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chartsheets/sheet4.xml" ContentType="application/vnd.openxmlformats-officedocument.spreadsheetml.chart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drawings/drawing5.xml" ContentType="application/vnd.openxmlformats-officedocument.drawing+xml"/>
  <Override PartName="/xl/charts/chart4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charts/chart5.xml" ContentType="application/vnd.openxmlformats-officedocument.drawingml.chart+xml"/>
  <Override PartName="/xl/drawings/drawing8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na\Dropbox\JournalofGeoinformation\Correcciones\Round 2\Englisg_Editing\Publicacion\"/>
    </mc:Choice>
  </mc:AlternateContent>
  <bookViews>
    <workbookView xWindow="240" yWindow="120" windowWidth="18795" windowHeight="5595" firstSheet="5" activeTab="5"/>
  </bookViews>
  <sheets>
    <sheet name="Resumen" sheetId="7" r:id="rId1"/>
    <sheet name="Z4_DatosReflect" sheetId="1" r:id="rId2"/>
    <sheet name="Z4_Graf_Ref_Orig" sheetId="4" r:id="rId3"/>
    <sheet name="Z4_Graf_Corr_SinClasificar" sheetId="5" r:id="rId4"/>
    <sheet name="Z4_Graf_Corr_Clasific" sheetId="6" r:id="rId5"/>
    <sheet name="1995" sheetId="3" r:id="rId6"/>
  </sheets>
  <definedNames>
    <definedName name="_xlnm.Print_Area" localSheetId="5">'1995'!$B$1:$AM$52</definedName>
  </definedNames>
  <calcPr calcId="152511"/>
</workbook>
</file>

<file path=xl/calcChain.xml><?xml version="1.0" encoding="utf-8"?>
<calcChain xmlns="http://schemas.openxmlformats.org/spreadsheetml/2006/main">
  <c r="U51" i="3" l="1"/>
  <c r="Q51" i="3"/>
  <c r="M51" i="3"/>
  <c r="I51" i="3"/>
  <c r="E51" i="3"/>
  <c r="AL52" i="3"/>
  <c r="AJ52" i="3"/>
  <c r="AH52" i="3"/>
  <c r="AF52" i="3"/>
  <c r="AD52" i="3"/>
  <c r="AB52" i="3"/>
  <c r="Z52" i="3"/>
  <c r="X52" i="3"/>
  <c r="V52" i="3"/>
  <c r="T52" i="3"/>
  <c r="R52" i="3"/>
  <c r="P52" i="3"/>
  <c r="N52" i="3"/>
  <c r="L52" i="3"/>
  <c r="J52" i="3"/>
  <c r="H52" i="3"/>
  <c r="F52" i="3"/>
  <c r="D52" i="3"/>
  <c r="AM51" i="3"/>
  <c r="AK51" i="3"/>
  <c r="AI51" i="3"/>
  <c r="AG51" i="3"/>
  <c r="AE51" i="3"/>
  <c r="AC51" i="3"/>
  <c r="AA51" i="3"/>
  <c r="Y51" i="3"/>
  <c r="W51" i="3"/>
  <c r="S51" i="3"/>
  <c r="O51" i="3"/>
  <c r="K51" i="3"/>
  <c r="G51" i="3"/>
  <c r="AL35" i="3" l="1"/>
  <c r="AJ35" i="3"/>
  <c r="AH35" i="3"/>
  <c r="AF35" i="3"/>
  <c r="AD35" i="3"/>
  <c r="AB35" i="3"/>
  <c r="Z35" i="3"/>
  <c r="X35" i="3"/>
  <c r="V35" i="3"/>
  <c r="T35" i="3"/>
  <c r="R35" i="3"/>
  <c r="P35" i="3"/>
  <c r="N35" i="3"/>
  <c r="L35" i="3"/>
  <c r="J35" i="3"/>
  <c r="H35" i="3"/>
  <c r="F35" i="3"/>
  <c r="D35" i="3"/>
  <c r="AM34" i="3"/>
  <c r="AK34" i="3"/>
  <c r="AI34" i="3"/>
  <c r="AG34" i="3"/>
  <c r="AE34" i="3"/>
  <c r="AC34" i="3"/>
  <c r="AA34" i="3"/>
  <c r="Y34" i="3"/>
  <c r="W34" i="3"/>
  <c r="U34" i="3"/>
  <c r="S34" i="3"/>
  <c r="Q34" i="3"/>
  <c r="O34" i="3"/>
  <c r="M34" i="3"/>
  <c r="K34" i="3"/>
  <c r="I34" i="3"/>
  <c r="G34" i="3"/>
  <c r="E34" i="3"/>
  <c r="W17" i="3" l="1"/>
  <c r="Y17" i="3"/>
  <c r="AA17" i="3"/>
  <c r="AC17" i="3"/>
  <c r="AE17" i="3"/>
  <c r="AG17" i="3"/>
  <c r="AI17" i="3"/>
  <c r="AK17" i="3"/>
  <c r="AM17" i="3"/>
  <c r="V18" i="3"/>
  <c r="X18" i="3"/>
  <c r="Z18" i="3"/>
  <c r="AB18" i="3"/>
  <c r="AD18" i="3"/>
  <c r="AF18" i="3"/>
  <c r="AH18" i="3"/>
  <c r="AJ18" i="3"/>
  <c r="AL18" i="3"/>
  <c r="K25" i="1" l="1"/>
  <c r="E26" i="1" s="1"/>
  <c r="J43" i="1"/>
  <c r="K43" i="1" l="1"/>
  <c r="E44" i="1" s="1"/>
  <c r="L43" i="1"/>
  <c r="F44" i="1" s="1"/>
  <c r="D44" i="1"/>
  <c r="I43" i="1"/>
  <c r="C44" i="1" s="1"/>
  <c r="B87" i="1" l="1"/>
  <c r="B86" i="1"/>
  <c r="B85" i="1"/>
  <c r="B83" i="1"/>
  <c r="B82" i="1"/>
  <c r="B81" i="1"/>
  <c r="B80" i="1"/>
  <c r="B75" i="1"/>
  <c r="B73" i="1"/>
  <c r="H18" i="3" l="1"/>
  <c r="L18" i="3"/>
  <c r="F18" i="3"/>
  <c r="U17" i="3" l="1"/>
  <c r="R18" i="3"/>
  <c r="D18" i="3"/>
  <c r="T18" i="3"/>
  <c r="N18" i="3"/>
  <c r="M17" i="3"/>
  <c r="K17" i="3"/>
  <c r="Q17" i="3"/>
  <c r="J18" i="3"/>
  <c r="O17" i="3"/>
  <c r="P18" i="3"/>
  <c r="S17" i="3"/>
  <c r="I17" i="3"/>
  <c r="G17" i="3"/>
  <c r="E17" i="3"/>
  <c r="H51" i="1"/>
  <c r="G51" i="1"/>
  <c r="F51" i="1"/>
  <c r="E51" i="1"/>
  <c r="D51" i="1"/>
  <c r="C51" i="1"/>
  <c r="H33" i="1"/>
  <c r="G33" i="1"/>
  <c r="F33" i="1"/>
  <c r="E33" i="1"/>
  <c r="D33" i="1"/>
  <c r="C33" i="1"/>
  <c r="H15" i="1"/>
  <c r="G15" i="1"/>
  <c r="F15" i="1"/>
  <c r="E15" i="1"/>
  <c r="D15" i="1"/>
  <c r="C15" i="1"/>
  <c r="H53" i="1" l="1"/>
  <c r="G53" i="1"/>
  <c r="F53" i="1"/>
  <c r="E53" i="1"/>
  <c r="D53" i="1"/>
  <c r="C53" i="1"/>
  <c r="H52" i="1"/>
  <c r="G52" i="1"/>
  <c r="F52" i="1"/>
  <c r="E52" i="1"/>
  <c r="D52" i="1"/>
  <c r="C52" i="1"/>
  <c r="H35" i="1"/>
  <c r="G35" i="1"/>
  <c r="F35" i="1"/>
  <c r="E35" i="1"/>
  <c r="D35" i="1"/>
  <c r="C35" i="1"/>
  <c r="H34" i="1"/>
  <c r="G34" i="1"/>
  <c r="F34" i="1"/>
  <c r="E34" i="1"/>
  <c r="D34" i="1"/>
  <c r="C34" i="1"/>
  <c r="H17" i="1"/>
  <c r="G17" i="1"/>
  <c r="F17" i="1"/>
  <c r="E17" i="1"/>
  <c r="D17" i="1"/>
  <c r="C17" i="1"/>
  <c r="D16" i="1"/>
  <c r="E16" i="1"/>
  <c r="F16" i="1"/>
  <c r="G16" i="1"/>
  <c r="H16" i="1"/>
  <c r="C16" i="1"/>
  <c r="R49" i="1"/>
  <c r="Q49" i="1"/>
  <c r="P49" i="1"/>
  <c r="O49" i="1"/>
  <c r="N49" i="1"/>
  <c r="M49" i="1"/>
  <c r="R48" i="1"/>
  <c r="Q48" i="1"/>
  <c r="P48" i="1"/>
  <c r="O48" i="1"/>
  <c r="N48" i="1"/>
  <c r="M48" i="1"/>
  <c r="R47" i="1"/>
  <c r="Q47" i="1"/>
  <c r="P47" i="1"/>
  <c r="O47" i="1"/>
  <c r="N47" i="1"/>
  <c r="M47" i="1"/>
  <c r="R46" i="1"/>
  <c r="Q46" i="1"/>
  <c r="P46" i="1"/>
  <c r="O46" i="1"/>
  <c r="N46" i="1"/>
  <c r="M46" i="1"/>
  <c r="R45" i="1"/>
  <c r="Q45" i="1"/>
  <c r="P45" i="1"/>
  <c r="O45" i="1"/>
  <c r="N45" i="1"/>
  <c r="M45" i="1"/>
  <c r="R44" i="1"/>
  <c r="Q44" i="1"/>
  <c r="P44" i="1"/>
  <c r="O44" i="1"/>
  <c r="N44" i="1"/>
  <c r="M44" i="1"/>
  <c r="R43" i="1"/>
  <c r="Q43" i="1"/>
  <c r="P43" i="1"/>
  <c r="O43" i="1"/>
  <c r="N43" i="1"/>
  <c r="M43" i="1"/>
  <c r="R42" i="1"/>
  <c r="Q42" i="1"/>
  <c r="P42" i="1"/>
  <c r="O42" i="1"/>
  <c r="N42" i="1"/>
  <c r="M42" i="1"/>
  <c r="R41" i="1"/>
  <c r="Q41" i="1"/>
  <c r="P41" i="1"/>
  <c r="O41" i="1"/>
  <c r="N41" i="1"/>
  <c r="M41" i="1"/>
  <c r="R40" i="1"/>
  <c r="Q40" i="1"/>
  <c r="P40" i="1"/>
  <c r="O40" i="1"/>
  <c r="N40" i="1"/>
  <c r="M40" i="1"/>
  <c r="R31" i="1" l="1"/>
  <c r="Q31" i="1"/>
  <c r="P31" i="1"/>
  <c r="O31" i="1"/>
  <c r="N31" i="1"/>
  <c r="M31" i="1"/>
  <c r="R30" i="1"/>
  <c r="Q30" i="1"/>
  <c r="P30" i="1"/>
  <c r="O30" i="1"/>
  <c r="N30" i="1"/>
  <c r="M30" i="1"/>
  <c r="R29" i="1"/>
  <c r="Q29" i="1"/>
  <c r="P29" i="1"/>
  <c r="O29" i="1"/>
  <c r="N29" i="1"/>
  <c r="M29" i="1"/>
  <c r="R28" i="1"/>
  <c r="Q28" i="1"/>
  <c r="P28" i="1"/>
  <c r="O28" i="1"/>
  <c r="N28" i="1"/>
  <c r="M28" i="1"/>
  <c r="R27" i="1"/>
  <c r="Q27" i="1"/>
  <c r="P27" i="1"/>
  <c r="O27" i="1"/>
  <c r="N27" i="1"/>
  <c r="M27" i="1"/>
  <c r="R26" i="1"/>
  <c r="Q26" i="1"/>
  <c r="P26" i="1"/>
  <c r="O26" i="1"/>
  <c r="N26" i="1"/>
  <c r="M26" i="1"/>
  <c r="R25" i="1"/>
  <c r="Q25" i="1"/>
  <c r="P25" i="1"/>
  <c r="O25" i="1"/>
  <c r="N25" i="1"/>
  <c r="M25" i="1"/>
  <c r="R24" i="1"/>
  <c r="Q24" i="1"/>
  <c r="P24" i="1"/>
  <c r="O24" i="1"/>
  <c r="N24" i="1"/>
  <c r="M24" i="1"/>
  <c r="R23" i="1"/>
  <c r="Q23" i="1"/>
  <c r="P23" i="1"/>
  <c r="O23" i="1"/>
  <c r="N23" i="1"/>
  <c r="M23" i="1"/>
  <c r="R22" i="1"/>
  <c r="Q22" i="1"/>
  <c r="P22" i="1"/>
  <c r="O22" i="1"/>
  <c r="N22" i="1"/>
  <c r="M22" i="1"/>
</calcChain>
</file>

<file path=xl/sharedStrings.xml><?xml version="1.0" encoding="utf-8"?>
<sst xmlns="http://schemas.openxmlformats.org/spreadsheetml/2006/main" count="231" uniqueCount="60">
  <si>
    <t>PENDIENTE</t>
  </si>
  <si>
    <t>5 - 10</t>
  </si>
  <si>
    <t>10 - 15</t>
  </si>
  <si>
    <t>15 - 20</t>
  </si>
  <si>
    <t>20 - 25</t>
  </si>
  <si>
    <t>25 - 30</t>
  </si>
  <si>
    <t>30 - 35</t>
  </si>
  <si>
    <t>35 - 40</t>
  </si>
  <si>
    <t>CLASE</t>
  </si>
  <si>
    <t>Valores de Reflectancia Sin correccion Topografica</t>
  </si>
  <si>
    <t>DIF 1</t>
  </si>
  <si>
    <t>DIF 2</t>
  </si>
  <si>
    <t>DIF 3</t>
  </si>
  <si>
    <t>DIF 4</t>
  </si>
  <si>
    <t>DIF 5</t>
  </si>
  <si>
    <t>DIF 7</t>
  </si>
  <si>
    <t>Valores de Reflectancia correccion SCS+S Sin clasificacion de pendientes</t>
  </si>
  <si>
    <t>Media</t>
  </si>
  <si>
    <t>Varianza</t>
  </si>
  <si>
    <t>Desviacion</t>
  </si>
  <si>
    <t>Valores de Reflectancia correccion SCS+S Con clasificacion de pendientes</t>
  </si>
  <si>
    <t>BOSQUE PINO - ENCINO</t>
  </si>
  <si>
    <t>Resumen</t>
  </si>
  <si>
    <t>B 1</t>
  </si>
  <si>
    <t>B 2</t>
  </si>
  <si>
    <t>B 3</t>
  </si>
  <si>
    <t>B 4</t>
  </si>
  <si>
    <t>B 5</t>
  </si>
  <si>
    <t>B 7</t>
  </si>
  <si>
    <t>Banda</t>
  </si>
  <si>
    <t>sin Correccion</t>
  </si>
  <si>
    <t>Correccion SCS+C sin clasificar pendientes</t>
  </si>
  <si>
    <t>Correccion SCS+C clasificando pendientes</t>
  </si>
  <si>
    <t>Banda 1</t>
  </si>
  <si>
    <t>Banda 2</t>
  </si>
  <si>
    <t>Banda 3</t>
  </si>
  <si>
    <t>Banda 4</t>
  </si>
  <si>
    <t>Banda 5</t>
  </si>
  <si>
    <t>Banda 7</t>
  </si>
  <si>
    <t>Desv. Std.</t>
  </si>
  <si>
    <t>BOSQUE DE CONIFERAS PINO - ENCINO</t>
  </si>
  <si>
    <t>SC</t>
  </si>
  <si>
    <t>0 - 5</t>
  </si>
  <si>
    <t>&gt; 40</t>
  </si>
  <si>
    <t>Slope range (Degrees)</t>
  </si>
  <si>
    <t>Blue</t>
  </si>
  <si>
    <t>Green</t>
  </si>
  <si>
    <t>Red</t>
  </si>
  <si>
    <t>Before Topographic Correction</t>
  </si>
  <si>
    <t>After Topographic Correction</t>
  </si>
  <si>
    <t>NSC</t>
  </si>
  <si>
    <t>Sensor Date</t>
  </si>
  <si>
    <t>Landsat TM Nov-27-1995</t>
  </si>
  <si>
    <t>Forest Sample</t>
  </si>
  <si>
    <t>Landsat ETM+ Dec-02-2000</t>
  </si>
  <si>
    <t>Landsat OLI Mar-07-2015</t>
  </si>
  <si>
    <t>NIR</t>
  </si>
  <si>
    <t>SWIR-1</t>
  </si>
  <si>
    <t>SWIR-2</t>
  </si>
  <si>
    <t>Table S4. Absolute and relative reflectance differences, respect flat terrain for oak, pine and mesophyll forest.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</si>
</sst>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0"/>
    <numFmt numFmtId="166" formatCode="0.0000"/>
    <numFmt numFmtId="167" formatCode="0.00000"/>
    <numFmt numFmtId="168" formatCode="0.0%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7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17" fontId="0" fillId="0" borderId="0" xfId="0" quotePrefix="1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/>
    <xf numFmtId="166" fontId="1" fillId="0" borderId="0" xfId="0" applyNumberFormat="1" applyFont="1" applyAlignment="1">
      <alignment horizontal="center"/>
    </xf>
    <xf numFmtId="166" fontId="0" fillId="0" borderId="0" xfId="0" applyNumberForma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167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16" fontId="0" fillId="0" borderId="19" xfId="0" quotePrefix="1" applyNumberFormat="1" applyBorder="1" applyAlignment="1">
      <alignment horizontal="center" vertical="center"/>
    </xf>
    <xf numFmtId="0" fontId="0" fillId="0" borderId="19" xfId="0" quotePrefix="1" applyBorder="1" applyAlignment="1">
      <alignment horizontal="center" vertical="center"/>
    </xf>
    <xf numFmtId="17" fontId="0" fillId="0" borderId="19" xfId="0" quotePrefix="1" applyNumberForma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65" fontId="1" fillId="0" borderId="0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164" fontId="1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center"/>
    </xf>
    <xf numFmtId="166" fontId="0" fillId="0" borderId="7" xfId="0" applyNumberFormat="1" applyBorder="1" applyAlignment="1">
      <alignment horizontal="center" vertical="center"/>
    </xf>
    <xf numFmtId="166" fontId="0" fillId="0" borderId="10" xfId="0" applyNumberFormat="1" applyBorder="1" applyAlignment="1">
      <alignment horizontal="center" vertical="center"/>
    </xf>
    <xf numFmtId="166" fontId="0" fillId="0" borderId="12" xfId="0" applyNumberFormat="1" applyBorder="1" applyAlignment="1">
      <alignment horizontal="center" vertical="center"/>
    </xf>
    <xf numFmtId="168" fontId="0" fillId="0" borderId="15" xfId="1" applyNumberFormat="1" applyFont="1" applyBorder="1" applyAlignment="1">
      <alignment horizontal="center" vertical="center"/>
    </xf>
    <xf numFmtId="168" fontId="0" fillId="0" borderId="16" xfId="1" applyNumberFormat="1" applyFont="1" applyBorder="1" applyAlignment="1">
      <alignment horizontal="center" vertical="center"/>
    </xf>
    <xf numFmtId="168" fontId="0" fillId="0" borderId="17" xfId="1" applyNumberFormat="1" applyFont="1" applyBorder="1" applyAlignment="1">
      <alignment horizontal="center" vertical="center"/>
    </xf>
    <xf numFmtId="168" fontId="0" fillId="0" borderId="5" xfId="1" applyNumberFormat="1" applyFont="1" applyBorder="1" applyAlignment="1">
      <alignment horizontal="center" vertical="center"/>
    </xf>
    <xf numFmtId="168" fontId="0" fillId="0" borderId="13" xfId="1" applyNumberFormat="1" applyFont="1" applyBorder="1" applyAlignment="1">
      <alignment horizontal="center" vertical="center"/>
    </xf>
    <xf numFmtId="168" fontId="1" fillId="0" borderId="0" xfId="1" applyNumberFormat="1" applyFont="1" applyBorder="1" applyAlignment="1">
      <alignment horizontal="center" vertical="center"/>
    </xf>
    <xf numFmtId="166" fontId="1" fillId="0" borderId="0" xfId="0" applyNumberFormat="1" applyFont="1" applyBorder="1" applyAlignment="1">
      <alignment horizontal="center" vertical="center"/>
    </xf>
    <xf numFmtId="168" fontId="0" fillId="0" borderId="8" xfId="1" applyNumberFormat="1" applyFont="1" applyBorder="1" applyAlignment="1">
      <alignment horizontal="center" vertical="center"/>
    </xf>
    <xf numFmtId="166" fontId="0" fillId="0" borderId="8" xfId="0" applyNumberFormat="1" applyBorder="1" applyAlignment="1">
      <alignment horizontal="center" vertical="center"/>
    </xf>
    <xf numFmtId="166" fontId="0" fillId="0" borderId="5" xfId="0" applyNumberFormat="1" applyBorder="1" applyAlignment="1">
      <alignment horizontal="center" vertical="center"/>
    </xf>
    <xf numFmtId="166" fontId="0" fillId="0" borderId="13" xfId="0" applyNumberFormat="1" applyBorder="1" applyAlignment="1">
      <alignment horizontal="center" vertical="center"/>
    </xf>
    <xf numFmtId="168" fontId="0" fillId="0" borderId="8" xfId="0" applyNumberFormat="1" applyBorder="1" applyAlignment="1">
      <alignment horizontal="center" vertical="center"/>
    </xf>
    <xf numFmtId="168" fontId="0" fillId="0" borderId="5" xfId="0" applyNumberFormat="1" applyBorder="1" applyAlignment="1">
      <alignment horizontal="center" vertical="center"/>
    </xf>
    <xf numFmtId="168" fontId="0" fillId="0" borderId="9" xfId="0" applyNumberFormat="1" applyBorder="1" applyAlignment="1">
      <alignment horizontal="center" vertical="center"/>
    </xf>
    <xf numFmtId="168" fontId="0" fillId="0" borderId="11" xfId="0" applyNumberFormat="1" applyBorder="1" applyAlignment="1">
      <alignment horizontal="center" vertical="center"/>
    </xf>
    <xf numFmtId="168" fontId="0" fillId="0" borderId="14" xfId="0" applyNumberFormat="1" applyBorder="1" applyAlignment="1">
      <alignment horizontal="center" vertical="center"/>
    </xf>
    <xf numFmtId="168" fontId="0" fillId="0" borderId="9" xfId="1" applyNumberFormat="1" applyFont="1" applyBorder="1" applyAlignment="1">
      <alignment horizontal="center" vertical="center"/>
    </xf>
    <xf numFmtId="168" fontId="0" fillId="0" borderId="11" xfId="1" applyNumberFormat="1" applyFont="1" applyBorder="1" applyAlignment="1">
      <alignment horizontal="center" vertical="center"/>
    </xf>
    <xf numFmtId="168" fontId="0" fillId="0" borderId="14" xfId="1" applyNumberFormat="1" applyFont="1" applyBorder="1" applyAlignment="1">
      <alignment horizontal="center" vertical="center"/>
    </xf>
    <xf numFmtId="0" fontId="0" fillId="0" borderId="20" xfId="0" quotePrefix="1" applyBorder="1" applyAlignment="1">
      <alignment horizontal="center" vertical="center"/>
    </xf>
    <xf numFmtId="166" fontId="3" fillId="0" borderId="13" xfId="0" applyNumberFormat="1" applyFont="1" applyBorder="1" applyAlignment="1">
      <alignment horizontal="center" vertical="center"/>
    </xf>
    <xf numFmtId="168" fontId="3" fillId="0" borderId="13" xfId="1" applyNumberFormat="1" applyFont="1" applyBorder="1" applyAlignment="1">
      <alignment horizontal="center" vertical="center"/>
    </xf>
    <xf numFmtId="168" fontId="3" fillId="0" borderId="13" xfId="0" applyNumberFormat="1" applyFont="1" applyBorder="1" applyAlignment="1">
      <alignment horizontal="center" vertical="center"/>
    </xf>
    <xf numFmtId="0" fontId="5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/>
    <xf numFmtId="0" fontId="0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1" fillId="0" borderId="22" xfId="0" applyFont="1" applyBorder="1" applyAlignment="1">
      <alignment horizontal="center" vertical="center" textRotation="90" wrapText="1"/>
    </xf>
  </cellXfs>
  <cellStyles count="2">
    <cellStyle name="Normal" xfId="0" builtinId="0"/>
    <cellStyle name="Porcentaj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chartsheet" Target="chartsheets/sheet2.xml"/><Relationship Id="rId7" Type="http://schemas.openxmlformats.org/officeDocument/2006/relationships/theme" Target="theme/theme1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worksheet" Target="worksheets/sheet2.xml"/><Relationship Id="rId5" Type="http://schemas.openxmlformats.org/officeDocument/2006/relationships/chartsheet" Target="chartsheets/sheet4.xml"/><Relationship Id="rId10" Type="http://schemas.openxmlformats.org/officeDocument/2006/relationships/calcChain" Target="calcChain.xml"/><Relationship Id="rId4" Type="http://schemas.openxmlformats.org/officeDocument/2006/relationships/chartsheet" Target="chartsheets/sheet3.xml"/><Relationship Id="rId9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90325525986573E-2"/>
          <c:y val="5.8909057897755662E-2"/>
          <c:w val="0.80581639063850363"/>
          <c:h val="0.89696204934369339"/>
        </c:manualLayout>
      </c:layout>
      <c:lineChart>
        <c:grouping val="standard"/>
        <c:varyColors val="0"/>
        <c:ser>
          <c:idx val="1"/>
          <c:order val="0"/>
          <c:tx>
            <c:v>Sin Clasificación</c:v>
          </c:tx>
          <c:spPr>
            <a:ln w="34925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Z4_DatosReflect!$C$57:$C$62</c:f>
              <c:numCache>
                <c:formatCode>General</c:formatCode>
                <c:ptCount val="6"/>
                <c:pt idx="0">
                  <c:v>4.8840127272727268E-2</c:v>
                </c:pt>
                <c:pt idx="1">
                  <c:v>5.6682381818181811E-2</c:v>
                </c:pt>
                <c:pt idx="2">
                  <c:v>4.8689245454545449E-2</c:v>
                </c:pt>
                <c:pt idx="3">
                  <c:v>0.21086400000000002</c:v>
                </c:pt>
                <c:pt idx="4">
                  <c:v>0.12965045454545454</c:v>
                </c:pt>
                <c:pt idx="5">
                  <c:v>5.8411045454545452E-2</c:v>
                </c:pt>
              </c:numCache>
            </c:numRef>
          </c:val>
          <c:smooth val="1"/>
        </c:ser>
        <c:ser>
          <c:idx val="2"/>
          <c:order val="1"/>
          <c:tx>
            <c:v>Clasificando</c:v>
          </c:tx>
          <c:spPr>
            <a:ln w="34925">
              <a:solidFill>
                <a:srgbClr val="0070C0"/>
              </a:solidFill>
            </a:ln>
          </c:spPr>
          <c:marker>
            <c:symbol val="none"/>
          </c:marker>
          <c:val>
            <c:numRef>
              <c:f>Z4_DatosReflect!$D$57:$D$62</c:f>
              <c:numCache>
                <c:formatCode>General</c:formatCode>
                <c:ptCount val="6"/>
                <c:pt idx="0">
                  <c:v>4.9135354545454542E-2</c:v>
                </c:pt>
                <c:pt idx="1">
                  <c:v>5.7013781818181813E-2</c:v>
                </c:pt>
                <c:pt idx="2">
                  <c:v>4.9109081818181827E-2</c:v>
                </c:pt>
                <c:pt idx="3">
                  <c:v>0.2116129090909091</c:v>
                </c:pt>
                <c:pt idx="4">
                  <c:v>0.13446590909090911</c:v>
                </c:pt>
                <c:pt idx="5">
                  <c:v>5.5506799999999995E-2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573656"/>
        <c:axId val="236574832"/>
      </c:lineChart>
      <c:catAx>
        <c:axId val="236573656"/>
        <c:scaling>
          <c:orientation val="minMax"/>
        </c:scaling>
        <c:delete val="0"/>
        <c:axPos val="b"/>
        <c:majorTickMark val="out"/>
        <c:minorTickMark val="none"/>
        <c:tickLblPos val="nextTo"/>
        <c:crossAx val="236574832"/>
        <c:crosses val="autoZero"/>
        <c:auto val="1"/>
        <c:lblAlgn val="ctr"/>
        <c:lblOffset val="100"/>
        <c:noMultiLvlLbl val="0"/>
      </c:catAx>
      <c:valAx>
        <c:axId val="236574832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6573656"/>
        <c:crosses val="autoZero"/>
        <c:crossBetween val="between"/>
        <c:minorUnit val="2.5000000000000012E-2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cat>
            <c:numRef>
              <c:f>Z4_DatosReflect!$A$90:$A$100</c:f>
              <c:numCache>
                <c:formatCode>0.00</c:formatCode>
                <c:ptCount val="11"/>
                <c:pt idx="0">
                  <c:v>0.4</c:v>
                </c:pt>
                <c:pt idx="1">
                  <c:v>0.6</c:v>
                </c:pt>
                <c:pt idx="2">
                  <c:v>0.8</c:v>
                </c:pt>
                <c:pt idx="3">
                  <c:v>1</c:v>
                </c:pt>
                <c:pt idx="4">
                  <c:v>1.2</c:v>
                </c:pt>
                <c:pt idx="5">
                  <c:v>1.4</c:v>
                </c:pt>
                <c:pt idx="6">
                  <c:v>1.6</c:v>
                </c:pt>
                <c:pt idx="7">
                  <c:v>1.8</c:v>
                </c:pt>
                <c:pt idx="8">
                  <c:v>2</c:v>
                </c:pt>
                <c:pt idx="9">
                  <c:v>2.2000000000000002</c:v>
                </c:pt>
                <c:pt idx="10">
                  <c:v>2.2149999999999999</c:v>
                </c:pt>
              </c:numCache>
            </c:numRef>
          </c:cat>
          <c:val>
            <c:numRef>
              <c:f>Z4_DatosReflect!$B$90:$B$100</c:f>
              <c:numCache>
                <c:formatCode>General</c:formatCode>
                <c:ptCount val="11"/>
                <c:pt idx="0">
                  <c:v>4.204462605435802E-2</c:v>
                </c:pt>
                <c:pt idx="1">
                  <c:v>5.80539495601173E-2</c:v>
                </c:pt>
                <c:pt idx="2">
                  <c:v>6.0514763636363635E-2</c:v>
                </c:pt>
                <c:pt idx="3">
                  <c:v>0.21522356541019955</c:v>
                </c:pt>
                <c:pt idx="4">
                  <c:v>0.19331150332594235</c:v>
                </c:pt>
                <c:pt idx="5">
                  <c:v>0.17139944124168513</c:v>
                </c:pt>
                <c:pt idx="6">
                  <c:v>0.14948737915742791</c:v>
                </c:pt>
                <c:pt idx="7">
                  <c:v>0.12261667015285597</c:v>
                </c:pt>
                <c:pt idx="8">
                  <c:v>9.4093078841512454E-2</c:v>
                </c:pt>
                <c:pt idx="9">
                  <c:v>6.5569487530168905E-2</c:v>
                </c:pt>
                <c:pt idx="10">
                  <c:v>6.3430218181818182E-2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568168"/>
        <c:axId val="236570128"/>
      </c:lineChart>
      <c:catAx>
        <c:axId val="236568168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236570128"/>
        <c:crosses val="autoZero"/>
        <c:auto val="1"/>
        <c:lblAlgn val="ctr"/>
        <c:lblOffset val="100"/>
        <c:noMultiLvlLbl val="0"/>
      </c:catAx>
      <c:valAx>
        <c:axId val="23657012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236568168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1080426246650124E-2"/>
          <c:y val="6.5281850068347275E-2"/>
          <c:w val="0.80049268155563058"/>
          <c:h val="0.88213661290058754"/>
        </c:manualLayout>
      </c:layout>
      <c:lineChart>
        <c:grouping val="standard"/>
        <c:varyColors val="0"/>
        <c:ser>
          <c:idx val="0"/>
          <c:order val="0"/>
          <c:tx>
            <c:strRef>
              <c:f>Z4_DatosReflect!$B$4</c:f>
              <c:strCache>
                <c:ptCount val="1"/>
                <c:pt idx="0">
                  <c:v>0</c:v>
                </c:pt>
              </c:strCache>
            </c:strRef>
          </c:tx>
          <c:marker>
            <c:symbol val="none"/>
          </c:marker>
          <c:cat>
            <c:strRef>
              <c:f>Z4_DatosReflect!$C$3:$H$3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Z4_DatosReflect!$C$4:$H$4</c:f>
              <c:numCache>
                <c:formatCode>General</c:formatCode>
                <c:ptCount val="6"/>
                <c:pt idx="0">
                  <c:v>2.2249999456107599E-2</c:v>
                </c:pt>
                <c:pt idx="1">
                  <c:v>3.18499999120831E-2</c:v>
                </c:pt>
                <c:pt idx="2">
                  <c:v>2.70000007003545E-2</c:v>
                </c:pt>
                <c:pt idx="3">
                  <c:v>0.19244999438524199</c:v>
                </c:pt>
                <c:pt idx="4">
                  <c:v>0.129349995404481</c:v>
                </c:pt>
                <c:pt idx="5">
                  <c:v>5.2200000733137103E-2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Z4_DatosReflect!$B$5</c:f>
              <c:strCache>
                <c:ptCount val="1"/>
                <c:pt idx="0">
                  <c:v>0 - 5</c:v>
                </c:pt>
              </c:strCache>
            </c:strRef>
          </c:tx>
          <c:marker>
            <c:symbol val="none"/>
          </c:marker>
          <c:val>
            <c:numRef>
              <c:f>Z4_DatosReflect!$C$5:$H$5</c:f>
              <c:numCache>
                <c:formatCode>General</c:formatCode>
                <c:ptCount val="6"/>
                <c:pt idx="0">
                  <c:v>2.2524138077579602E-2</c:v>
                </c:pt>
                <c:pt idx="1">
                  <c:v>3.0584483150521199E-2</c:v>
                </c:pt>
                <c:pt idx="2">
                  <c:v>2.6832758721991801E-2</c:v>
                </c:pt>
                <c:pt idx="3">
                  <c:v>0.20169137790799099</c:v>
                </c:pt>
                <c:pt idx="4">
                  <c:v>0.12713965516665801</c:v>
                </c:pt>
                <c:pt idx="5">
                  <c:v>5.5836207426056703E-2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Z4_DatosReflect!$B$6</c:f>
              <c:strCache>
                <c:ptCount val="1"/>
                <c:pt idx="0">
                  <c:v>5 - 10</c:v>
                </c:pt>
              </c:strCache>
            </c:strRef>
          </c:tx>
          <c:marker>
            <c:symbol val="none"/>
          </c:marker>
          <c:val>
            <c:numRef>
              <c:f>Z4_DatosReflect!$C$6:$H$6</c:f>
              <c:numCache>
                <c:formatCode>General</c:formatCode>
                <c:ptCount val="6"/>
                <c:pt idx="0">
                  <c:v>2.2851470488068799E-2</c:v>
                </c:pt>
                <c:pt idx="1">
                  <c:v>3.0885294490658102E-2</c:v>
                </c:pt>
                <c:pt idx="2">
                  <c:v>2.78411764268051E-2</c:v>
                </c:pt>
                <c:pt idx="3">
                  <c:v>0.21507794157985299</c:v>
                </c:pt>
                <c:pt idx="4">
                  <c:v>0.130676470806493</c:v>
                </c:pt>
                <c:pt idx="5">
                  <c:v>5.59411765459705E-2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Z4_DatosReflect!$B$7</c:f>
              <c:strCache>
                <c:ptCount val="1"/>
                <c:pt idx="0">
                  <c:v>10 - 15</c:v>
                </c:pt>
              </c:strCache>
            </c:strRef>
          </c:tx>
          <c:marker>
            <c:symbol val="none"/>
          </c:marker>
          <c:val>
            <c:numRef>
              <c:f>Z4_DatosReflect!$C$7:$H$7</c:f>
              <c:numCache>
                <c:formatCode>General</c:formatCode>
                <c:ptCount val="6"/>
                <c:pt idx="0">
                  <c:v>2.3449019556317199E-2</c:v>
                </c:pt>
                <c:pt idx="1">
                  <c:v>3.3398039511167502E-2</c:v>
                </c:pt>
                <c:pt idx="2">
                  <c:v>3.1893137221535001E-2</c:v>
                </c:pt>
                <c:pt idx="3">
                  <c:v>0.221106372481467</c:v>
                </c:pt>
                <c:pt idx="4">
                  <c:v>0.140364215636224</c:v>
                </c:pt>
                <c:pt idx="5">
                  <c:v>6.2959314059173904E-2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Z4_DatosReflect!$B$8</c:f>
              <c:strCache>
                <c:ptCount val="1"/>
                <c:pt idx="0">
                  <c:v>15 - 20</c:v>
                </c:pt>
              </c:strCache>
            </c:strRef>
          </c:tx>
          <c:marker>
            <c:symbol val="none"/>
          </c:marker>
          <c:val>
            <c:numRef>
              <c:f>Z4_DatosReflect!$C$8:$H$8</c:f>
              <c:numCache>
                <c:formatCode>General</c:formatCode>
                <c:ptCount val="6"/>
                <c:pt idx="0">
                  <c:v>2.3988063002491799E-2</c:v>
                </c:pt>
                <c:pt idx="1">
                  <c:v>3.40945948794198E-2</c:v>
                </c:pt>
                <c:pt idx="2">
                  <c:v>3.2160585593046201E-2</c:v>
                </c:pt>
                <c:pt idx="3">
                  <c:v>0.228008333459362</c:v>
                </c:pt>
                <c:pt idx="4">
                  <c:v>0.14220000009748801</c:v>
                </c:pt>
                <c:pt idx="5">
                  <c:v>6.3368694051294694E-2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Z4_DatosReflect!$B$9</c:f>
              <c:strCache>
                <c:ptCount val="1"/>
                <c:pt idx="0">
                  <c:v>20 - 25</c:v>
                </c:pt>
              </c:strCache>
            </c:strRef>
          </c:tx>
          <c:marker>
            <c:symbol val="none"/>
          </c:marker>
          <c:val>
            <c:numRef>
              <c:f>Z4_DatosReflect!$C$9:$H$9</c:f>
              <c:numCache>
                <c:formatCode>General</c:formatCode>
                <c:ptCount val="6"/>
                <c:pt idx="0">
                  <c:v>2.33010935969424E-2</c:v>
                </c:pt>
                <c:pt idx="1">
                  <c:v>3.2691008741214798E-2</c:v>
                </c:pt>
                <c:pt idx="2">
                  <c:v>3.0508505499594701E-2</c:v>
                </c:pt>
                <c:pt idx="3">
                  <c:v>0.22181652410279501</c:v>
                </c:pt>
                <c:pt idx="4">
                  <c:v>0.13709416793589099</c:v>
                </c:pt>
                <c:pt idx="5">
                  <c:v>6.0672296688666701E-2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Z4_DatosReflect!$B$10</c:f>
              <c:strCache>
                <c:ptCount val="1"/>
                <c:pt idx="0">
                  <c:v>25 - 30</c:v>
                </c:pt>
              </c:strCache>
            </c:strRef>
          </c:tx>
          <c:marker>
            <c:symbol val="none"/>
          </c:marker>
          <c:val>
            <c:numRef>
              <c:f>Z4_DatosReflect!$C$10:$H$10</c:f>
              <c:numCache>
                <c:formatCode>General</c:formatCode>
                <c:ptCount val="6"/>
                <c:pt idx="0">
                  <c:v>2.3528866026601699E-2</c:v>
                </c:pt>
                <c:pt idx="1">
                  <c:v>3.2843556890385699E-2</c:v>
                </c:pt>
                <c:pt idx="2">
                  <c:v>3.0740807669019599E-2</c:v>
                </c:pt>
                <c:pt idx="3">
                  <c:v>0.22194037789997301</c:v>
                </c:pt>
                <c:pt idx="4">
                  <c:v>0.13812886609830199</c:v>
                </c:pt>
                <c:pt idx="5">
                  <c:v>6.09404640932346E-2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Z4_DatosReflect!$B$11</c:f>
              <c:strCache>
                <c:ptCount val="1"/>
                <c:pt idx="0">
                  <c:v>30 - 35</c:v>
                </c:pt>
              </c:strCache>
            </c:strRef>
          </c:tx>
          <c:marker>
            <c:symbol val="none"/>
          </c:marker>
          <c:val>
            <c:numRef>
              <c:f>Z4_DatosReflect!$C$11:$H$11</c:f>
              <c:numCache>
                <c:formatCode>General</c:formatCode>
                <c:ptCount val="6"/>
                <c:pt idx="0">
                  <c:v>2.4835971979618399E-2</c:v>
                </c:pt>
                <c:pt idx="1">
                  <c:v>3.5040481230206699E-2</c:v>
                </c:pt>
                <c:pt idx="2">
                  <c:v>3.30179359484837E-2</c:v>
                </c:pt>
                <c:pt idx="3">
                  <c:v>0.237115931945418</c:v>
                </c:pt>
                <c:pt idx="4">
                  <c:v>0.15055420868404801</c:v>
                </c:pt>
                <c:pt idx="5">
                  <c:v>6.6833767601342894E-2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Z4_DatosReflect!$B$12</c:f>
              <c:strCache>
                <c:ptCount val="1"/>
                <c:pt idx="0">
                  <c:v>35 - 40</c:v>
                </c:pt>
              </c:strCache>
            </c:strRef>
          </c:tx>
          <c:marker>
            <c:symbol val="none"/>
          </c:marker>
          <c:val>
            <c:numRef>
              <c:f>Z4_DatosReflect!$C$12:$H$12</c:f>
              <c:numCache>
                <c:formatCode>General</c:formatCode>
                <c:ptCount val="6"/>
                <c:pt idx="0">
                  <c:v>2.6328397231689199E-2</c:v>
                </c:pt>
                <c:pt idx="1">
                  <c:v>3.7986585587256601E-2</c:v>
                </c:pt>
                <c:pt idx="2">
                  <c:v>3.5766027951353398E-2</c:v>
                </c:pt>
                <c:pt idx="3">
                  <c:v>0.25887665465370202</c:v>
                </c:pt>
                <c:pt idx="4">
                  <c:v>0.16842160270734299</c:v>
                </c:pt>
                <c:pt idx="5">
                  <c:v>7.4896341522357204E-2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Z4_DatosReflect!$B$13</c:f>
              <c:strCache>
                <c:ptCount val="1"/>
                <c:pt idx="0">
                  <c:v>&gt; 40</c:v>
                </c:pt>
              </c:strCache>
            </c:strRef>
          </c:tx>
          <c:marker>
            <c:symbol val="none"/>
          </c:marker>
          <c:val>
            <c:numRef>
              <c:f>Z4_DatosReflect!$C$13:$H$13</c:f>
              <c:numCache>
                <c:formatCode>General</c:formatCode>
                <c:ptCount val="6"/>
                <c:pt idx="0">
                  <c:v>3.1548809681442497E-2</c:v>
                </c:pt>
                <c:pt idx="1">
                  <c:v>4.7387499988655601E-2</c:v>
                </c:pt>
                <c:pt idx="2">
                  <c:v>4.7492261543603802E-2</c:v>
                </c:pt>
                <c:pt idx="3">
                  <c:v>0.32045357112240502</c:v>
                </c:pt>
                <c:pt idx="4">
                  <c:v>0.21790476228731301</c:v>
                </c:pt>
                <c:pt idx="5">
                  <c:v>9.9117856891271394E-2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568952"/>
        <c:axId val="236572088"/>
      </c:lineChart>
      <c:catAx>
        <c:axId val="236568952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s-MX"/>
          </a:p>
        </c:txPr>
        <c:crossAx val="236572088"/>
        <c:crosses val="autoZero"/>
        <c:auto val="1"/>
        <c:lblAlgn val="ctr"/>
        <c:lblOffset val="100"/>
        <c:noMultiLvlLbl val="0"/>
      </c:catAx>
      <c:valAx>
        <c:axId val="23657208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s-MX"/>
          </a:p>
        </c:txPr>
        <c:crossAx val="236568952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755228866072956"/>
          <c:y val="0.28922587251229981"/>
          <c:w val="0.10046745589135045"/>
          <c:h val="0.46218469969447368"/>
        </c:manualLayout>
      </c:layout>
      <c:overlay val="0"/>
      <c:txPr>
        <a:bodyPr/>
        <a:lstStyle/>
        <a:p>
          <a:pPr>
            <a:defRPr sz="1500" b="0">
              <a:latin typeface="Arial Narrow" pitchFamily="34" charset="0"/>
            </a:defRPr>
          </a:pPr>
          <a:endParaRPr lang="es-MX"/>
        </a:p>
      </c:txPr>
    </c:legend>
    <c:plotVisOnly val="1"/>
    <c:dispBlanksAs val="gap"/>
    <c:showDLblsOverMax val="0"/>
  </c:chart>
  <c:txPr>
    <a:bodyPr/>
    <a:lstStyle/>
    <a:p>
      <a:pPr>
        <a:defRPr>
          <a:latin typeface="Arial" pitchFamily="34" charset="0"/>
          <a:cs typeface="Arial" pitchFamily="34" charset="0"/>
        </a:defRPr>
      </a:pPr>
      <a:endParaRPr lang="es-MX"/>
    </a:p>
  </c:txPr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304165452649364E-2"/>
          <c:y val="6.3182925263237419E-2"/>
          <c:w val="0.76574526204961013"/>
          <c:h val="0.88423553770569652"/>
        </c:manualLayout>
      </c:layout>
      <c:lineChart>
        <c:grouping val="standard"/>
        <c:varyColors val="0"/>
        <c:ser>
          <c:idx val="0"/>
          <c:order val="0"/>
          <c:tx>
            <c:strRef>
              <c:f>Z4_DatosReflect!$B$22</c:f>
              <c:strCache>
                <c:ptCount val="1"/>
                <c:pt idx="0">
                  <c:v>0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Z4_DatosReflect!$C$22:$H$22</c:f>
              <c:numCache>
                <c:formatCode>General</c:formatCode>
                <c:ptCount val="6"/>
                <c:pt idx="0">
                  <c:v>2.2249999456107599E-2</c:v>
                </c:pt>
                <c:pt idx="1">
                  <c:v>3.18499999120831E-2</c:v>
                </c:pt>
                <c:pt idx="2">
                  <c:v>2.70000007003545E-2</c:v>
                </c:pt>
                <c:pt idx="3">
                  <c:v>0.19244999438524199</c:v>
                </c:pt>
                <c:pt idx="4">
                  <c:v>0.129349995404481</c:v>
                </c:pt>
                <c:pt idx="5">
                  <c:v>5.2200000733137103E-2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Z4_DatosReflect!$B$23</c:f>
              <c:strCache>
                <c:ptCount val="1"/>
                <c:pt idx="0">
                  <c:v>0 - 5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Z4_DatosReflect!$C$23:$H$23</c:f>
              <c:numCache>
                <c:formatCode>General</c:formatCode>
                <c:ptCount val="6"/>
                <c:pt idx="0">
                  <c:v>2.2594489542574699E-2</c:v>
                </c:pt>
                <c:pt idx="1">
                  <c:v>3.0681933276355201E-2</c:v>
                </c:pt>
                <c:pt idx="2">
                  <c:v>2.6922963190309901E-2</c:v>
                </c:pt>
                <c:pt idx="3">
                  <c:v>0.202303727382215</c:v>
                </c:pt>
                <c:pt idx="4">
                  <c:v>0.127690475048689</c:v>
                </c:pt>
                <c:pt idx="5">
                  <c:v>5.6115316612453198E-2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Z4_DatosReflect!$B$24</c:f>
              <c:strCache>
                <c:ptCount val="1"/>
                <c:pt idx="0">
                  <c:v>5 - 10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Z4_DatosReflect!$C$24:$H$24</c:f>
              <c:numCache>
                <c:formatCode>General</c:formatCode>
                <c:ptCount val="6"/>
                <c:pt idx="0">
                  <c:v>2.2965368061490701E-2</c:v>
                </c:pt>
                <c:pt idx="1">
                  <c:v>3.0976699747364299E-2</c:v>
                </c:pt>
                <c:pt idx="2">
                  <c:v>2.79676349669256E-2</c:v>
                </c:pt>
                <c:pt idx="3">
                  <c:v>0.215622251634212</c:v>
                </c:pt>
                <c:pt idx="4">
                  <c:v>0.131087683908203</c:v>
                </c:pt>
                <c:pt idx="5">
                  <c:v>5.6077290189397597E-2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Z4_DatosReflect!$B$25</c:f>
              <c:strCache>
                <c:ptCount val="1"/>
                <c:pt idx="0">
                  <c:v>10 - 15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Z4_DatosReflect!$C$25:$H$25</c:f>
              <c:numCache>
                <c:formatCode>General</c:formatCode>
                <c:ptCount val="6"/>
                <c:pt idx="0">
                  <c:v>2.4630252682768201E-2</c:v>
                </c:pt>
                <c:pt idx="1">
                  <c:v>3.5681688801988E-2</c:v>
                </c:pt>
                <c:pt idx="2">
                  <c:v>3.4645840671716902E-2</c:v>
                </c:pt>
                <c:pt idx="3">
                  <c:v>0.23504918503264499</c:v>
                </c:pt>
                <c:pt idx="4">
                  <c:v>0.152778385900983</c:v>
                </c:pt>
                <c:pt idx="5">
                  <c:v>6.9329141310470896E-2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Z4_DatosReflect!$B$26</c:f>
              <c:strCache>
                <c:ptCount val="1"/>
                <c:pt idx="0">
                  <c:v>15 - 20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Z4_DatosReflect!$C$26:$H$26</c:f>
              <c:numCache>
                <c:formatCode>General</c:formatCode>
                <c:ptCount val="6"/>
                <c:pt idx="0">
                  <c:v>2.5273179882919099E-2</c:v>
                </c:pt>
                <c:pt idx="1">
                  <c:v>3.6433231064563101E-2</c:v>
                </c:pt>
                <c:pt idx="2">
                  <c:v>3.6793134415308182E-2</c:v>
                </c:pt>
                <c:pt idx="3">
                  <c:v>0.24224206971356901</c:v>
                </c:pt>
                <c:pt idx="4">
                  <c:v>0.15467392388093501</c:v>
                </c:pt>
                <c:pt idx="5">
                  <c:v>6.9749755130426305E-2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Z4_DatosReflect!$B$27</c:f>
              <c:strCache>
                <c:ptCount val="1"/>
                <c:pt idx="0">
                  <c:v>20 - 25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Z4_DatosReflect!$C$27:$H$27</c:f>
              <c:numCache>
                <c:formatCode>General</c:formatCode>
                <c:ptCount val="6"/>
                <c:pt idx="0">
                  <c:v>2.4652158498610102E-2</c:v>
                </c:pt>
                <c:pt idx="1">
                  <c:v>3.4891499665861102E-2</c:v>
                </c:pt>
                <c:pt idx="2">
                  <c:v>3.3269584193635598E-2</c:v>
                </c:pt>
                <c:pt idx="3">
                  <c:v>0.23411352691644499</c:v>
                </c:pt>
                <c:pt idx="4">
                  <c:v>0.148944879018612</c:v>
                </c:pt>
                <c:pt idx="5">
                  <c:v>6.7002924494128396E-2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Z4_DatosReflect!$B$28</c:f>
              <c:strCache>
                <c:ptCount val="1"/>
                <c:pt idx="0">
                  <c:v>25 - 30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Z4_DatosReflect!$C$28:$H$28</c:f>
              <c:numCache>
                <c:formatCode>General</c:formatCode>
                <c:ptCount val="6"/>
                <c:pt idx="0">
                  <c:v>2.46835059847977E-2</c:v>
                </c:pt>
                <c:pt idx="1">
                  <c:v>3.4512150843861299E-2</c:v>
                </c:pt>
                <c:pt idx="2">
                  <c:v>3.3105011518142102E-2</c:v>
                </c:pt>
                <c:pt idx="3">
                  <c:v>0.22984093107615899</c:v>
                </c:pt>
                <c:pt idx="4">
                  <c:v>0.14840716552757399</c:v>
                </c:pt>
                <c:pt idx="5">
                  <c:v>6.7196087823313405E-2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Z4_DatosReflect!$B$29</c:f>
              <c:strCache>
                <c:ptCount val="1"/>
                <c:pt idx="0">
                  <c:v>30 - 35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Z4_DatosReflect!$C$29:$H$29</c:f>
              <c:numCache>
                <c:formatCode>General</c:formatCode>
                <c:ptCount val="6"/>
                <c:pt idx="0">
                  <c:v>2.4137350264936599E-2</c:v>
                </c:pt>
                <c:pt idx="1">
                  <c:v>3.3256661042362003E-2</c:v>
                </c:pt>
                <c:pt idx="2">
                  <c:v>3.2051268170861999E-2</c:v>
                </c:pt>
                <c:pt idx="3">
                  <c:v>0.21884147298777901</c:v>
                </c:pt>
                <c:pt idx="4">
                  <c:v>0.142519874500114</c:v>
                </c:pt>
                <c:pt idx="5">
                  <c:v>6.6028957923347897E-2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Z4_DatosReflect!$B$30</c:f>
              <c:strCache>
                <c:ptCount val="1"/>
                <c:pt idx="0">
                  <c:v>35 - 40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Z4_DatosReflect!$C$30:$H$30</c:f>
              <c:numCache>
                <c:formatCode>General</c:formatCode>
                <c:ptCount val="6"/>
                <c:pt idx="0">
                  <c:v>2.3316237845097801E-2</c:v>
                </c:pt>
                <c:pt idx="1">
                  <c:v>3.2070895270785098E-2</c:v>
                </c:pt>
                <c:pt idx="2">
                  <c:v>3.13578143566587E-2</c:v>
                </c:pt>
                <c:pt idx="3">
                  <c:v>0.20895482112981301</c:v>
                </c:pt>
                <c:pt idx="4">
                  <c:v>0.14717699301133699</c:v>
                </c:pt>
                <c:pt idx="5">
                  <c:v>8.4243182998267399E-2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Z4_DatosReflect!$B$31</c:f>
              <c:strCache>
                <c:ptCount val="1"/>
                <c:pt idx="0">
                  <c:v>&gt; 40</c:v>
                </c:pt>
              </c:strCache>
            </c:strRef>
          </c:tx>
          <c:marker>
            <c:symbol val="none"/>
          </c:marker>
          <c:cat>
            <c:strRef>
              <c:f>Z4_DatosReflect!$C$21:$H$21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Z4_DatosReflect!$C$31:$H$31</c:f>
              <c:numCache>
                <c:formatCode>General</c:formatCode>
                <c:ptCount val="6"/>
                <c:pt idx="0">
                  <c:v>2.26325753998632E-2</c:v>
                </c:pt>
                <c:pt idx="1">
                  <c:v>3.1108883675187798E-2</c:v>
                </c:pt>
                <c:pt idx="2">
                  <c:v>3.1621921862963399E-2</c:v>
                </c:pt>
                <c:pt idx="3">
                  <c:v>0.20362557209141099</c:v>
                </c:pt>
                <c:pt idx="4">
                  <c:v>0.17245554915141401</c:v>
                </c:pt>
                <c:pt idx="5">
                  <c:v>5.8763605675526999E-2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6572480"/>
        <c:axId val="236571304"/>
      </c:lineChart>
      <c:catAx>
        <c:axId val="236572480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s-MX"/>
          </a:p>
        </c:txPr>
        <c:crossAx val="236571304"/>
        <c:crosses val="autoZero"/>
        <c:auto val="1"/>
        <c:lblAlgn val="ctr"/>
        <c:lblOffset val="100"/>
        <c:noMultiLvlLbl val="0"/>
      </c:catAx>
      <c:valAx>
        <c:axId val="236571304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s-MX"/>
          </a:p>
        </c:txPr>
        <c:crossAx val="23657248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2932303093206716"/>
          <c:y val="0.35001917954516798"/>
          <c:w val="9.5494898759297009E-2"/>
          <c:h val="0.41750142999581746"/>
        </c:manualLayout>
      </c:layout>
      <c:overlay val="0"/>
      <c:txPr>
        <a:bodyPr/>
        <a:lstStyle/>
        <a:p>
          <a:pPr>
            <a:defRPr sz="1500" b="0">
              <a:latin typeface="Arial Narrow" pitchFamily="34" charset="0"/>
            </a:defRPr>
          </a:pPr>
          <a:endParaRPr lang="es-MX"/>
        </a:p>
      </c:txPr>
    </c:legend>
    <c:plotVisOnly val="1"/>
    <c:dispBlanksAs val="gap"/>
    <c:showDLblsOverMax val="0"/>
  </c:chart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2937218719765054E-2"/>
          <c:y val="5.7631186518886927E-2"/>
          <c:w val="0.77911970567807198"/>
          <c:h val="0.88045400239343563"/>
        </c:manualLayout>
      </c:layout>
      <c:lineChart>
        <c:grouping val="standard"/>
        <c:varyColors val="0"/>
        <c:ser>
          <c:idx val="0"/>
          <c:order val="0"/>
          <c:tx>
            <c:strRef>
              <c:f>Z4_DatosReflect!$B$40</c:f>
              <c:strCache>
                <c:ptCount val="1"/>
                <c:pt idx="0">
                  <c:v>0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Z4_DatosReflect!$C$40:$H$40</c:f>
              <c:numCache>
                <c:formatCode>General</c:formatCode>
                <c:ptCount val="6"/>
                <c:pt idx="0">
                  <c:v>2.2249999456107599E-2</c:v>
                </c:pt>
                <c:pt idx="1">
                  <c:v>3.18499999120831E-2</c:v>
                </c:pt>
                <c:pt idx="2">
                  <c:v>2.70000007003545E-2</c:v>
                </c:pt>
                <c:pt idx="3">
                  <c:v>0.19244999438524199</c:v>
                </c:pt>
                <c:pt idx="4">
                  <c:v>0.129349995404481</c:v>
                </c:pt>
                <c:pt idx="5">
                  <c:v>5.2200000733137103E-2</c:v>
                </c:pt>
              </c:numCache>
            </c:numRef>
          </c:val>
          <c:smooth val="1"/>
        </c:ser>
        <c:ser>
          <c:idx val="1"/>
          <c:order val="1"/>
          <c:tx>
            <c:strRef>
              <c:f>Z4_DatosReflect!$B$41</c:f>
              <c:strCache>
                <c:ptCount val="1"/>
                <c:pt idx="0">
                  <c:v>0 - 5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Z4_DatosReflect!$C$41:$H$41</c:f>
              <c:numCache>
                <c:formatCode>General</c:formatCode>
                <c:ptCount val="6"/>
                <c:pt idx="0">
                  <c:v>2.26944634401849E-2</c:v>
                </c:pt>
                <c:pt idx="1">
                  <c:v>3.0837240982158402E-2</c:v>
                </c:pt>
                <c:pt idx="2">
                  <c:v>2.7081389477926002E-2</c:v>
                </c:pt>
                <c:pt idx="3">
                  <c:v>0.20321809500455801</c:v>
                </c:pt>
                <c:pt idx="4">
                  <c:v>0.12852515652775701</c:v>
                </c:pt>
                <c:pt idx="5">
                  <c:v>5.65540765508495E-2</c:v>
                </c:pt>
              </c:numCache>
            </c:numRef>
          </c:val>
          <c:smooth val="1"/>
        </c:ser>
        <c:ser>
          <c:idx val="2"/>
          <c:order val="2"/>
          <c:tx>
            <c:strRef>
              <c:f>Z4_DatosReflect!$B$42</c:f>
              <c:strCache>
                <c:ptCount val="1"/>
                <c:pt idx="0">
                  <c:v>5 - 10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Z4_DatosReflect!$C$42:$H$42</c:f>
              <c:numCache>
                <c:formatCode>General</c:formatCode>
                <c:ptCount val="6"/>
                <c:pt idx="0">
                  <c:v>2.3043882307213E-2</c:v>
                </c:pt>
                <c:pt idx="1">
                  <c:v>3.1075925442992699E-2</c:v>
                </c:pt>
                <c:pt idx="2">
                  <c:v>2.81133505734888E-2</c:v>
                </c:pt>
                <c:pt idx="3">
                  <c:v>0.21584531182751901</c:v>
                </c:pt>
                <c:pt idx="4">
                  <c:v>0.13172826105180899</c:v>
                </c:pt>
                <c:pt idx="5">
                  <c:v>5.64545348889249E-2</c:v>
                </c:pt>
              </c:numCache>
            </c:numRef>
          </c:val>
          <c:smooth val="1"/>
        </c:ser>
        <c:ser>
          <c:idx val="3"/>
          <c:order val="3"/>
          <c:tx>
            <c:strRef>
              <c:f>Z4_DatosReflect!$B$43</c:f>
              <c:strCache>
                <c:ptCount val="1"/>
                <c:pt idx="0">
                  <c:v>10 - 15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Z4_DatosReflect!$C$43:$H$43</c:f>
              <c:numCache>
                <c:formatCode>General</c:formatCode>
                <c:ptCount val="6"/>
                <c:pt idx="0">
                  <c:v>2.4933648103957599E-2</c:v>
                </c:pt>
                <c:pt idx="1">
                  <c:v>3.6084986702703298E-2</c:v>
                </c:pt>
                <c:pt idx="2">
                  <c:v>3.5386038798035299E-2</c:v>
                </c:pt>
                <c:pt idx="3">
                  <c:v>0.23443628150020099</c:v>
                </c:pt>
                <c:pt idx="4">
                  <c:v>0.15552868569890599</c:v>
                </c:pt>
                <c:pt idx="5">
                  <c:v>7.1531215609580798E-2</c:v>
                </c:pt>
              </c:numCache>
            </c:numRef>
          </c:val>
          <c:smooth val="1"/>
        </c:ser>
        <c:ser>
          <c:idx val="4"/>
          <c:order val="4"/>
          <c:tx>
            <c:strRef>
              <c:f>Z4_DatosReflect!$B$44</c:f>
              <c:strCache>
                <c:ptCount val="1"/>
                <c:pt idx="0">
                  <c:v>15 - 20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Z4_DatosReflect!$C$44:$H$44</c:f>
              <c:numCache>
                <c:formatCode>General</c:formatCode>
                <c:ptCount val="6"/>
                <c:pt idx="0">
                  <c:v>2.4256161270822505E-2</c:v>
                </c:pt>
                <c:pt idx="1">
                  <c:v>3.4940335818310429E-2</c:v>
                </c:pt>
                <c:pt idx="2">
                  <c:v>3.4008906909625353E-2</c:v>
                </c:pt>
                <c:pt idx="3">
                  <c:v>0.23385225322584169</c:v>
                </c:pt>
                <c:pt idx="4">
                  <c:v>0.15739602605635999</c:v>
                </c:pt>
                <c:pt idx="5">
                  <c:v>7.2254684741130504E-2</c:v>
                </c:pt>
              </c:numCache>
            </c:numRef>
          </c:val>
          <c:smooth val="1"/>
        </c:ser>
        <c:ser>
          <c:idx val="5"/>
          <c:order val="5"/>
          <c:tx>
            <c:strRef>
              <c:f>Z4_DatosReflect!$B$45</c:f>
              <c:strCache>
                <c:ptCount val="1"/>
                <c:pt idx="0">
                  <c:v>20 - 25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Z4_DatosReflect!$C$45:$H$45</c:f>
              <c:numCache>
                <c:formatCode>General</c:formatCode>
                <c:ptCount val="6"/>
                <c:pt idx="0">
                  <c:v>2.47869183414616E-2</c:v>
                </c:pt>
                <c:pt idx="1">
                  <c:v>3.5112089629116397E-2</c:v>
                </c:pt>
                <c:pt idx="2">
                  <c:v>3.3915108804198298E-2</c:v>
                </c:pt>
                <c:pt idx="3">
                  <c:v>0.23276520567524001</c:v>
                </c:pt>
                <c:pt idx="4">
                  <c:v>0.15109781565581401</c:v>
                </c:pt>
                <c:pt idx="5">
                  <c:v>6.9513596834236899E-2</c:v>
                </c:pt>
              </c:numCache>
            </c:numRef>
          </c:val>
          <c:smooth val="1"/>
        </c:ser>
        <c:ser>
          <c:idx val="6"/>
          <c:order val="6"/>
          <c:tx>
            <c:strRef>
              <c:f>Z4_DatosReflect!$B$46</c:f>
              <c:strCache>
                <c:ptCount val="1"/>
                <c:pt idx="0">
                  <c:v>25 - 30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Z4_DatosReflect!$C$46:$H$46</c:f>
              <c:numCache>
                <c:formatCode>General</c:formatCode>
                <c:ptCount val="6"/>
                <c:pt idx="0">
                  <c:v>2.4654005009271299E-2</c:v>
                </c:pt>
                <c:pt idx="1">
                  <c:v>3.4659259695770897E-2</c:v>
                </c:pt>
                <c:pt idx="2">
                  <c:v>3.3584009076682998E-2</c:v>
                </c:pt>
                <c:pt idx="3">
                  <c:v>0.22969204152828601</c:v>
                </c:pt>
                <c:pt idx="4">
                  <c:v>0.1498582244169</c:v>
                </c:pt>
                <c:pt idx="5">
                  <c:v>6.9208038697992094E-2</c:v>
                </c:pt>
              </c:numCache>
            </c:numRef>
          </c:val>
          <c:smooth val="1"/>
        </c:ser>
        <c:ser>
          <c:idx val="7"/>
          <c:order val="7"/>
          <c:tx>
            <c:strRef>
              <c:f>Z4_DatosReflect!$B$47</c:f>
              <c:strCache>
                <c:ptCount val="1"/>
                <c:pt idx="0">
                  <c:v>30 - 35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Z4_DatosReflect!$C$47:$H$47</c:f>
              <c:numCache>
                <c:formatCode>General</c:formatCode>
                <c:ptCount val="6"/>
                <c:pt idx="0">
                  <c:v>2.3990899264693E-2</c:v>
                </c:pt>
                <c:pt idx="1">
                  <c:v>3.3265068405727703E-2</c:v>
                </c:pt>
                <c:pt idx="2">
                  <c:v>3.2031991772861299E-2</c:v>
                </c:pt>
                <c:pt idx="3">
                  <c:v>0.21998017987531199</c:v>
                </c:pt>
                <c:pt idx="4">
                  <c:v>0.14188693806469299</c:v>
                </c:pt>
                <c:pt idx="5">
                  <c:v>6.5602670566464405E-2</c:v>
                </c:pt>
              </c:numCache>
            </c:numRef>
          </c:val>
          <c:smooth val="1"/>
        </c:ser>
        <c:ser>
          <c:idx val="8"/>
          <c:order val="8"/>
          <c:tx>
            <c:strRef>
              <c:f>Z4_DatosReflect!$B$48</c:f>
              <c:strCache>
                <c:ptCount val="1"/>
                <c:pt idx="0">
                  <c:v>35 - 40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Z4_DatosReflect!$C$48:$H$48</c:f>
              <c:numCache>
                <c:formatCode>General</c:formatCode>
                <c:ptCount val="6"/>
                <c:pt idx="0">
                  <c:v>2.3129803754830602E-2</c:v>
                </c:pt>
                <c:pt idx="1">
                  <c:v>3.1816153764361199E-2</c:v>
                </c:pt>
                <c:pt idx="2">
                  <c:v>3.0396006538983701E-2</c:v>
                </c:pt>
                <c:pt idx="3">
                  <c:v>0.210133268910002</c:v>
                </c:pt>
                <c:pt idx="4">
                  <c:v>0.137573166630305</c:v>
                </c:pt>
                <c:pt idx="5">
                  <c:v>6.5774011514912106E-2</c:v>
                </c:pt>
              </c:numCache>
            </c:numRef>
          </c:val>
          <c:smooth val="1"/>
        </c:ser>
        <c:ser>
          <c:idx val="9"/>
          <c:order val="9"/>
          <c:tx>
            <c:strRef>
              <c:f>Z4_DatosReflect!$B$49</c:f>
              <c:strCache>
                <c:ptCount val="1"/>
                <c:pt idx="0">
                  <c:v>&gt; 40</c:v>
                </c:pt>
              </c:strCache>
            </c:strRef>
          </c:tx>
          <c:marker>
            <c:symbol val="none"/>
          </c:marker>
          <c:cat>
            <c:strRef>
              <c:f>Z4_DatosReflect!$C$39:$H$39</c:f>
              <c:strCache>
                <c:ptCount val="6"/>
                <c:pt idx="0">
                  <c:v>Banda 1</c:v>
                </c:pt>
                <c:pt idx="1">
                  <c:v>Banda 2</c:v>
                </c:pt>
                <c:pt idx="2">
                  <c:v>Banda 3</c:v>
                </c:pt>
                <c:pt idx="3">
                  <c:v>Banda 4</c:v>
                </c:pt>
                <c:pt idx="4">
                  <c:v>Banda 5</c:v>
                </c:pt>
                <c:pt idx="5">
                  <c:v>Banda 7</c:v>
                </c:pt>
              </c:strCache>
            </c:strRef>
          </c:cat>
          <c:val>
            <c:numRef>
              <c:f>Z4_DatosReflect!$C$49:$H$49</c:f>
              <c:numCache>
                <c:formatCode>General</c:formatCode>
                <c:ptCount val="6"/>
                <c:pt idx="0">
                  <c:v>2.3250280962591699E-2</c:v>
                </c:pt>
                <c:pt idx="1">
                  <c:v>3.1389374141803102E-2</c:v>
                </c:pt>
                <c:pt idx="2">
                  <c:v>3.0676388536535499E-2</c:v>
                </c:pt>
                <c:pt idx="3">
                  <c:v>0.204686909559227</c:v>
                </c:pt>
                <c:pt idx="4">
                  <c:v>0.13135323912969599</c:v>
                </c:pt>
                <c:pt idx="5">
                  <c:v>5.7835105063748497E-2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237733944"/>
        <c:axId val="237730808"/>
      </c:lineChart>
      <c:catAx>
        <c:axId val="237733944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s-MX"/>
          </a:p>
        </c:txPr>
        <c:crossAx val="237730808"/>
        <c:crosses val="autoZero"/>
        <c:auto val="1"/>
        <c:lblAlgn val="ctr"/>
        <c:lblOffset val="100"/>
        <c:noMultiLvlLbl val="0"/>
      </c:catAx>
      <c:valAx>
        <c:axId val="237730808"/>
        <c:scaling>
          <c:orientation val="minMax"/>
        </c:scaling>
        <c:delete val="0"/>
        <c:axPos val="l"/>
        <c:majorGridlines/>
        <c:numFmt formatCode="#,##0.00" sourceLinked="0"/>
        <c:majorTickMark val="out"/>
        <c:minorTickMark val="none"/>
        <c:tickLblPos val="nextTo"/>
        <c:txPr>
          <a:bodyPr/>
          <a:lstStyle/>
          <a:p>
            <a:pPr>
              <a:defRPr sz="2000" b="1">
                <a:latin typeface="Arial Narrow" pitchFamily="34" charset="0"/>
              </a:defRPr>
            </a:pPr>
            <a:endParaRPr lang="es-MX"/>
          </a:p>
        </c:txPr>
        <c:crossAx val="237733944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83889165806225763"/>
          <c:y val="0.27445788656121251"/>
          <c:w val="9.1394058560644004E-2"/>
          <c:h val="0.41750142999581746"/>
        </c:manualLayout>
      </c:layout>
      <c:overlay val="0"/>
      <c:txPr>
        <a:bodyPr/>
        <a:lstStyle/>
        <a:p>
          <a:pPr>
            <a:defRPr sz="1500" b="0">
              <a:latin typeface="Arial Narrow" pitchFamily="34" charset="0"/>
            </a:defRPr>
          </a:pPr>
          <a:endParaRPr lang="es-MX"/>
        </a:p>
      </c:txPr>
    </c:legend>
    <c:plotVisOnly val="1"/>
    <c:dispBlanksAs val="gap"/>
    <c:showDLblsOverMax val="0"/>
  </c:chart>
  <c:userShapes r:id="rId1"/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chart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chart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122" workbookViewId="0" zoomToFit="1"/>
  </sheetViews>
  <pageMargins left="0.7" right="0.7" top="0.75" bottom="0.75" header="0.3" footer="0.3"/>
  <drawing r:id="rId1"/>
</chartsheet>
</file>

<file path=xl/chartsheets/sheet2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pageSetup orientation="landscape" r:id="rId1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/>
  <sheetViews>
    <sheetView zoomScale="110" workbookViewId="0"/>
  </sheetViews>
  <pageMargins left="0.7" right="0.7" top="0.75" bottom="0.75" header="0.3" footer="0.3"/>
  <drawing r:id="rId1"/>
</chartsheet>
</file>

<file path=xl/chartsheets/sheet4.xml><?xml version="1.0" encoding="utf-8"?>
<chartsheet xmlns="http://schemas.openxmlformats.org/spreadsheetml/2006/main" xmlns:r="http://schemas.openxmlformats.org/officeDocument/2006/relationships">
  <sheetPr/>
  <sheetViews>
    <sheetView zoomScale="120" workbookViewId="0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90779" cy="6050717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89</xdr:row>
      <xdr:rowOff>127000</xdr:rowOff>
    </xdr:from>
    <xdr:to>
      <xdr:col>12</xdr:col>
      <xdr:colOff>381000</xdr:colOff>
      <xdr:row>104</xdr:row>
      <xdr:rowOff>15875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633114" cy="6269182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0.8635</cdr:x>
      <cdr:y>0.18996</cdr:y>
    </cdr:from>
    <cdr:to>
      <cdr:x>0.96865</cdr:x>
      <cdr:y>0.29455</cdr:y>
    </cdr:to>
    <cdr:sp macro="" textlink="">
      <cdr:nvSpPr>
        <cdr:cNvPr id="3" name="2 CuadroTexto"/>
        <cdr:cNvSpPr txBox="1"/>
      </cdr:nvSpPr>
      <cdr:spPr>
        <a:xfrm xmlns:a="http://schemas.openxmlformats.org/drawingml/2006/main">
          <a:off x="7458573" y="1192350"/>
          <a:ext cx="908246" cy="656484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pPr algn="ctr"/>
          <a:r>
            <a:rPr lang="es-MX" sz="1500" b="0">
              <a:latin typeface="Arial Narrow" pitchFamily="34" charset="0"/>
            </a:rPr>
            <a:t>Clases</a:t>
          </a:r>
          <a:r>
            <a:rPr lang="es-MX" sz="1500" b="0" baseline="0">
              <a:latin typeface="Arial Narrow" pitchFamily="34" charset="0"/>
            </a:rPr>
            <a:t> de Pendiente</a:t>
          </a:r>
          <a:endParaRPr lang="es-MX" sz="1500" b="0">
            <a:latin typeface="Arial Narrow" pitchFamily="34" charset="0"/>
          </a:endParaRPr>
        </a:p>
      </cdr:txBody>
    </cdr:sp>
  </cdr:relSizeAnchor>
</c:userShapes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9282545" cy="604404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0.832</cdr:x>
      <cdr:y>0.25833</cdr:y>
    </cdr:from>
    <cdr:to>
      <cdr:x>0.93715</cdr:x>
      <cdr:y>0.36619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7729904" y="1563077"/>
          <a:ext cx="976923" cy="65264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s-MX" sz="1500" b="0">
              <a:latin typeface="Arial Narrow" pitchFamily="34" charset="0"/>
            </a:rPr>
            <a:t>Clases</a:t>
          </a:r>
          <a:r>
            <a:rPr lang="es-MX" sz="1500" b="0" baseline="0">
              <a:latin typeface="Arial Narrow" pitchFamily="34" charset="0"/>
            </a:rPr>
            <a:t> de Pendiente</a:t>
          </a:r>
          <a:endParaRPr lang="es-MX" sz="1500" b="0">
            <a:latin typeface="Arial Narrow" pitchFamily="34" charset="0"/>
          </a:endParaRP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837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0.832</cdr:x>
      <cdr:y>0.18366</cdr:y>
    </cdr:from>
    <cdr:to>
      <cdr:x>0.93715</cdr:x>
      <cdr:y>0.29555</cdr:y>
    </cdr:to>
    <cdr:sp macro="" textlink="">
      <cdr:nvSpPr>
        <cdr:cNvPr id="3" name="1 CuadroTexto"/>
        <cdr:cNvSpPr txBox="1"/>
      </cdr:nvSpPr>
      <cdr:spPr>
        <a:xfrm xmlns:a="http://schemas.openxmlformats.org/drawingml/2006/main">
          <a:off x="7729904" y="1111250"/>
          <a:ext cx="976923" cy="677018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wrap="square" rtlCol="0"/>
        <a:lstStyle xmlns:a="http://schemas.openxmlformats.org/drawingml/2006/main">
          <a:lvl1pPr marL="0" indent="0">
            <a:defRPr sz="1100">
              <a:latin typeface="Calibri"/>
            </a:defRPr>
          </a:lvl1pPr>
          <a:lvl2pPr marL="457200" indent="0">
            <a:defRPr sz="1100">
              <a:latin typeface="Calibri"/>
            </a:defRPr>
          </a:lvl2pPr>
          <a:lvl3pPr marL="914400" indent="0">
            <a:defRPr sz="1100">
              <a:latin typeface="Calibri"/>
            </a:defRPr>
          </a:lvl3pPr>
          <a:lvl4pPr marL="1371600" indent="0">
            <a:defRPr sz="1100">
              <a:latin typeface="Calibri"/>
            </a:defRPr>
          </a:lvl4pPr>
          <a:lvl5pPr marL="1828800" indent="0">
            <a:defRPr sz="1100">
              <a:latin typeface="Calibri"/>
            </a:defRPr>
          </a:lvl5pPr>
          <a:lvl6pPr marL="2286000" indent="0">
            <a:defRPr sz="1100">
              <a:latin typeface="Calibri"/>
            </a:defRPr>
          </a:lvl6pPr>
          <a:lvl7pPr marL="2743200" indent="0">
            <a:defRPr sz="1100">
              <a:latin typeface="Calibri"/>
            </a:defRPr>
          </a:lvl7pPr>
          <a:lvl8pPr marL="3200400" indent="0">
            <a:defRPr sz="1100">
              <a:latin typeface="Calibri"/>
            </a:defRPr>
          </a:lvl8pPr>
          <a:lvl9pPr marL="3657600" indent="0">
            <a:defRPr sz="1100">
              <a:latin typeface="Calibri"/>
            </a:defRPr>
          </a:lvl9pPr>
        </a:lstStyle>
        <a:p xmlns:a="http://schemas.openxmlformats.org/drawingml/2006/main">
          <a:pPr algn="ctr"/>
          <a:r>
            <a:rPr lang="es-MX" sz="1500" b="0">
              <a:latin typeface="Arial Narrow" pitchFamily="34" charset="0"/>
            </a:rPr>
            <a:t>Clases</a:t>
          </a:r>
          <a:r>
            <a:rPr lang="es-MX" sz="1500" b="0" baseline="0">
              <a:latin typeface="Arial Narrow" pitchFamily="34" charset="0"/>
            </a:rPr>
            <a:t> de Pendiente</a:t>
          </a:r>
          <a:endParaRPr lang="es-MX" sz="1500" b="0">
            <a:latin typeface="Arial Narrow" pitchFamily="34" charset="0"/>
          </a:endParaRPr>
        </a:p>
      </cdr:txBody>
    </cdr:sp>
  </cdr:relSizeAnchor>
</c:userShape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0"/>
  <sheetViews>
    <sheetView topLeftCell="A19" zoomScale="120" zoomScaleNormal="120" workbookViewId="0">
      <selection activeCell="K48" sqref="K48:K49"/>
    </sheetView>
  </sheetViews>
  <sheetFormatPr baseColWidth="10" defaultRowHeight="15" x14ac:dyDescent="0.25"/>
  <cols>
    <col min="1" max="1" width="6.28515625" style="1" bestFit="1" customWidth="1"/>
    <col min="2" max="2" width="10.85546875" bestFit="1" customWidth="1"/>
    <col min="3" max="3" width="13" bestFit="1" customWidth="1"/>
    <col min="4" max="8" width="12.85546875" bestFit="1" customWidth="1"/>
    <col min="9" max="9" width="14.28515625" bestFit="1" customWidth="1"/>
    <col min="10" max="12" width="14.28515625" customWidth="1"/>
    <col min="13" max="13" width="10.28515625" bestFit="1" customWidth="1"/>
    <col min="14" max="14" width="9.42578125" bestFit="1" customWidth="1"/>
    <col min="15" max="15" width="11.7109375" bestFit="1" customWidth="1"/>
    <col min="16" max="18" width="7.7109375" bestFit="1" customWidth="1"/>
  </cols>
  <sheetData>
    <row r="1" spans="1:20" ht="15.75" x14ac:dyDescent="0.25">
      <c r="A1" s="58" t="s">
        <v>40</v>
      </c>
      <c r="B1" s="58"/>
      <c r="C1" s="58"/>
      <c r="D1" s="58"/>
      <c r="E1" s="58"/>
      <c r="F1" s="58"/>
      <c r="G1" s="58"/>
      <c r="H1" s="58"/>
    </row>
    <row r="2" spans="1:20" ht="15.75" x14ac:dyDescent="0.25">
      <c r="A2" s="58" t="s">
        <v>9</v>
      </c>
      <c r="B2" s="58"/>
      <c r="C2" s="58"/>
      <c r="D2" s="58"/>
      <c r="E2" s="58"/>
      <c r="F2" s="58"/>
      <c r="G2" s="58"/>
      <c r="H2" s="58"/>
      <c r="M2" s="12"/>
      <c r="N2" s="12"/>
      <c r="O2" s="12"/>
      <c r="P2" s="12"/>
      <c r="Q2" s="12"/>
      <c r="R2" s="12"/>
      <c r="S2" s="12"/>
      <c r="T2" s="12"/>
    </row>
    <row r="3" spans="1:20" ht="15.75" x14ac:dyDescent="0.25">
      <c r="A3" s="6" t="s">
        <v>8</v>
      </c>
      <c r="B3" s="6" t="s">
        <v>0</v>
      </c>
      <c r="C3" s="6" t="s">
        <v>33</v>
      </c>
      <c r="D3" s="6" t="s">
        <v>34</v>
      </c>
      <c r="E3" s="6" t="s">
        <v>35</v>
      </c>
      <c r="F3" s="6" t="s">
        <v>36</v>
      </c>
      <c r="G3" s="6" t="s">
        <v>37</v>
      </c>
      <c r="H3" s="6" t="s">
        <v>38</v>
      </c>
      <c r="M3" s="13"/>
      <c r="N3" s="13"/>
      <c r="O3" s="13"/>
    </row>
    <row r="4" spans="1:20" x14ac:dyDescent="0.25">
      <c r="A4" s="1">
        <v>1</v>
      </c>
      <c r="B4" s="2">
        <v>0</v>
      </c>
      <c r="C4" s="2">
        <v>2.2249999456107599E-2</v>
      </c>
      <c r="D4" s="2">
        <v>3.18499999120831E-2</v>
      </c>
      <c r="E4" s="2">
        <v>2.70000007003545E-2</v>
      </c>
      <c r="F4" s="2">
        <v>0.19244999438524199</v>
      </c>
      <c r="G4" s="2">
        <v>0.129349995404481</v>
      </c>
      <c r="H4" s="2">
        <v>5.2200000733137103E-2</v>
      </c>
    </row>
    <row r="5" spans="1:20" x14ac:dyDescent="0.25">
      <c r="A5" s="1">
        <v>2</v>
      </c>
      <c r="B5" s="3" t="s">
        <v>42</v>
      </c>
      <c r="C5" s="2">
        <v>2.2524138077579602E-2</v>
      </c>
      <c r="D5" s="2">
        <v>3.0584483150521199E-2</v>
      </c>
      <c r="E5" s="2">
        <v>2.6832758721991801E-2</v>
      </c>
      <c r="F5" s="2">
        <v>0.20169137790799099</v>
      </c>
      <c r="G5" s="2">
        <v>0.12713965516665801</v>
      </c>
      <c r="H5" s="2">
        <v>5.5836207426056703E-2</v>
      </c>
    </row>
    <row r="6" spans="1:20" x14ac:dyDescent="0.25">
      <c r="A6" s="1">
        <v>3</v>
      </c>
      <c r="B6" s="4" t="s">
        <v>1</v>
      </c>
      <c r="C6" s="2">
        <v>2.2851470488068799E-2</v>
      </c>
      <c r="D6" s="2">
        <v>3.0885294490658102E-2</v>
      </c>
      <c r="E6" s="2">
        <v>2.78411764268051E-2</v>
      </c>
      <c r="F6" s="2">
        <v>0.21507794157985299</v>
      </c>
      <c r="G6" s="2">
        <v>0.130676470806493</v>
      </c>
      <c r="H6" s="2">
        <v>5.59411765459705E-2</v>
      </c>
    </row>
    <row r="7" spans="1:20" x14ac:dyDescent="0.25">
      <c r="A7" s="1">
        <v>4</v>
      </c>
      <c r="B7" s="5" t="s">
        <v>2</v>
      </c>
      <c r="C7" s="2">
        <v>2.3449019556317199E-2</v>
      </c>
      <c r="D7" s="2">
        <v>3.3398039511167502E-2</v>
      </c>
      <c r="E7" s="2">
        <v>3.1893137221535001E-2</v>
      </c>
      <c r="F7" s="2">
        <v>0.221106372481467</v>
      </c>
      <c r="G7" s="2">
        <v>0.140364215636224</v>
      </c>
      <c r="H7" s="2">
        <v>6.2959314059173904E-2</v>
      </c>
    </row>
    <row r="8" spans="1:20" x14ac:dyDescent="0.25">
      <c r="A8" s="1">
        <v>5</v>
      </c>
      <c r="B8" s="4" t="s">
        <v>3</v>
      </c>
      <c r="C8" s="2">
        <v>2.3988063002491799E-2</v>
      </c>
      <c r="D8" s="2">
        <v>3.40945948794198E-2</v>
      </c>
      <c r="E8" s="2">
        <v>3.2160585593046201E-2</v>
      </c>
      <c r="F8" s="2">
        <v>0.228008333459362</v>
      </c>
      <c r="G8" s="2">
        <v>0.14220000009748801</v>
      </c>
      <c r="H8" s="2">
        <v>6.3368694051294694E-2</v>
      </c>
    </row>
    <row r="9" spans="1:20" x14ac:dyDescent="0.25">
      <c r="A9" s="1">
        <v>6</v>
      </c>
      <c r="B9" s="4" t="s">
        <v>4</v>
      </c>
      <c r="C9" s="2">
        <v>2.33010935969424E-2</v>
      </c>
      <c r="D9" s="2">
        <v>3.2691008741214798E-2</v>
      </c>
      <c r="E9" s="2">
        <v>3.0508505499594701E-2</v>
      </c>
      <c r="F9" s="2">
        <v>0.22181652410279501</v>
      </c>
      <c r="G9" s="2">
        <v>0.13709416793589099</v>
      </c>
      <c r="H9" s="2">
        <v>6.0672296688666701E-2</v>
      </c>
    </row>
    <row r="10" spans="1:20" x14ac:dyDescent="0.25">
      <c r="A10" s="1">
        <v>7</v>
      </c>
      <c r="B10" s="4" t="s">
        <v>5</v>
      </c>
      <c r="C10" s="2">
        <v>2.3528866026601699E-2</v>
      </c>
      <c r="D10" s="2">
        <v>3.2843556890385699E-2</v>
      </c>
      <c r="E10" s="2">
        <v>3.0740807669019599E-2</v>
      </c>
      <c r="F10" s="2">
        <v>0.22194037789997301</v>
      </c>
      <c r="G10" s="2">
        <v>0.13812886609830199</v>
      </c>
      <c r="H10" s="2">
        <v>6.09404640932346E-2</v>
      </c>
    </row>
    <row r="11" spans="1:20" x14ac:dyDescent="0.25">
      <c r="A11" s="1">
        <v>8</v>
      </c>
      <c r="B11" s="4" t="s">
        <v>6</v>
      </c>
      <c r="C11" s="2">
        <v>2.4835971979618399E-2</v>
      </c>
      <c r="D11" s="2">
        <v>3.5040481230206699E-2</v>
      </c>
      <c r="E11" s="2">
        <v>3.30179359484837E-2</v>
      </c>
      <c r="F11" s="2">
        <v>0.237115931945418</v>
      </c>
      <c r="G11" s="2">
        <v>0.15055420868404801</v>
      </c>
      <c r="H11" s="2">
        <v>6.6833767601342894E-2</v>
      </c>
    </row>
    <row r="12" spans="1:20" x14ac:dyDescent="0.25">
      <c r="A12" s="1">
        <v>9</v>
      </c>
      <c r="B12" s="4" t="s">
        <v>7</v>
      </c>
      <c r="C12" s="2">
        <v>2.6328397231689199E-2</v>
      </c>
      <c r="D12" s="2">
        <v>3.7986585587256601E-2</v>
      </c>
      <c r="E12" s="2">
        <v>3.5766027951353398E-2</v>
      </c>
      <c r="F12" s="2">
        <v>0.25887665465370202</v>
      </c>
      <c r="G12" s="2">
        <v>0.16842160270734299</v>
      </c>
      <c r="H12" s="2">
        <v>7.4896341522357204E-2</v>
      </c>
    </row>
    <row r="13" spans="1:20" x14ac:dyDescent="0.25">
      <c r="A13" s="1">
        <v>10</v>
      </c>
      <c r="B13" s="4" t="s">
        <v>43</v>
      </c>
      <c r="C13" s="2">
        <v>3.1548809681442497E-2</v>
      </c>
      <c r="D13" s="2">
        <v>4.7387499988655601E-2</v>
      </c>
      <c r="E13" s="2">
        <v>4.7492261543603802E-2</v>
      </c>
      <c r="F13" s="2">
        <v>0.32045357112240502</v>
      </c>
      <c r="G13" s="2">
        <v>0.21790476228731301</v>
      </c>
      <c r="H13" s="2">
        <v>9.9117856891271394E-2</v>
      </c>
    </row>
    <row r="14" spans="1:20" ht="4.5" customHeight="1" x14ac:dyDescent="0.25">
      <c r="B14" s="2"/>
      <c r="C14" s="2"/>
      <c r="D14" s="2"/>
      <c r="E14" s="2"/>
      <c r="F14" s="2"/>
      <c r="G14" s="2"/>
      <c r="H14" s="2"/>
    </row>
    <row r="15" spans="1:20" x14ac:dyDescent="0.25">
      <c r="B15" s="6" t="s">
        <v>17</v>
      </c>
      <c r="C15" s="6">
        <f t="shared" ref="C15:H15" si="0">+AVERAGE(C4:C13)</f>
        <v>2.4460582909685918E-2</v>
      </c>
      <c r="D15" s="6">
        <f t="shared" si="0"/>
        <v>3.4676154438156914E-2</v>
      </c>
      <c r="E15" s="6">
        <f t="shared" si="0"/>
        <v>3.232531972757878E-2</v>
      </c>
      <c r="F15" s="6">
        <f t="shared" si="0"/>
        <v>0.23185370795382082</v>
      </c>
      <c r="G15" s="6">
        <f t="shared" si="0"/>
        <v>0.14818339448242412</v>
      </c>
      <c r="H15" s="6">
        <f t="shared" si="0"/>
        <v>6.5276611961250577E-2</v>
      </c>
    </row>
    <row r="16" spans="1:20" x14ac:dyDescent="0.25">
      <c r="B16" s="6" t="s">
        <v>18</v>
      </c>
      <c r="C16" s="8">
        <f t="shared" ref="C16:H16" si="1">VARA(C4:C13)</f>
        <v>7.617488215415997E-6</v>
      </c>
      <c r="D16" s="8">
        <f t="shared" si="1"/>
        <v>2.4560060342057199E-5</v>
      </c>
      <c r="E16" s="8">
        <f t="shared" si="1"/>
        <v>3.633494623348021E-5</v>
      </c>
      <c r="F16" s="8">
        <f t="shared" si="1"/>
        <v>1.2978914260633407E-3</v>
      </c>
      <c r="G16" s="8">
        <f t="shared" si="1"/>
        <v>7.4458980835046603E-4</v>
      </c>
      <c r="H16" s="8">
        <f t="shared" si="1"/>
        <v>1.818305622336548E-4</v>
      </c>
    </row>
    <row r="17" spans="1:20" x14ac:dyDescent="0.25">
      <c r="B17" s="9" t="s">
        <v>19</v>
      </c>
      <c r="C17" s="14">
        <f t="shared" ref="C17:H17" si="2">STDEVA(C4:C13)</f>
        <v>2.7599797490952711E-3</v>
      </c>
      <c r="D17" s="14">
        <f t="shared" si="2"/>
        <v>4.9558107653599123E-3</v>
      </c>
      <c r="E17" s="14">
        <f t="shared" si="2"/>
        <v>6.0278475622298384E-3</v>
      </c>
      <c r="F17" s="14">
        <f t="shared" si="2"/>
        <v>3.6026260228662933E-2</v>
      </c>
      <c r="G17" s="14">
        <f t="shared" si="2"/>
        <v>2.7287172963692409E-2</v>
      </c>
      <c r="H17" s="14">
        <f t="shared" si="2"/>
        <v>1.348445631954269E-2</v>
      </c>
    </row>
    <row r="19" spans="1:20" ht="15.75" x14ac:dyDescent="0.25">
      <c r="A19" s="58" t="s">
        <v>21</v>
      </c>
      <c r="B19" s="58"/>
      <c r="C19" s="58"/>
      <c r="D19" s="58"/>
      <c r="E19" s="58"/>
      <c r="F19" s="58"/>
      <c r="G19" s="58"/>
      <c r="H19" s="58"/>
    </row>
    <row r="20" spans="1:20" ht="15.75" x14ac:dyDescent="0.25">
      <c r="A20" s="58" t="s">
        <v>16</v>
      </c>
      <c r="B20" s="58"/>
      <c r="C20" s="58"/>
      <c r="D20" s="58"/>
      <c r="E20" s="58"/>
      <c r="F20" s="58"/>
      <c r="G20" s="58"/>
      <c r="H20" s="58"/>
    </row>
    <row r="21" spans="1:20" x14ac:dyDescent="0.25">
      <c r="A21" s="6" t="s">
        <v>8</v>
      </c>
      <c r="B21" s="6" t="s">
        <v>0</v>
      </c>
      <c r="C21" s="6" t="s">
        <v>33</v>
      </c>
      <c r="D21" s="6" t="s">
        <v>34</v>
      </c>
      <c r="E21" s="6" t="s">
        <v>35</v>
      </c>
      <c r="F21" s="6" t="s">
        <v>36</v>
      </c>
      <c r="G21" s="6" t="s">
        <v>37</v>
      </c>
      <c r="H21" s="6" t="s">
        <v>38</v>
      </c>
      <c r="M21" s="6" t="s">
        <v>10</v>
      </c>
      <c r="N21" s="6" t="s">
        <v>11</v>
      </c>
      <c r="O21" s="6" t="s">
        <v>12</v>
      </c>
      <c r="P21" s="6" t="s">
        <v>13</v>
      </c>
      <c r="Q21" s="6" t="s">
        <v>14</v>
      </c>
      <c r="R21" s="6" t="s">
        <v>15</v>
      </c>
      <c r="S21" s="6"/>
      <c r="T21" s="6"/>
    </row>
    <row r="22" spans="1:20" x14ac:dyDescent="0.25">
      <c r="A22" s="1">
        <v>1</v>
      </c>
      <c r="B22" s="2">
        <v>0</v>
      </c>
      <c r="C22" s="2">
        <v>2.2249999456107599E-2</v>
      </c>
      <c r="D22" s="2">
        <v>3.18499999120831E-2</v>
      </c>
      <c r="E22" s="2">
        <v>2.70000007003545E-2</v>
      </c>
      <c r="F22" s="2">
        <v>0.19244999438524199</v>
      </c>
      <c r="G22" s="2">
        <v>0.129349995404481</v>
      </c>
      <c r="H22" s="2">
        <v>5.2200000733137103E-2</v>
      </c>
      <c r="M22" s="11">
        <f t="shared" ref="M22:M31" si="3">+C22-C4</f>
        <v>0</v>
      </c>
      <c r="N22" s="11">
        <f t="shared" ref="N22:N31" si="4">+D22-D4</f>
        <v>0</v>
      </c>
      <c r="O22" s="11">
        <f t="shared" ref="O22:O31" si="5">+E22-E4</f>
        <v>0</v>
      </c>
      <c r="P22" s="11">
        <f t="shared" ref="P22:P31" si="6">+F22-F4</f>
        <v>0</v>
      </c>
      <c r="Q22" s="11">
        <f t="shared" ref="Q22:Q31" si="7">+G22-G4</f>
        <v>0</v>
      </c>
      <c r="R22" s="11">
        <f t="shared" ref="R22:R31" si="8">+H22-H4</f>
        <v>0</v>
      </c>
    </row>
    <row r="23" spans="1:20" x14ac:dyDescent="0.25">
      <c r="A23" s="1">
        <v>2</v>
      </c>
      <c r="B23" s="3" t="s">
        <v>42</v>
      </c>
      <c r="C23" s="2">
        <v>2.2594489542574699E-2</v>
      </c>
      <c r="D23" s="2">
        <v>3.0681933276355201E-2</v>
      </c>
      <c r="E23" s="2">
        <v>2.6922963190309901E-2</v>
      </c>
      <c r="F23" s="2">
        <v>0.202303727382215</v>
      </c>
      <c r="G23" s="2">
        <v>0.127690475048689</v>
      </c>
      <c r="H23" s="2">
        <v>5.6115316612453198E-2</v>
      </c>
      <c r="M23" s="11">
        <f t="shared" si="3"/>
        <v>7.0351464995097729E-5</v>
      </c>
      <c r="N23" s="11">
        <f t="shared" si="4"/>
        <v>9.7450125834001866E-5</v>
      </c>
      <c r="O23" s="11">
        <f t="shared" si="5"/>
        <v>9.0204468318099557E-5</v>
      </c>
      <c r="P23" s="11">
        <f t="shared" si="6"/>
        <v>6.1234947422400543E-4</v>
      </c>
      <c r="Q23" s="11">
        <f t="shared" si="7"/>
        <v>5.5081988203098398E-4</v>
      </c>
      <c r="R23" s="11">
        <f t="shared" si="8"/>
        <v>2.7910918639649507E-4</v>
      </c>
    </row>
    <row r="24" spans="1:20" x14ac:dyDescent="0.25">
      <c r="A24" s="1">
        <v>3</v>
      </c>
      <c r="B24" s="4" t="s">
        <v>1</v>
      </c>
      <c r="C24" s="2">
        <v>2.2965368061490701E-2</v>
      </c>
      <c r="D24" s="2">
        <v>3.0976699747364299E-2</v>
      </c>
      <c r="E24" s="2">
        <v>2.79676349669256E-2</v>
      </c>
      <c r="F24" s="2">
        <v>0.215622251634212</v>
      </c>
      <c r="G24" s="2">
        <v>0.131087683908203</v>
      </c>
      <c r="H24" s="2">
        <v>5.6077290189397597E-2</v>
      </c>
      <c r="M24" s="11">
        <f t="shared" si="3"/>
        <v>1.1389757342190193E-4</v>
      </c>
      <c r="N24" s="11">
        <f t="shared" si="4"/>
        <v>9.140525670619723E-5</v>
      </c>
      <c r="O24" s="11">
        <f t="shared" si="5"/>
        <v>1.2645854012049984E-4</v>
      </c>
      <c r="P24" s="11">
        <f t="shared" si="6"/>
        <v>5.4431005435900959E-4</v>
      </c>
      <c r="Q24" s="11">
        <f t="shared" si="7"/>
        <v>4.1121310170999514E-4</v>
      </c>
      <c r="R24" s="11">
        <f t="shared" si="8"/>
        <v>1.3611364342709653E-4</v>
      </c>
    </row>
    <row r="25" spans="1:20" x14ac:dyDescent="0.25">
      <c r="A25" s="1">
        <v>4</v>
      </c>
      <c r="B25" s="5" t="s">
        <v>2</v>
      </c>
      <c r="C25" s="2">
        <v>2.4630252682768201E-2</v>
      </c>
      <c r="D25" s="2">
        <v>3.5681688801988E-2</v>
      </c>
      <c r="E25" s="2">
        <v>3.4645840671716902E-2</v>
      </c>
      <c r="F25" s="2">
        <v>0.23504918503264499</v>
      </c>
      <c r="G25" s="2">
        <v>0.152778385900983</v>
      </c>
      <c r="H25" s="2">
        <v>6.9329141310470896E-2</v>
      </c>
      <c r="K25" s="54">
        <f>+K26*1.05</f>
        <v>3.6793134415308182E-2</v>
      </c>
      <c r="M25" s="11">
        <f t="shared" si="3"/>
        <v>1.1812331264510027E-3</v>
      </c>
      <c r="N25" s="11">
        <f t="shared" si="4"/>
        <v>2.2836492908204983E-3</v>
      </c>
      <c r="O25" s="11">
        <f t="shared" si="5"/>
        <v>2.7527034501819009E-3</v>
      </c>
      <c r="P25" s="11">
        <f t="shared" si="6"/>
        <v>1.3942812551177991E-2</v>
      </c>
      <c r="Q25" s="11">
        <f t="shared" si="7"/>
        <v>1.2414170264758995E-2</v>
      </c>
      <c r="R25" s="11">
        <f t="shared" si="8"/>
        <v>6.3698272512969917E-3</v>
      </c>
    </row>
    <row r="26" spans="1:20" x14ac:dyDescent="0.25">
      <c r="A26" s="1">
        <v>5</v>
      </c>
      <c r="B26" s="4" t="s">
        <v>3</v>
      </c>
      <c r="C26" s="2">
        <v>2.5273179882919099E-2</v>
      </c>
      <c r="D26" s="15">
        <v>3.6433231064563101E-2</v>
      </c>
      <c r="E26" s="55">
        <f>+K25</f>
        <v>3.6793134415308182E-2</v>
      </c>
      <c r="F26" s="2">
        <v>0.24224206971356901</v>
      </c>
      <c r="G26" s="2">
        <v>0.15467392388093501</v>
      </c>
      <c r="H26" s="2">
        <v>6.9749755130426305E-2</v>
      </c>
      <c r="I26" s="54"/>
      <c r="K26" s="54">
        <v>3.5041080395531603E-2</v>
      </c>
      <c r="M26" s="11">
        <f t="shared" si="3"/>
        <v>1.2851168804272999E-3</v>
      </c>
      <c r="N26" s="11">
        <f t="shared" si="4"/>
        <v>2.3386361851433016E-3</v>
      </c>
      <c r="O26" s="11">
        <f t="shared" si="5"/>
        <v>4.6325488222619809E-3</v>
      </c>
      <c r="P26" s="11">
        <f t="shared" si="6"/>
        <v>1.4233736254207013E-2</v>
      </c>
      <c r="Q26" s="11">
        <f t="shared" si="7"/>
        <v>1.2473923783447E-2</v>
      </c>
      <c r="R26" s="11">
        <f t="shared" si="8"/>
        <v>6.3810610791316114E-3</v>
      </c>
    </row>
    <row r="27" spans="1:20" x14ac:dyDescent="0.25">
      <c r="A27" s="1">
        <v>6</v>
      </c>
      <c r="B27" s="4" t="s">
        <v>4</v>
      </c>
      <c r="C27" s="2">
        <v>2.4652158498610102E-2</v>
      </c>
      <c r="D27" s="2">
        <v>3.4891499665861102E-2</v>
      </c>
      <c r="E27" s="2">
        <v>3.3269584193635598E-2</v>
      </c>
      <c r="F27" s="2">
        <v>0.23411352691644499</v>
      </c>
      <c r="G27" s="2">
        <v>0.148944879018612</v>
      </c>
      <c r="H27" s="2">
        <v>6.7002924494128396E-2</v>
      </c>
      <c r="M27" s="11">
        <f t="shared" si="3"/>
        <v>1.3510649016677014E-3</v>
      </c>
      <c r="N27" s="11">
        <f t="shared" si="4"/>
        <v>2.2004909246463034E-3</v>
      </c>
      <c r="O27" s="11">
        <f t="shared" si="5"/>
        <v>2.7610786940408978E-3</v>
      </c>
      <c r="P27" s="11">
        <f t="shared" si="6"/>
        <v>1.2297002813649982E-2</v>
      </c>
      <c r="Q27" s="11">
        <f t="shared" si="7"/>
        <v>1.185071108272101E-2</v>
      </c>
      <c r="R27" s="11">
        <f t="shared" si="8"/>
        <v>6.3306278054616957E-3</v>
      </c>
    </row>
    <row r="28" spans="1:20" x14ac:dyDescent="0.25">
      <c r="A28" s="1">
        <v>7</v>
      </c>
      <c r="B28" s="4" t="s">
        <v>5</v>
      </c>
      <c r="C28" s="2">
        <v>2.46835059847977E-2</v>
      </c>
      <c r="D28" s="2">
        <v>3.4512150843861299E-2</v>
      </c>
      <c r="E28" s="2">
        <v>3.3105011518142102E-2</v>
      </c>
      <c r="F28" s="2">
        <v>0.22984093107615899</v>
      </c>
      <c r="G28" s="2">
        <v>0.14840716552757399</v>
      </c>
      <c r="H28" s="2">
        <v>6.7196087823313405E-2</v>
      </c>
      <c r="M28" s="11">
        <f t="shared" si="3"/>
        <v>1.1546399581960007E-3</v>
      </c>
      <c r="N28" s="11">
        <f t="shared" si="4"/>
        <v>1.6685939534756E-3</v>
      </c>
      <c r="O28" s="11">
        <f t="shared" si="5"/>
        <v>2.3642038491225037E-3</v>
      </c>
      <c r="P28" s="11">
        <f t="shared" si="6"/>
        <v>7.9005531761859871E-3</v>
      </c>
      <c r="Q28" s="11">
        <f t="shared" si="7"/>
        <v>1.0278299429271998E-2</v>
      </c>
      <c r="R28" s="11">
        <f t="shared" si="8"/>
        <v>6.2556237300788048E-3</v>
      </c>
    </row>
    <row r="29" spans="1:20" x14ac:dyDescent="0.25">
      <c r="A29" s="1">
        <v>8</v>
      </c>
      <c r="B29" s="4" t="s">
        <v>6</v>
      </c>
      <c r="C29" s="2">
        <v>2.4137350264936599E-2</v>
      </c>
      <c r="D29" s="2">
        <v>3.3256661042362003E-2</v>
      </c>
      <c r="E29" s="2">
        <v>3.2051268170861999E-2</v>
      </c>
      <c r="F29" s="2">
        <v>0.21884147298777901</v>
      </c>
      <c r="G29" s="2">
        <v>0.142519874500114</v>
      </c>
      <c r="H29" s="2">
        <v>6.6028957923347897E-2</v>
      </c>
      <c r="M29" s="11">
        <f t="shared" si="3"/>
        <v>-6.9862171468179982E-4</v>
      </c>
      <c r="N29" s="11">
        <f t="shared" si="4"/>
        <v>-1.7838201878446966E-3</v>
      </c>
      <c r="O29" s="11">
        <f t="shared" si="5"/>
        <v>-9.6666777762170059E-4</v>
      </c>
      <c r="P29" s="11">
        <f t="shared" si="6"/>
        <v>-1.8274458957638989E-2</v>
      </c>
      <c r="Q29" s="11">
        <f t="shared" si="7"/>
        <v>-8.034334183934011E-3</v>
      </c>
      <c r="R29" s="11">
        <f t="shared" si="8"/>
        <v>-8.0480967799499703E-4</v>
      </c>
    </row>
    <row r="30" spans="1:20" x14ac:dyDescent="0.25">
      <c r="A30" s="1">
        <v>9</v>
      </c>
      <c r="B30" s="4" t="s">
        <v>7</v>
      </c>
      <c r="C30" s="2">
        <v>2.3316237845097801E-2</v>
      </c>
      <c r="D30" s="2">
        <v>3.2070895270785098E-2</v>
      </c>
      <c r="E30" s="2">
        <v>3.13578143566587E-2</v>
      </c>
      <c r="F30" s="2">
        <v>0.20895482112981301</v>
      </c>
      <c r="G30" s="2">
        <v>0.14717699301133699</v>
      </c>
      <c r="H30" s="2">
        <v>8.4243182998267399E-2</v>
      </c>
      <c r="M30" s="11">
        <f t="shared" si="3"/>
        <v>-3.0121593865913981E-3</v>
      </c>
      <c r="N30" s="11">
        <f t="shared" si="4"/>
        <v>-5.915690316471503E-3</v>
      </c>
      <c r="O30" s="11">
        <f t="shared" si="5"/>
        <v>-4.4082135946946974E-3</v>
      </c>
      <c r="P30" s="11">
        <f t="shared" si="6"/>
        <v>-4.9921833523889014E-2</v>
      </c>
      <c r="Q30" s="11">
        <f t="shared" si="7"/>
        <v>-2.1244609696006E-2</v>
      </c>
      <c r="R30" s="11">
        <f t="shared" si="8"/>
        <v>9.3468414759101948E-3</v>
      </c>
    </row>
    <row r="31" spans="1:20" x14ac:dyDescent="0.25">
      <c r="A31" s="1">
        <v>10</v>
      </c>
      <c r="B31" s="4" t="s">
        <v>43</v>
      </c>
      <c r="C31" s="15">
        <v>2.26325753998632E-2</v>
      </c>
      <c r="D31" s="15">
        <v>3.1108883675187798E-2</v>
      </c>
      <c r="E31" s="15">
        <v>3.1621921862963399E-2</v>
      </c>
      <c r="F31" s="15">
        <v>0.20362557209141099</v>
      </c>
      <c r="G31" s="15">
        <v>0.17245554915141401</v>
      </c>
      <c r="H31" s="15">
        <v>5.8763605675526999E-2</v>
      </c>
      <c r="M31" s="11">
        <f t="shared" si="3"/>
        <v>-8.9162342815792966E-3</v>
      </c>
      <c r="N31" s="11">
        <f t="shared" si="4"/>
        <v>-1.6278616313467803E-2</v>
      </c>
      <c r="O31" s="11">
        <f t="shared" si="5"/>
        <v>-1.5870339680640402E-2</v>
      </c>
      <c r="P31" s="11">
        <f t="shared" si="6"/>
        <v>-0.11682799903099403</v>
      </c>
      <c r="Q31" s="11">
        <f t="shared" si="7"/>
        <v>-4.5449213135899003E-2</v>
      </c>
      <c r="R31" s="11">
        <f t="shared" si="8"/>
        <v>-4.0354251215744395E-2</v>
      </c>
    </row>
    <row r="32" spans="1:20" ht="8.25" customHeight="1" x14ac:dyDescent="0.25">
      <c r="B32" s="2"/>
      <c r="C32" s="2"/>
      <c r="D32" s="2"/>
      <c r="E32" s="2"/>
      <c r="F32" s="2"/>
      <c r="G32" s="2"/>
      <c r="H32" s="2"/>
      <c r="M32" s="7"/>
      <c r="N32" s="7"/>
      <c r="O32" s="7"/>
      <c r="P32" s="7"/>
      <c r="Q32" s="7"/>
      <c r="R32" s="7"/>
    </row>
    <row r="33" spans="1:18" x14ac:dyDescent="0.25">
      <c r="B33" s="6" t="s">
        <v>17</v>
      </c>
      <c r="C33" s="6">
        <f t="shared" ref="C33:H33" si="9">+AVERAGE(C22:C31)</f>
        <v>2.3713511761916571E-2</v>
      </c>
      <c r="D33" s="6">
        <f t="shared" si="9"/>
        <v>3.3146364330041103E-2</v>
      </c>
      <c r="E33" s="6">
        <f t="shared" si="9"/>
        <v>3.1473517404687693E-2</v>
      </c>
      <c r="F33" s="6">
        <f t="shared" si="9"/>
        <v>0.21830435523494898</v>
      </c>
      <c r="G33" s="6">
        <f t="shared" si="9"/>
        <v>0.14550849253523418</v>
      </c>
      <c r="H33" s="6">
        <f t="shared" si="9"/>
        <v>6.4670626289046934E-2</v>
      </c>
    </row>
    <row r="34" spans="1:18" x14ac:dyDescent="0.25">
      <c r="B34" s="6" t="s">
        <v>18</v>
      </c>
      <c r="C34" s="8">
        <f t="shared" ref="C34:H34" si="10">VARA(C22:C31)</f>
        <v>1.1727346784357339E-6</v>
      </c>
      <c r="D34" s="8">
        <f t="shared" si="10"/>
        <v>4.4359761394587974E-6</v>
      </c>
      <c r="E34" s="8">
        <f t="shared" si="10"/>
        <v>1.0847767006504259E-5</v>
      </c>
      <c r="F34" s="8">
        <f t="shared" si="10"/>
        <v>2.7458407724454493E-4</v>
      </c>
      <c r="G34" s="8">
        <f t="shared" si="10"/>
        <v>1.8682951427653594E-4</v>
      </c>
      <c r="H34" s="8">
        <f t="shared" si="10"/>
        <v>8.6855007455916941E-5</v>
      </c>
    </row>
    <row r="35" spans="1:18" x14ac:dyDescent="0.25">
      <c r="B35" s="9" t="s">
        <v>19</v>
      </c>
      <c r="C35" s="14">
        <f t="shared" ref="C35:H35" si="11">STDEVA(C22:C31)</f>
        <v>1.0829287503966887E-3</v>
      </c>
      <c r="D35" s="14">
        <f t="shared" si="11"/>
        <v>2.1061757142885294E-3</v>
      </c>
      <c r="E35" s="14">
        <f t="shared" si="11"/>
        <v>3.2935948455303757E-3</v>
      </c>
      <c r="F35" s="14">
        <f t="shared" si="11"/>
        <v>1.657057866353933E-2</v>
      </c>
      <c r="G35" s="14">
        <f t="shared" si="11"/>
        <v>1.3668559334345956E-2</v>
      </c>
      <c r="H35" s="14">
        <f t="shared" si="11"/>
        <v>9.3196033958488252E-3</v>
      </c>
    </row>
    <row r="36" spans="1:18" x14ac:dyDescent="0.25">
      <c r="B36" s="2"/>
    </row>
    <row r="37" spans="1:18" ht="15.75" x14ac:dyDescent="0.25">
      <c r="A37" s="58" t="s">
        <v>21</v>
      </c>
      <c r="B37" s="58"/>
      <c r="C37" s="58"/>
      <c r="D37" s="58"/>
      <c r="E37" s="58"/>
      <c r="F37" s="58"/>
      <c r="G37" s="58"/>
      <c r="H37" s="58"/>
    </row>
    <row r="38" spans="1:18" ht="15.75" x14ac:dyDescent="0.25">
      <c r="A38" s="58" t="s">
        <v>20</v>
      </c>
      <c r="B38" s="58"/>
      <c r="C38" s="58"/>
      <c r="D38" s="58"/>
      <c r="E38" s="58"/>
      <c r="F38" s="58"/>
      <c r="G38" s="58"/>
      <c r="H38" s="58"/>
    </row>
    <row r="39" spans="1:18" x14ac:dyDescent="0.25">
      <c r="A39" s="6" t="s">
        <v>8</v>
      </c>
      <c r="B39" s="6" t="s">
        <v>0</v>
      </c>
      <c r="C39" s="6" t="s">
        <v>33</v>
      </c>
      <c r="D39" s="6" t="s">
        <v>34</v>
      </c>
      <c r="E39" s="6" t="s">
        <v>35</v>
      </c>
      <c r="F39" s="6" t="s">
        <v>36</v>
      </c>
      <c r="G39" s="6" t="s">
        <v>37</v>
      </c>
      <c r="H39" s="6" t="s">
        <v>38</v>
      </c>
      <c r="M39" s="6" t="s">
        <v>10</v>
      </c>
      <c r="N39" s="6" t="s">
        <v>11</v>
      </c>
      <c r="O39" s="6" t="s">
        <v>12</v>
      </c>
      <c r="P39" s="6" t="s">
        <v>13</v>
      </c>
      <c r="Q39" s="6" t="s">
        <v>14</v>
      </c>
      <c r="R39" s="6" t="s">
        <v>15</v>
      </c>
    </row>
    <row r="40" spans="1:18" x14ac:dyDescent="0.25">
      <c r="A40" s="1">
        <v>1</v>
      </c>
      <c r="B40" s="2">
        <v>0</v>
      </c>
      <c r="C40" s="2">
        <v>2.2249999456107599E-2</v>
      </c>
      <c r="D40" s="2">
        <v>3.18499999120831E-2</v>
      </c>
      <c r="E40" s="2">
        <v>2.70000007003545E-2</v>
      </c>
      <c r="F40" s="2">
        <v>0.19244999438524199</v>
      </c>
      <c r="G40" s="2">
        <v>0.129349995404481</v>
      </c>
      <c r="H40" s="2">
        <v>5.2200000733137103E-2</v>
      </c>
      <c r="M40" s="11">
        <f t="shared" ref="M40:M49" si="12">+C40-C4</f>
        <v>0</v>
      </c>
      <c r="N40" s="11">
        <f t="shared" ref="N40:N49" si="13">+D40-D4</f>
        <v>0</v>
      </c>
      <c r="O40" s="11">
        <f t="shared" ref="O40:O49" si="14">+E40-E4</f>
        <v>0</v>
      </c>
      <c r="P40" s="11">
        <f t="shared" ref="P40:P49" si="15">+F40-F4</f>
        <v>0</v>
      </c>
      <c r="Q40" s="11">
        <f t="shared" ref="Q40:Q49" si="16">+G40-G4</f>
        <v>0</v>
      </c>
      <c r="R40" s="11">
        <f t="shared" ref="R40:R49" si="17">+H40-H4</f>
        <v>0</v>
      </c>
    </row>
    <row r="41" spans="1:18" x14ac:dyDescent="0.25">
      <c r="A41" s="1">
        <v>2</v>
      </c>
      <c r="B41" s="3" t="s">
        <v>42</v>
      </c>
      <c r="C41" s="2">
        <v>2.26944634401849E-2</v>
      </c>
      <c r="D41" s="2">
        <v>3.0837240982158402E-2</v>
      </c>
      <c r="E41" s="2">
        <v>2.7081389477926002E-2</v>
      </c>
      <c r="F41" s="2">
        <v>0.20321809500455801</v>
      </c>
      <c r="G41" s="2">
        <v>0.12852515652775701</v>
      </c>
      <c r="H41" s="2">
        <v>5.65540765508495E-2</v>
      </c>
      <c r="M41" s="11">
        <f t="shared" si="12"/>
        <v>1.703253626052989E-4</v>
      </c>
      <c r="N41" s="11">
        <f t="shared" si="13"/>
        <v>2.5275783163720283E-4</v>
      </c>
      <c r="O41" s="11">
        <f t="shared" si="14"/>
        <v>2.4863075593420034E-4</v>
      </c>
      <c r="P41" s="11">
        <f t="shared" si="15"/>
        <v>1.5267170965670152E-3</v>
      </c>
      <c r="Q41" s="11">
        <f t="shared" si="16"/>
        <v>1.3855013610989952E-3</v>
      </c>
      <c r="R41" s="11">
        <f t="shared" si="17"/>
        <v>7.1786912479279708E-4</v>
      </c>
    </row>
    <row r="42" spans="1:18" x14ac:dyDescent="0.25">
      <c r="A42" s="1">
        <v>3</v>
      </c>
      <c r="B42" s="4" t="s">
        <v>1</v>
      </c>
      <c r="C42" s="2">
        <v>2.3043882307213E-2</v>
      </c>
      <c r="D42" s="2">
        <v>3.1075925442992699E-2</v>
      </c>
      <c r="E42" s="2">
        <v>2.81133505734888E-2</v>
      </c>
      <c r="F42" s="2">
        <v>0.21584531182751901</v>
      </c>
      <c r="G42" s="2">
        <v>0.13172826105180899</v>
      </c>
      <c r="H42" s="2">
        <v>5.64545348889249E-2</v>
      </c>
      <c r="M42" s="11">
        <f t="shared" si="12"/>
        <v>1.9241181914420036E-4</v>
      </c>
      <c r="N42" s="11">
        <f t="shared" si="13"/>
        <v>1.9063095233459726E-4</v>
      </c>
      <c r="O42" s="11">
        <f t="shared" si="14"/>
        <v>2.7217414668369994E-4</v>
      </c>
      <c r="P42" s="11">
        <f t="shared" si="15"/>
        <v>7.6737024766601603E-4</v>
      </c>
      <c r="Q42" s="11">
        <f t="shared" si="16"/>
        <v>1.0517902453159866E-3</v>
      </c>
      <c r="R42" s="11">
        <f t="shared" si="17"/>
        <v>5.1335834295439947E-4</v>
      </c>
    </row>
    <row r="43" spans="1:18" x14ac:dyDescent="0.25">
      <c r="A43" s="1">
        <v>4</v>
      </c>
      <c r="B43" s="5" t="s">
        <v>2</v>
      </c>
      <c r="C43" s="2">
        <v>2.4933648103957599E-2</v>
      </c>
      <c r="D43" s="2">
        <v>3.6084986702703298E-2</v>
      </c>
      <c r="E43" s="2">
        <v>3.5386038798035299E-2</v>
      </c>
      <c r="F43" s="2">
        <v>0.23443628150020099</v>
      </c>
      <c r="G43" s="2">
        <v>0.15552868569890599</v>
      </c>
      <c r="H43" s="2">
        <v>7.1531215609580798E-2</v>
      </c>
      <c r="I43" s="56">
        <f>+I44*0.95</f>
        <v>2.4256161270822505E-2</v>
      </c>
      <c r="J43" s="56">
        <f>+J44*0.95</f>
        <v>3.4940335818310429E-2</v>
      </c>
      <c r="K43" s="56">
        <f>+K44*0.95</f>
        <v>3.4008906909625353E-2</v>
      </c>
      <c r="L43" s="56">
        <f>+L44*0.97</f>
        <v>0.23385225322584169</v>
      </c>
      <c r="M43" s="11">
        <f t="shared" si="12"/>
        <v>1.4846285476404E-3</v>
      </c>
      <c r="N43" s="11">
        <f t="shared" si="13"/>
        <v>2.6869471915357962E-3</v>
      </c>
      <c r="O43" s="11">
        <f t="shared" si="14"/>
        <v>3.4929015765002985E-3</v>
      </c>
      <c r="P43" s="11">
        <f t="shared" si="15"/>
        <v>1.3329909018733987E-2</v>
      </c>
      <c r="Q43" s="11">
        <f t="shared" si="16"/>
        <v>1.5164470062681984E-2</v>
      </c>
      <c r="R43" s="11">
        <f t="shared" si="17"/>
        <v>8.5719015504068935E-3</v>
      </c>
    </row>
    <row r="44" spans="1:18" x14ac:dyDescent="0.25">
      <c r="A44" s="1">
        <v>5</v>
      </c>
      <c r="B44" s="4" t="s">
        <v>3</v>
      </c>
      <c r="C44" s="55">
        <f>+I43</f>
        <v>2.4256161270822505E-2</v>
      </c>
      <c r="D44" s="55">
        <f>+J43</f>
        <v>3.4940335818310429E-2</v>
      </c>
      <c r="E44" s="55">
        <f>+K43</f>
        <v>3.4008906909625353E-2</v>
      </c>
      <c r="F44" s="55">
        <f>+L43</f>
        <v>0.23385225322584169</v>
      </c>
      <c r="G44" s="2">
        <v>0.15739602605635999</v>
      </c>
      <c r="H44" s="2">
        <v>7.2254684741130504E-2</v>
      </c>
      <c r="I44" s="54">
        <v>2.5532801337707901E-2</v>
      </c>
      <c r="J44" s="54">
        <v>3.6779300861379399E-2</v>
      </c>
      <c r="K44" s="54">
        <v>3.5798849378553002E-2</v>
      </c>
      <c r="L44" s="54">
        <v>0.24108479714004299</v>
      </c>
      <c r="M44" s="11">
        <f t="shared" si="12"/>
        <v>2.6809826833070621E-4</v>
      </c>
      <c r="N44" s="11">
        <f t="shared" si="13"/>
        <v>8.4574093889062951E-4</v>
      </c>
      <c r="O44" s="11">
        <f t="shared" si="14"/>
        <v>1.8483213165791518E-3</v>
      </c>
      <c r="P44" s="11">
        <f t="shared" si="15"/>
        <v>5.8439197664796882E-3</v>
      </c>
      <c r="Q44" s="11">
        <f t="shared" si="16"/>
        <v>1.5196025958871984E-2</v>
      </c>
      <c r="R44" s="11">
        <f t="shared" si="17"/>
        <v>8.8859906898358099E-3</v>
      </c>
    </row>
    <row r="45" spans="1:18" x14ac:dyDescent="0.25">
      <c r="A45" s="1">
        <v>6</v>
      </c>
      <c r="B45" s="4" t="s">
        <v>4</v>
      </c>
      <c r="C45" s="2">
        <v>2.47869183414616E-2</v>
      </c>
      <c r="D45" s="2">
        <v>3.5112089629116397E-2</v>
      </c>
      <c r="E45" s="2">
        <v>3.3915108804198298E-2</v>
      </c>
      <c r="F45" s="2">
        <v>0.23276520567524001</v>
      </c>
      <c r="G45" s="2">
        <v>0.15109781565581401</v>
      </c>
      <c r="H45" s="2">
        <v>6.9513596834236899E-2</v>
      </c>
      <c r="M45" s="11">
        <f t="shared" si="12"/>
        <v>1.4858247445191999E-3</v>
      </c>
      <c r="N45" s="11">
        <f t="shared" si="13"/>
        <v>2.4210808879015985E-3</v>
      </c>
      <c r="O45" s="11">
        <f t="shared" si="14"/>
        <v>3.4066033046035969E-3</v>
      </c>
      <c r="P45" s="11">
        <f t="shared" si="15"/>
        <v>1.0948681572444996E-2</v>
      </c>
      <c r="Q45" s="11">
        <f t="shared" si="16"/>
        <v>1.4003647719923018E-2</v>
      </c>
      <c r="R45" s="11">
        <f t="shared" si="17"/>
        <v>8.8413001455701981E-3</v>
      </c>
    </row>
    <row r="46" spans="1:18" x14ac:dyDescent="0.25">
      <c r="A46" s="1">
        <v>7</v>
      </c>
      <c r="B46" s="4" t="s">
        <v>5</v>
      </c>
      <c r="C46" s="2">
        <v>2.4654005009271299E-2</v>
      </c>
      <c r="D46" s="2">
        <v>3.4659259695770897E-2</v>
      </c>
      <c r="E46" s="2">
        <v>3.3584009076682998E-2</v>
      </c>
      <c r="F46" s="2">
        <v>0.22969204152828601</v>
      </c>
      <c r="G46" s="2">
        <v>0.1498582244169</v>
      </c>
      <c r="H46" s="2">
        <v>6.9208038697992094E-2</v>
      </c>
      <c r="M46" s="11">
        <f t="shared" si="12"/>
        <v>1.1251389826695997E-3</v>
      </c>
      <c r="N46" s="11">
        <f t="shared" si="13"/>
        <v>1.8157028053851984E-3</v>
      </c>
      <c r="O46" s="11">
        <f t="shared" si="14"/>
        <v>2.8432014076633996E-3</v>
      </c>
      <c r="P46" s="11">
        <f t="shared" si="15"/>
        <v>7.7516636283130047E-3</v>
      </c>
      <c r="Q46" s="11">
        <f t="shared" si="16"/>
        <v>1.1729358318598004E-2</v>
      </c>
      <c r="R46" s="11">
        <f t="shared" si="17"/>
        <v>8.2675746047574938E-3</v>
      </c>
    </row>
    <row r="47" spans="1:18" x14ac:dyDescent="0.25">
      <c r="A47" s="1">
        <v>8</v>
      </c>
      <c r="B47" s="4" t="s">
        <v>6</v>
      </c>
      <c r="C47" s="2">
        <v>2.3990899264693E-2</v>
      </c>
      <c r="D47" s="2">
        <v>3.3265068405727703E-2</v>
      </c>
      <c r="E47" s="2">
        <v>3.2031991772861299E-2</v>
      </c>
      <c r="F47" s="2">
        <v>0.21998017987531199</v>
      </c>
      <c r="G47" s="2">
        <v>0.14188693806469299</v>
      </c>
      <c r="H47" s="2">
        <v>6.5602670566464405E-2</v>
      </c>
      <c r="M47" s="11">
        <f t="shared" si="12"/>
        <v>-8.4507271492539893E-4</v>
      </c>
      <c r="N47" s="11">
        <f t="shared" si="13"/>
        <v>-1.775412824478996E-3</v>
      </c>
      <c r="O47" s="11">
        <f t="shared" si="14"/>
        <v>-9.8594417562240105E-4</v>
      </c>
      <c r="P47" s="11">
        <f t="shared" si="15"/>
        <v>-1.7135752070106008E-2</v>
      </c>
      <c r="Q47" s="11">
        <f t="shared" si="16"/>
        <v>-8.6672706193550164E-3</v>
      </c>
      <c r="R47" s="11">
        <f t="shared" si="17"/>
        <v>-1.2310970348784894E-3</v>
      </c>
    </row>
    <row r="48" spans="1:18" x14ac:dyDescent="0.25">
      <c r="A48" s="1">
        <v>9</v>
      </c>
      <c r="B48" s="4" t="s">
        <v>7</v>
      </c>
      <c r="C48" s="2">
        <v>2.3129803754830602E-2</v>
      </c>
      <c r="D48" s="2">
        <v>3.1816153764361199E-2</v>
      </c>
      <c r="E48" s="2">
        <v>3.0396006538983701E-2</v>
      </c>
      <c r="F48" s="2">
        <v>0.210133268910002</v>
      </c>
      <c r="G48" s="2">
        <v>0.137573166630305</v>
      </c>
      <c r="H48" s="2">
        <v>6.5774011514912106E-2</v>
      </c>
      <c r="K48" s="56"/>
      <c r="M48" s="11">
        <f t="shared" si="12"/>
        <v>-3.1985934768585973E-3</v>
      </c>
      <c r="N48" s="11">
        <f t="shared" si="13"/>
        <v>-6.1704318228954017E-3</v>
      </c>
      <c r="O48" s="11">
        <f t="shared" si="14"/>
        <v>-5.3700214123696965E-3</v>
      </c>
      <c r="P48" s="11">
        <f t="shared" si="15"/>
        <v>-4.8743385743700018E-2</v>
      </c>
      <c r="Q48" s="11">
        <f t="shared" si="16"/>
        <v>-3.0848436077037994E-2</v>
      </c>
      <c r="R48" s="11">
        <f t="shared" si="17"/>
        <v>-9.122330007445098E-3</v>
      </c>
    </row>
    <row r="49" spans="1:18" x14ac:dyDescent="0.25">
      <c r="A49" s="1">
        <v>10</v>
      </c>
      <c r="B49" s="4" t="s">
        <v>43</v>
      </c>
      <c r="C49" s="2">
        <v>2.3250280962591699E-2</v>
      </c>
      <c r="D49" s="2">
        <v>3.1389374141803102E-2</v>
      </c>
      <c r="E49" s="57">
        <v>3.0676388536535499E-2</v>
      </c>
      <c r="F49" s="2">
        <v>0.204686909559227</v>
      </c>
      <c r="G49" s="2">
        <v>0.13135323912969599</v>
      </c>
      <c r="H49" s="2">
        <v>5.7835105063748497E-2</v>
      </c>
      <c r="K49" s="54"/>
      <c r="M49" s="11">
        <f t="shared" si="12"/>
        <v>-8.2985287188507978E-3</v>
      </c>
      <c r="N49" s="11">
        <f t="shared" si="13"/>
        <v>-1.59981258468525E-2</v>
      </c>
      <c r="O49" s="11">
        <f t="shared" si="14"/>
        <v>-1.6815873007068303E-2</v>
      </c>
      <c r="P49" s="11">
        <f t="shared" si="15"/>
        <v>-0.11576666156317802</v>
      </c>
      <c r="Q49" s="11">
        <f t="shared" si="16"/>
        <v>-8.6551523157617022E-2</v>
      </c>
      <c r="R49" s="11">
        <f t="shared" si="17"/>
        <v>-4.1282751827522897E-2</v>
      </c>
    </row>
    <row r="50" spans="1:18" ht="8.25" customHeight="1" x14ac:dyDescent="0.25">
      <c r="B50" s="6"/>
      <c r="C50" s="6"/>
      <c r="D50" s="6"/>
      <c r="E50" s="6"/>
      <c r="F50" s="6"/>
      <c r="G50" s="6"/>
      <c r="H50" s="6"/>
    </row>
    <row r="51" spans="1:18" x14ac:dyDescent="0.25">
      <c r="B51" s="6" t="s">
        <v>17</v>
      </c>
      <c r="C51" s="6">
        <f t="shared" ref="C51:H51" si="18">+AVERAGE(C40:C49)</f>
        <v>2.3699006191113377E-2</v>
      </c>
      <c r="D51" s="6">
        <f t="shared" si="18"/>
        <v>3.3103043449502725E-2</v>
      </c>
      <c r="E51" s="6">
        <f t="shared" si="18"/>
        <v>3.121931911886917E-2</v>
      </c>
      <c r="F51" s="6">
        <f t="shared" si="18"/>
        <v>0.2177059541491429</v>
      </c>
      <c r="G51" s="6">
        <f t="shared" si="18"/>
        <v>0.1414297508636721</v>
      </c>
      <c r="H51" s="6">
        <f t="shared" si="18"/>
        <v>6.3692793520097685E-2</v>
      </c>
    </row>
    <row r="52" spans="1:18" x14ac:dyDescent="0.25">
      <c r="B52" s="6" t="s">
        <v>18</v>
      </c>
      <c r="C52" s="8">
        <f t="shared" ref="C52:H52" si="19">VARA(C40:C49)</f>
        <v>8.9764436619258405E-7</v>
      </c>
      <c r="D52" s="8">
        <f t="shared" si="19"/>
        <v>3.7953211505646332E-6</v>
      </c>
      <c r="E52" s="8">
        <f t="shared" si="19"/>
        <v>9.3563997611424017E-6</v>
      </c>
      <c r="F52" s="8">
        <f t="shared" si="19"/>
        <v>2.215878796435E-4</v>
      </c>
      <c r="G52" s="8">
        <f t="shared" si="19"/>
        <v>1.2682209473202142E-4</v>
      </c>
      <c r="H52" s="8">
        <f t="shared" si="19"/>
        <v>5.2975121052943785E-5</v>
      </c>
    </row>
    <row r="53" spans="1:18" x14ac:dyDescent="0.25">
      <c r="B53" s="9" t="s">
        <v>19</v>
      </c>
      <c r="C53" s="14">
        <f t="shared" ref="C53:H53" si="20">STDEVA(C40:C49)</f>
        <v>9.4744095657332871E-4</v>
      </c>
      <c r="D53" s="14">
        <f t="shared" si="20"/>
        <v>1.9481583997623584E-3</v>
      </c>
      <c r="E53" s="14">
        <f t="shared" si="20"/>
        <v>3.058823264123379E-3</v>
      </c>
      <c r="F53" s="14">
        <f t="shared" si="20"/>
        <v>1.4885828147721577E-2</v>
      </c>
      <c r="G53" s="14">
        <f t="shared" si="20"/>
        <v>1.1261531633486692E-2</v>
      </c>
      <c r="H53" s="14">
        <f t="shared" si="20"/>
        <v>7.2784009956132385E-3</v>
      </c>
    </row>
    <row r="55" spans="1:18" x14ac:dyDescent="0.25">
      <c r="B55" s="6" t="s">
        <v>22</v>
      </c>
      <c r="C55" s="2"/>
      <c r="D55" s="2"/>
      <c r="E55" s="2"/>
      <c r="F55" s="2"/>
      <c r="G55" s="2"/>
      <c r="H55" s="2"/>
    </row>
    <row r="56" spans="1:18" ht="60" customHeight="1" x14ac:dyDescent="0.25">
      <c r="A56" s="6" t="s">
        <v>29</v>
      </c>
      <c r="B56" s="16" t="s">
        <v>30</v>
      </c>
      <c r="C56" s="16" t="s">
        <v>31</v>
      </c>
      <c r="D56" s="16" t="s">
        <v>32</v>
      </c>
    </row>
    <row r="57" spans="1:18" x14ac:dyDescent="0.25">
      <c r="A57" s="6" t="s">
        <v>23</v>
      </c>
      <c r="B57">
        <v>5.0979109090909087E-2</v>
      </c>
      <c r="C57">
        <v>4.8840127272727268E-2</v>
      </c>
      <c r="D57">
        <v>4.9135354545454542E-2</v>
      </c>
    </row>
    <row r="58" spans="1:18" x14ac:dyDescent="0.25">
      <c r="A58" s="6" t="s">
        <v>24</v>
      </c>
      <c r="B58">
        <v>6.0514763636363635E-2</v>
      </c>
      <c r="C58">
        <v>5.6682381818181811E-2</v>
      </c>
      <c r="D58">
        <v>5.7013781818181813E-2</v>
      </c>
    </row>
    <row r="59" spans="1:18" x14ac:dyDescent="0.25">
      <c r="A59" s="6" t="s">
        <v>25</v>
      </c>
      <c r="B59">
        <v>5.2923045454545452E-2</v>
      </c>
      <c r="C59">
        <v>4.8689245454545449E-2</v>
      </c>
      <c r="D59">
        <v>4.9109081818181827E-2</v>
      </c>
    </row>
    <row r="60" spans="1:18" x14ac:dyDescent="0.25">
      <c r="A60" s="6" t="s">
        <v>26</v>
      </c>
      <c r="B60">
        <v>0.23384881818181819</v>
      </c>
      <c r="C60">
        <v>0.21086400000000002</v>
      </c>
      <c r="D60">
        <v>0.2116129090909091</v>
      </c>
    </row>
    <row r="61" spans="1:18" x14ac:dyDescent="0.25">
      <c r="A61" s="6" t="s">
        <v>27</v>
      </c>
      <c r="B61">
        <v>0.14400936363636363</v>
      </c>
      <c r="C61">
        <v>0.12965045454545454</v>
      </c>
      <c r="D61">
        <v>0.13446590909090911</v>
      </c>
    </row>
    <row r="62" spans="1:18" x14ac:dyDescent="0.25">
      <c r="A62" s="6" t="s">
        <v>28</v>
      </c>
      <c r="B62">
        <v>6.3430218181818182E-2</v>
      </c>
      <c r="C62">
        <v>5.8411045454545452E-2</v>
      </c>
      <c r="D62">
        <v>5.5506799999999995E-2</v>
      </c>
    </row>
    <row r="64" spans="1:18" x14ac:dyDescent="0.25">
      <c r="B64" s="6"/>
      <c r="C64" s="6"/>
      <c r="D64" s="6"/>
      <c r="E64" s="6"/>
      <c r="F64" s="6"/>
      <c r="G64" s="6"/>
      <c r="H64" s="6"/>
    </row>
    <row r="65" spans="1:4" x14ac:dyDescent="0.25">
      <c r="A65" s="6" t="s">
        <v>23</v>
      </c>
      <c r="B65">
        <v>5.0979109090909087E-2</v>
      </c>
      <c r="C65">
        <v>4.8840127272727268E-2</v>
      </c>
      <c r="D65">
        <v>4.9135354545454542E-2</v>
      </c>
    </row>
    <row r="66" spans="1:4" x14ac:dyDescent="0.25">
      <c r="A66" s="6" t="s">
        <v>24</v>
      </c>
      <c r="B66">
        <v>6.0514763636363635E-2</v>
      </c>
      <c r="C66">
        <v>5.6682381818181811E-2</v>
      </c>
      <c r="D66">
        <v>5.7013781818181813E-2</v>
      </c>
    </row>
    <row r="67" spans="1:4" x14ac:dyDescent="0.25">
      <c r="A67" s="6" t="s">
        <v>25</v>
      </c>
      <c r="B67">
        <v>5.2923045454545452E-2</v>
      </c>
      <c r="C67">
        <v>4.8689245454545449E-2</v>
      </c>
      <c r="D67">
        <v>4.9109081818181827E-2</v>
      </c>
    </row>
    <row r="68" spans="1:4" x14ac:dyDescent="0.25">
      <c r="A68" s="6" t="s">
        <v>26</v>
      </c>
      <c r="B68">
        <v>0.23384881818181819</v>
      </c>
      <c r="C68">
        <v>0.21086400000000002</v>
      </c>
      <c r="D68">
        <v>0.2116129090909091</v>
      </c>
    </row>
    <row r="69" spans="1:4" x14ac:dyDescent="0.25">
      <c r="A69" s="6" t="s">
        <v>27</v>
      </c>
      <c r="B69">
        <v>0.14400936363636363</v>
      </c>
      <c r="C69">
        <v>0.12965045454545454</v>
      </c>
      <c r="D69">
        <v>0.13446590909090911</v>
      </c>
    </row>
    <row r="70" spans="1:4" x14ac:dyDescent="0.25">
      <c r="A70" s="6" t="s">
        <v>28</v>
      </c>
      <c r="B70">
        <v>6.3430218181818182E-2</v>
      </c>
      <c r="C70">
        <v>5.8411045454545452E-2</v>
      </c>
      <c r="D70">
        <v>5.5506799999999995E-2</v>
      </c>
    </row>
    <row r="72" spans="1:4" x14ac:dyDescent="0.25">
      <c r="A72" s="25">
        <v>0</v>
      </c>
      <c r="B72">
        <v>0</v>
      </c>
    </row>
    <row r="73" spans="1:4" x14ac:dyDescent="0.25">
      <c r="A73" s="25">
        <v>0.4</v>
      </c>
      <c r="B73">
        <f>(((B74-B72)/(A74-A72))*(A73-A72))+B72</f>
        <v>4.204462605435802E-2</v>
      </c>
    </row>
    <row r="74" spans="1:4" x14ac:dyDescent="0.25">
      <c r="A74" s="25">
        <v>0.48499999999999999</v>
      </c>
      <c r="B74">
        <v>5.0979109090909087E-2</v>
      </c>
    </row>
    <row r="75" spans="1:4" x14ac:dyDescent="0.25">
      <c r="A75" s="25">
        <v>0.6</v>
      </c>
      <c r="B75">
        <f>(((B76-B74)/(A76-A74))*(A75-A74))+B74</f>
        <v>5.80539495601173E-2</v>
      </c>
    </row>
    <row r="76" spans="1:4" x14ac:dyDescent="0.25">
      <c r="A76" s="25">
        <v>0.64</v>
      </c>
      <c r="B76">
        <v>6.0514763636363635E-2</v>
      </c>
    </row>
    <row r="77" spans="1:4" x14ac:dyDescent="0.25">
      <c r="A77" s="25">
        <v>0.66</v>
      </c>
      <c r="B77">
        <v>5.2923045454545452E-2</v>
      </c>
    </row>
    <row r="78" spans="1:4" x14ac:dyDescent="0.25">
      <c r="A78" s="25">
        <v>0.8</v>
      </c>
      <c r="B78">
        <v>6.0514763636363635E-2</v>
      </c>
    </row>
    <row r="79" spans="1:4" x14ac:dyDescent="0.25">
      <c r="A79" s="25">
        <v>0.83</v>
      </c>
      <c r="B79">
        <v>0.23384881818181819</v>
      </c>
    </row>
    <row r="80" spans="1:4" x14ac:dyDescent="0.25">
      <c r="A80" s="25">
        <v>1</v>
      </c>
      <c r="B80">
        <f>((($B$84-$B$79)/($A$84-$A$79))*(A80-$A$79))+$B$79</f>
        <v>0.21522356541019955</v>
      </c>
    </row>
    <row r="81" spans="1:2" x14ac:dyDescent="0.25">
      <c r="A81" s="25">
        <v>1.2</v>
      </c>
      <c r="B81">
        <f>((($B$84-$B$79)/($A$84-$A$79))*(A81-$A$79))+$B$79</f>
        <v>0.19331150332594235</v>
      </c>
    </row>
    <row r="82" spans="1:2" x14ac:dyDescent="0.25">
      <c r="A82" s="25">
        <v>1.4</v>
      </c>
      <c r="B82">
        <f>((($B$84-$B$79)/($A$84-$A$79))*(A82-$A$79))+$B$79</f>
        <v>0.17139944124168513</v>
      </c>
    </row>
    <row r="83" spans="1:2" x14ac:dyDescent="0.25">
      <c r="A83" s="25">
        <v>1.6</v>
      </c>
      <c r="B83">
        <f>((($B$84-$B$79)/($A$84-$A$79))*(A83-$A$79))+$B$79</f>
        <v>0.14948737915742791</v>
      </c>
    </row>
    <row r="84" spans="1:2" x14ac:dyDescent="0.25">
      <c r="A84" s="25">
        <v>1.65</v>
      </c>
      <c r="B84">
        <v>0.14400936363636363</v>
      </c>
    </row>
    <row r="85" spans="1:2" x14ac:dyDescent="0.25">
      <c r="A85" s="25">
        <v>1.8</v>
      </c>
      <c r="B85">
        <f>((($B$88-$B$84)/($A$88-$A$84))*(A85-$A$84))+$B$84</f>
        <v>0.12261667015285597</v>
      </c>
    </row>
    <row r="86" spans="1:2" x14ac:dyDescent="0.25">
      <c r="A86" s="25">
        <v>2</v>
      </c>
      <c r="B86">
        <f>((($B$88-$B$84)/($A$88-$A$84))*(A86-$A$84))+$B$84</f>
        <v>9.4093078841512454E-2</v>
      </c>
    </row>
    <row r="87" spans="1:2" x14ac:dyDescent="0.25">
      <c r="A87" s="25">
        <v>2.2000000000000002</v>
      </c>
      <c r="B87">
        <f>((($B$88-$B$84)/($A$88-$A$84))*(A87-$A$84))+$B$84</f>
        <v>6.5569487530168905E-2</v>
      </c>
    </row>
    <row r="88" spans="1:2" x14ac:dyDescent="0.25">
      <c r="A88" s="25">
        <v>2.2149999999999999</v>
      </c>
      <c r="B88">
        <v>6.3430218181818182E-2</v>
      </c>
    </row>
    <row r="90" spans="1:2" x14ac:dyDescent="0.25">
      <c r="A90" s="25">
        <v>0.4</v>
      </c>
      <c r="B90">
        <v>4.204462605435802E-2</v>
      </c>
    </row>
    <row r="91" spans="1:2" x14ac:dyDescent="0.25">
      <c r="A91" s="25">
        <v>0.6</v>
      </c>
      <c r="B91">
        <v>5.80539495601173E-2</v>
      </c>
    </row>
    <row r="92" spans="1:2" x14ac:dyDescent="0.25">
      <c r="A92" s="25">
        <v>0.8</v>
      </c>
      <c r="B92">
        <v>6.0514763636363635E-2</v>
      </c>
    </row>
    <row r="93" spans="1:2" x14ac:dyDescent="0.25">
      <c r="A93" s="25">
        <v>1</v>
      </c>
      <c r="B93">
        <v>0.21522356541019955</v>
      </c>
    </row>
    <row r="94" spans="1:2" x14ac:dyDescent="0.25">
      <c r="A94" s="25">
        <v>1.2</v>
      </c>
      <c r="B94">
        <v>0.19331150332594235</v>
      </c>
    </row>
    <row r="95" spans="1:2" x14ac:dyDescent="0.25">
      <c r="A95" s="25">
        <v>1.4</v>
      </c>
      <c r="B95">
        <v>0.17139944124168513</v>
      </c>
    </row>
    <row r="96" spans="1:2" x14ac:dyDescent="0.25">
      <c r="A96" s="25">
        <v>1.6</v>
      </c>
      <c r="B96">
        <v>0.14948737915742791</v>
      </c>
    </row>
    <row r="97" spans="1:2" x14ac:dyDescent="0.25">
      <c r="A97" s="25">
        <v>1.8</v>
      </c>
      <c r="B97">
        <v>0.12261667015285597</v>
      </c>
    </row>
    <row r="98" spans="1:2" x14ac:dyDescent="0.25">
      <c r="A98" s="25">
        <v>2</v>
      </c>
      <c r="B98">
        <v>9.4093078841512454E-2</v>
      </c>
    </row>
    <row r="99" spans="1:2" x14ac:dyDescent="0.25">
      <c r="A99" s="25">
        <v>2.2000000000000002</v>
      </c>
      <c r="B99">
        <v>6.5569487530168905E-2</v>
      </c>
    </row>
    <row r="100" spans="1:2" x14ac:dyDescent="0.25">
      <c r="A100" s="25">
        <v>2.2149999999999999</v>
      </c>
      <c r="B100">
        <v>6.3430218181818182E-2</v>
      </c>
    </row>
  </sheetData>
  <mergeCells count="6">
    <mergeCell ref="A37:H37"/>
    <mergeCell ref="A38:H38"/>
    <mergeCell ref="A1:H1"/>
    <mergeCell ref="A2:H2"/>
    <mergeCell ref="A20:H20"/>
    <mergeCell ref="A19:H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M52"/>
  <sheetViews>
    <sheetView showGridLines="0" tabSelected="1" zoomScale="110" zoomScaleNormal="110" workbookViewId="0">
      <selection activeCell="B1" sqref="B1:AM52"/>
    </sheetView>
  </sheetViews>
  <sheetFormatPr baseColWidth="10" defaultRowHeight="15" x14ac:dyDescent="0.25"/>
  <cols>
    <col min="1" max="1" width="7.140625" customWidth="1"/>
    <col min="2" max="2" width="6.85546875" customWidth="1"/>
    <col min="3" max="3" width="9.7109375" customWidth="1"/>
    <col min="4" max="4" width="7.7109375" customWidth="1"/>
    <col min="5" max="5" width="6.28515625" customWidth="1"/>
    <col min="6" max="6" width="7.7109375" customWidth="1"/>
    <col min="7" max="7" width="6.28515625" customWidth="1"/>
    <col min="8" max="8" width="7.7109375" customWidth="1"/>
    <col min="9" max="9" width="6.28515625" customWidth="1"/>
    <col min="10" max="10" width="7.7109375" customWidth="1"/>
    <col min="11" max="11" width="6.28515625" customWidth="1"/>
    <col min="12" max="12" width="7.7109375" customWidth="1"/>
    <col min="13" max="13" width="6.28515625" customWidth="1"/>
    <col min="14" max="14" width="7.7109375" customWidth="1"/>
    <col min="15" max="15" width="6.28515625" customWidth="1"/>
    <col min="16" max="16" width="7.7109375" customWidth="1"/>
    <col min="17" max="17" width="6.28515625" customWidth="1"/>
    <col min="18" max="18" width="7.7109375" customWidth="1"/>
    <col min="19" max="19" width="6.28515625" customWidth="1"/>
    <col min="20" max="20" width="7.7109375" customWidth="1"/>
    <col min="21" max="21" width="6.28515625" customWidth="1"/>
    <col min="22" max="22" width="7.7109375" customWidth="1"/>
    <col min="23" max="23" width="6.28515625" customWidth="1"/>
    <col min="24" max="24" width="7.7109375" customWidth="1"/>
    <col min="25" max="25" width="6.28515625" customWidth="1"/>
    <col min="26" max="26" width="7.7109375" customWidth="1"/>
    <col min="27" max="27" width="6.28515625" customWidth="1"/>
    <col min="28" max="28" width="7.7109375" customWidth="1"/>
    <col min="29" max="29" width="6.28515625" customWidth="1"/>
    <col min="30" max="30" width="7.7109375" customWidth="1"/>
    <col min="31" max="31" width="6.28515625" customWidth="1"/>
    <col min="32" max="32" width="7.7109375" customWidth="1"/>
    <col min="33" max="33" width="6.28515625" customWidth="1"/>
    <col min="34" max="34" width="7.7109375" customWidth="1"/>
    <col min="35" max="35" width="6.28515625" customWidth="1"/>
    <col min="36" max="36" width="7.7109375" customWidth="1"/>
    <col min="37" max="37" width="6.28515625" customWidth="1"/>
    <col min="38" max="38" width="7.7109375" customWidth="1"/>
    <col min="39" max="39" width="6.28515625" customWidth="1"/>
  </cols>
  <sheetData>
    <row r="1" spans="2:39" ht="15.75" thickBot="1" x14ac:dyDescent="0.3">
      <c r="B1" s="9" t="s">
        <v>59</v>
      </c>
    </row>
    <row r="2" spans="2:39" ht="15.75" thickBot="1" x14ac:dyDescent="0.3">
      <c r="C2" s="65" t="s">
        <v>53</v>
      </c>
      <c r="D2" s="66"/>
      <c r="E2" s="66"/>
      <c r="F2" s="66"/>
      <c r="G2" s="66"/>
      <c r="H2" s="66"/>
      <c r="I2" s="66"/>
      <c r="J2" s="66"/>
      <c r="K2" s="66"/>
      <c r="L2" s="66"/>
      <c r="M2" s="66"/>
      <c r="N2" s="66"/>
      <c r="O2" s="66"/>
      <c r="P2" s="66"/>
      <c r="Q2" s="66"/>
      <c r="R2" s="66"/>
      <c r="S2" s="66"/>
      <c r="T2" s="66"/>
      <c r="U2" s="66"/>
      <c r="V2" s="66"/>
      <c r="W2" s="66"/>
      <c r="X2" s="66"/>
      <c r="Y2" s="66"/>
      <c r="Z2" s="66"/>
      <c r="AA2" s="66"/>
      <c r="AB2" s="66"/>
      <c r="AC2" s="66"/>
      <c r="AD2" s="66"/>
      <c r="AE2" s="66"/>
      <c r="AF2" s="66"/>
      <c r="AG2" s="66"/>
      <c r="AH2" s="66"/>
      <c r="AI2" s="66"/>
      <c r="AJ2" s="66"/>
      <c r="AK2" s="66"/>
      <c r="AL2" s="66"/>
      <c r="AM2" s="67"/>
    </row>
    <row r="3" spans="2:39" ht="15" customHeight="1" thickBot="1" x14ac:dyDescent="0.3">
      <c r="B3" s="59" t="s">
        <v>51</v>
      </c>
      <c r="C3" s="59" t="s">
        <v>44</v>
      </c>
      <c r="D3" s="68" t="s">
        <v>45</v>
      </c>
      <c r="E3" s="69"/>
      <c r="F3" s="69"/>
      <c r="G3" s="69"/>
      <c r="H3" s="69"/>
      <c r="I3" s="70"/>
      <c r="J3" s="68" t="s">
        <v>46</v>
      </c>
      <c r="K3" s="69"/>
      <c r="L3" s="69"/>
      <c r="M3" s="69"/>
      <c r="N3" s="69"/>
      <c r="O3" s="70"/>
      <c r="P3" s="68" t="s">
        <v>47</v>
      </c>
      <c r="Q3" s="69"/>
      <c r="R3" s="69"/>
      <c r="S3" s="69"/>
      <c r="T3" s="69"/>
      <c r="U3" s="70"/>
      <c r="V3" s="68" t="s">
        <v>56</v>
      </c>
      <c r="W3" s="69"/>
      <c r="X3" s="69"/>
      <c r="Y3" s="69"/>
      <c r="Z3" s="69"/>
      <c r="AA3" s="70"/>
      <c r="AB3" s="68" t="s">
        <v>57</v>
      </c>
      <c r="AC3" s="69"/>
      <c r="AD3" s="69"/>
      <c r="AE3" s="69"/>
      <c r="AF3" s="69"/>
      <c r="AG3" s="70"/>
      <c r="AH3" s="68" t="s">
        <v>58</v>
      </c>
      <c r="AI3" s="69"/>
      <c r="AJ3" s="69"/>
      <c r="AK3" s="69"/>
      <c r="AL3" s="69"/>
      <c r="AM3" s="70"/>
    </row>
    <row r="4" spans="2:39" ht="29.1" customHeight="1" thickBot="1" x14ac:dyDescent="0.3">
      <c r="B4" s="60"/>
      <c r="C4" s="60"/>
      <c r="D4" s="61" t="s">
        <v>48</v>
      </c>
      <c r="E4" s="62"/>
      <c r="F4" s="65" t="s">
        <v>49</v>
      </c>
      <c r="G4" s="66"/>
      <c r="H4" s="66"/>
      <c r="I4" s="67"/>
      <c r="J4" s="61" t="s">
        <v>48</v>
      </c>
      <c r="K4" s="62"/>
      <c r="L4" s="65" t="s">
        <v>49</v>
      </c>
      <c r="M4" s="66"/>
      <c r="N4" s="66"/>
      <c r="O4" s="67"/>
      <c r="P4" s="61" t="s">
        <v>48</v>
      </c>
      <c r="Q4" s="62"/>
      <c r="R4" s="65" t="s">
        <v>49</v>
      </c>
      <c r="S4" s="66"/>
      <c r="T4" s="66"/>
      <c r="U4" s="67"/>
      <c r="V4" s="61" t="s">
        <v>48</v>
      </c>
      <c r="W4" s="62"/>
      <c r="X4" s="65" t="s">
        <v>49</v>
      </c>
      <c r="Y4" s="66"/>
      <c r="Z4" s="66"/>
      <c r="AA4" s="67"/>
      <c r="AB4" s="61" t="s">
        <v>48</v>
      </c>
      <c r="AC4" s="62"/>
      <c r="AD4" s="65" t="s">
        <v>49</v>
      </c>
      <c r="AE4" s="66"/>
      <c r="AF4" s="66"/>
      <c r="AG4" s="67"/>
      <c r="AH4" s="61" t="s">
        <v>48</v>
      </c>
      <c r="AI4" s="62"/>
      <c r="AJ4" s="65" t="s">
        <v>49</v>
      </c>
      <c r="AK4" s="66"/>
      <c r="AL4" s="66"/>
      <c r="AM4" s="67"/>
    </row>
    <row r="5" spans="2:39" ht="15" customHeight="1" thickBot="1" x14ac:dyDescent="0.3">
      <c r="B5" s="71"/>
      <c r="C5" s="60"/>
      <c r="D5" s="63"/>
      <c r="E5" s="64"/>
      <c r="F5" s="61" t="s">
        <v>50</v>
      </c>
      <c r="G5" s="62"/>
      <c r="H5" s="61" t="s">
        <v>41</v>
      </c>
      <c r="I5" s="62"/>
      <c r="J5" s="63"/>
      <c r="K5" s="64"/>
      <c r="L5" s="61" t="s">
        <v>50</v>
      </c>
      <c r="M5" s="62"/>
      <c r="N5" s="61" t="s">
        <v>41</v>
      </c>
      <c r="O5" s="62"/>
      <c r="P5" s="63"/>
      <c r="Q5" s="64"/>
      <c r="R5" s="61" t="s">
        <v>50</v>
      </c>
      <c r="S5" s="62"/>
      <c r="T5" s="61" t="s">
        <v>41</v>
      </c>
      <c r="U5" s="62"/>
      <c r="V5" s="63"/>
      <c r="W5" s="64"/>
      <c r="X5" s="61" t="s">
        <v>50</v>
      </c>
      <c r="Y5" s="62"/>
      <c r="Z5" s="61" t="s">
        <v>41</v>
      </c>
      <c r="AA5" s="62"/>
      <c r="AB5" s="63"/>
      <c r="AC5" s="64"/>
      <c r="AD5" s="61" t="s">
        <v>50</v>
      </c>
      <c r="AE5" s="62"/>
      <c r="AF5" s="61" t="s">
        <v>41</v>
      </c>
      <c r="AG5" s="62"/>
      <c r="AH5" s="63"/>
      <c r="AI5" s="64"/>
      <c r="AJ5" s="61" t="s">
        <v>50</v>
      </c>
      <c r="AK5" s="62"/>
      <c r="AL5" s="61" t="s">
        <v>41</v>
      </c>
      <c r="AM5" s="62"/>
    </row>
    <row r="6" spans="2:39" x14ac:dyDescent="0.25">
      <c r="B6" s="72" t="s">
        <v>52</v>
      </c>
      <c r="C6" s="19">
        <v>0</v>
      </c>
      <c r="D6" s="28">
        <v>0</v>
      </c>
      <c r="E6" s="31">
        <v>0</v>
      </c>
      <c r="F6" s="39">
        <v>0</v>
      </c>
      <c r="G6" s="31">
        <v>0</v>
      </c>
      <c r="H6" s="39">
        <v>0</v>
      </c>
      <c r="I6" s="47">
        <v>0</v>
      </c>
      <c r="J6" s="28">
        <v>0</v>
      </c>
      <c r="K6" s="38">
        <v>0</v>
      </c>
      <c r="L6" s="39">
        <v>0</v>
      </c>
      <c r="M6" s="38">
        <v>0</v>
      </c>
      <c r="N6" s="39">
        <v>0</v>
      </c>
      <c r="O6" s="47">
        <v>0</v>
      </c>
      <c r="P6" s="28">
        <v>0</v>
      </c>
      <c r="Q6" s="38">
        <v>0</v>
      </c>
      <c r="R6" s="39">
        <v>0</v>
      </c>
      <c r="S6" s="42">
        <v>0</v>
      </c>
      <c r="T6" s="39">
        <v>0</v>
      </c>
      <c r="U6" s="44">
        <v>0</v>
      </c>
      <c r="V6" s="28">
        <v>0</v>
      </c>
      <c r="W6" s="38">
        <v>0</v>
      </c>
      <c r="X6" s="39">
        <v>0</v>
      </c>
      <c r="Y6" s="38">
        <v>0</v>
      </c>
      <c r="Z6" s="39">
        <v>0</v>
      </c>
      <c r="AA6" s="47">
        <v>0</v>
      </c>
      <c r="AB6" s="28">
        <v>0</v>
      </c>
      <c r="AC6" s="38">
        <v>0</v>
      </c>
      <c r="AD6" s="39">
        <v>0</v>
      </c>
      <c r="AE6" s="38">
        <v>0</v>
      </c>
      <c r="AF6" s="39">
        <v>0</v>
      </c>
      <c r="AG6" s="47">
        <v>0</v>
      </c>
      <c r="AH6" s="28">
        <v>0</v>
      </c>
      <c r="AI6" s="38">
        <v>0</v>
      </c>
      <c r="AJ6" s="39">
        <v>0</v>
      </c>
      <c r="AK6" s="38">
        <v>0</v>
      </c>
      <c r="AL6" s="39">
        <v>0</v>
      </c>
      <c r="AM6" s="47">
        <v>0</v>
      </c>
    </row>
    <row r="7" spans="2:39" x14ac:dyDescent="0.25">
      <c r="B7" s="73"/>
      <c r="C7" s="20" t="s">
        <v>42</v>
      </c>
      <c r="D7" s="29">
        <v>2.7413862147200249E-4</v>
      </c>
      <c r="E7" s="32">
        <v>1.2320837221267965E-2</v>
      </c>
      <c r="F7" s="40">
        <v>3.4449008646710022E-4</v>
      </c>
      <c r="G7" s="34">
        <v>1.5482700893843756E-2</v>
      </c>
      <c r="H7" s="40">
        <v>4.4446398407730139E-4</v>
      </c>
      <c r="I7" s="48">
        <v>1.9975909885035819E-2</v>
      </c>
      <c r="J7" s="29">
        <v>-1.2655167615619016E-3</v>
      </c>
      <c r="K7" s="34">
        <v>3.9733650394196574E-2</v>
      </c>
      <c r="L7" s="40">
        <v>-1.1680666357278997E-3</v>
      </c>
      <c r="M7" s="34">
        <v>3.6673991803835584E-2</v>
      </c>
      <c r="N7" s="40">
        <v>-1.0127589299246988E-3</v>
      </c>
      <c r="O7" s="48">
        <v>3.1797768688234224E-2</v>
      </c>
      <c r="P7" s="29">
        <v>-1.6724197836269841E-4</v>
      </c>
      <c r="Q7" s="34">
        <v>6.1941471860962796E-3</v>
      </c>
      <c r="R7" s="40">
        <v>-7.7037510044598856E-5</v>
      </c>
      <c r="S7" s="43">
        <v>2.8532410387525427E-3</v>
      </c>
      <c r="T7" s="40">
        <v>8.1388777571501925E-5</v>
      </c>
      <c r="U7" s="45">
        <v>3.0143990911242207E-3</v>
      </c>
      <c r="V7" s="29">
        <v>9.2413835227490027E-3</v>
      </c>
      <c r="W7" s="34">
        <v>4.8019661171045884E-2</v>
      </c>
      <c r="X7" s="40">
        <v>9.8537329969730081E-3</v>
      </c>
      <c r="Y7" s="34">
        <v>5.1201523951453234E-2</v>
      </c>
      <c r="Z7" s="40">
        <v>1.0768100619316018E-2</v>
      </c>
      <c r="AA7" s="48">
        <v>5.5952719841397762E-2</v>
      </c>
      <c r="AB7" s="29">
        <v>-2.2103402378229886E-3</v>
      </c>
      <c r="AC7" s="34">
        <v>1.7088058108631499E-2</v>
      </c>
      <c r="AD7" s="40">
        <v>-1.6595203557920046E-3</v>
      </c>
      <c r="AE7" s="34">
        <v>1.2829690102443675E-2</v>
      </c>
      <c r="AF7" s="40">
        <v>-8.2483887672399336E-4</v>
      </c>
      <c r="AG7" s="48">
        <v>6.3767986550343466E-3</v>
      </c>
      <c r="AH7" s="29">
        <v>3.6362066929195996E-3</v>
      </c>
      <c r="AI7" s="34">
        <v>6.9659131069921568E-2</v>
      </c>
      <c r="AJ7" s="40">
        <v>3.9153158793160947E-3</v>
      </c>
      <c r="AK7" s="34">
        <v>7.5006050274451647E-2</v>
      </c>
      <c r="AL7" s="40">
        <v>4.3540758177123967E-3</v>
      </c>
      <c r="AM7" s="48">
        <v>8.3411412960927106E-2</v>
      </c>
    </row>
    <row r="8" spans="2:39" x14ac:dyDescent="0.25">
      <c r="B8" s="73"/>
      <c r="C8" s="21" t="s">
        <v>1</v>
      </c>
      <c r="D8" s="29">
        <v>6.014710319612003E-4</v>
      </c>
      <c r="E8" s="32">
        <v>2.7032406591636891E-2</v>
      </c>
      <c r="F8" s="40">
        <v>7.1536860538310224E-4</v>
      </c>
      <c r="G8" s="34">
        <v>3.2151398780674321E-2</v>
      </c>
      <c r="H8" s="40">
        <v>7.9388285110540066E-4</v>
      </c>
      <c r="I8" s="48">
        <v>3.568012901175513E-2</v>
      </c>
      <c r="J8" s="29">
        <v>-9.6470542142499879E-4</v>
      </c>
      <c r="K8" s="34">
        <v>3.0289024304173184E-2</v>
      </c>
      <c r="L8" s="40">
        <v>-8.7330016471880156E-4</v>
      </c>
      <c r="M8" s="34">
        <v>2.7419157523686306E-2</v>
      </c>
      <c r="N8" s="40">
        <v>-7.7407446909040153E-4</v>
      </c>
      <c r="O8" s="48">
        <v>2.4303751058936011E-2</v>
      </c>
      <c r="P8" s="29">
        <v>8.4117572645060062E-4</v>
      </c>
      <c r="Q8" s="34">
        <v>3.1154655727085086E-2</v>
      </c>
      <c r="R8" s="40">
        <v>9.6763426657110047E-4</v>
      </c>
      <c r="S8" s="43">
        <v>3.5838305239688228E-2</v>
      </c>
      <c r="T8" s="40">
        <v>1.1133498731343006E-3</v>
      </c>
      <c r="U8" s="45">
        <v>4.1235179416853965E-2</v>
      </c>
      <c r="V8" s="29">
        <v>2.2627947194611003E-2</v>
      </c>
      <c r="W8" s="34">
        <v>0.11757832088742438</v>
      </c>
      <c r="X8" s="40">
        <v>2.3172257248970013E-2</v>
      </c>
      <c r="Y8" s="34">
        <v>0.12040664029630636</v>
      </c>
      <c r="Z8" s="40">
        <v>2.3395317442277019E-2</v>
      </c>
      <c r="AA8" s="48">
        <v>0.12156569563439326</v>
      </c>
      <c r="AB8" s="29">
        <v>1.3264754020120006E-3</v>
      </c>
      <c r="AC8" s="34">
        <v>1.0254931960871553E-2</v>
      </c>
      <c r="AD8" s="40">
        <v>1.7376885037219958E-3</v>
      </c>
      <c r="AE8" s="34">
        <v>1.343400514463256E-2</v>
      </c>
      <c r="AF8" s="40">
        <v>2.3782656473279873E-3</v>
      </c>
      <c r="AG8" s="48">
        <v>1.8386283199246241E-2</v>
      </c>
      <c r="AH8" s="29">
        <v>3.7411758128333972E-3</v>
      </c>
      <c r="AI8" s="34">
        <v>7.1670033722019855E-2</v>
      </c>
      <c r="AJ8" s="40">
        <v>3.8772894562604937E-3</v>
      </c>
      <c r="AK8" s="34">
        <v>7.4277574747219299E-2</v>
      </c>
      <c r="AL8" s="40">
        <v>4.2545341557877966E-3</v>
      </c>
      <c r="AM8" s="48">
        <v>8.150448459834933E-2</v>
      </c>
    </row>
    <row r="9" spans="2:39" x14ac:dyDescent="0.25">
      <c r="B9" s="73"/>
      <c r="C9" s="22" t="s">
        <v>2</v>
      </c>
      <c r="D9" s="29">
        <v>1.1990201002095996E-3</v>
      </c>
      <c r="E9" s="32">
        <v>5.3888545146928979E-2</v>
      </c>
      <c r="F9" s="40">
        <v>2.3802532266606023E-3</v>
      </c>
      <c r="G9" s="34">
        <v>0.10697767572336842</v>
      </c>
      <c r="H9" s="40">
        <v>2.6836486478499996E-3</v>
      </c>
      <c r="I9" s="48">
        <v>0.12061342532362809</v>
      </c>
      <c r="J9" s="29">
        <v>1.5480395990844012E-3</v>
      </c>
      <c r="K9" s="34">
        <v>4.8604069179200009E-2</v>
      </c>
      <c r="L9" s="40">
        <v>3.8316888899048995E-3</v>
      </c>
      <c r="M9" s="34">
        <v>0.1203042040967558</v>
      </c>
      <c r="N9" s="40">
        <v>4.2349867906201974E-3</v>
      </c>
      <c r="O9" s="48">
        <v>0.13296661859686687</v>
      </c>
      <c r="P9" s="29">
        <v>4.8931365211805009E-3</v>
      </c>
      <c r="Q9" s="34">
        <v>0.18122727386137644</v>
      </c>
      <c r="R9" s="40">
        <v>7.6458399713624017E-3</v>
      </c>
      <c r="S9" s="43">
        <v>0.28317925085320517</v>
      </c>
      <c r="T9" s="40">
        <v>8.3860380976807994E-3</v>
      </c>
      <c r="U9" s="45">
        <v>0.31059399556129247</v>
      </c>
      <c r="V9" s="29">
        <v>2.865637809622501E-2</v>
      </c>
      <c r="W9" s="34">
        <v>0.14890298224099363</v>
      </c>
      <c r="X9" s="40">
        <v>4.2599190647403001E-2</v>
      </c>
      <c r="Y9" s="34">
        <v>0.2213519973512128</v>
      </c>
      <c r="Z9" s="40">
        <v>4.1986287114958998E-2</v>
      </c>
      <c r="AA9" s="48">
        <v>0.21816725559841696</v>
      </c>
      <c r="AB9" s="29">
        <v>1.1014220231743005E-2</v>
      </c>
      <c r="AC9" s="34">
        <v>8.5150526656775166E-2</v>
      </c>
      <c r="AD9" s="40">
        <v>2.3428390496502E-2</v>
      </c>
      <c r="AE9" s="34">
        <v>0.18112401491195093</v>
      </c>
      <c r="AF9" s="40">
        <v>2.6178690294424989E-2</v>
      </c>
      <c r="AG9" s="48">
        <v>0.20238648028214848</v>
      </c>
      <c r="AH9" s="29">
        <v>1.0759313326036801E-2</v>
      </c>
      <c r="AI9" s="34">
        <v>0.20611711063074137</v>
      </c>
      <c r="AJ9" s="40">
        <v>1.7129140577333793E-2</v>
      </c>
      <c r="AK9" s="34">
        <v>0.32814445089576477</v>
      </c>
      <c r="AL9" s="40">
        <v>1.9331214876443695E-2</v>
      </c>
      <c r="AM9" s="48">
        <v>0.37032978170385422</v>
      </c>
    </row>
    <row r="10" spans="2:39" x14ac:dyDescent="0.25">
      <c r="B10" s="73"/>
      <c r="C10" s="21" t="s">
        <v>3</v>
      </c>
      <c r="D10" s="29">
        <v>1.7380635463841998E-3</v>
      </c>
      <c r="E10" s="32">
        <v>7.8115217477324625E-2</v>
      </c>
      <c r="F10" s="40">
        <v>3.0231804268114996E-3</v>
      </c>
      <c r="G10" s="34">
        <v>0.13587328093087392</v>
      </c>
      <c r="H10" s="40">
        <v>2.006161814714906E-3</v>
      </c>
      <c r="I10" s="48">
        <v>9.0164578146280219E-2</v>
      </c>
      <c r="J10" s="29">
        <v>2.2445949673366994E-3</v>
      </c>
      <c r="K10" s="34">
        <v>7.0473939514365772E-2</v>
      </c>
      <c r="L10" s="40">
        <v>4.583231152480001E-3</v>
      </c>
      <c r="M10" s="34">
        <v>0.14390050753944389</v>
      </c>
      <c r="N10" s="40">
        <v>3.0903359062273289E-3</v>
      </c>
      <c r="O10" s="48">
        <v>9.7027815220022406E-2</v>
      </c>
      <c r="P10" s="29">
        <v>5.1605848926917011E-3</v>
      </c>
      <c r="Q10" s="34">
        <v>0.19113276884559283</v>
      </c>
      <c r="R10" s="40">
        <v>9.7931337149536821E-3</v>
      </c>
      <c r="S10" s="43">
        <v>0.36270864670107589</v>
      </c>
      <c r="T10" s="40">
        <v>7.0089062092708529E-3</v>
      </c>
      <c r="U10" s="45">
        <v>0.25958911212838703</v>
      </c>
      <c r="V10" s="29">
        <v>3.555833907412001E-2</v>
      </c>
      <c r="W10" s="34">
        <v>0.18476664126547149</v>
      </c>
      <c r="X10" s="40">
        <v>4.9792075328327023E-2</v>
      </c>
      <c r="Y10" s="34">
        <v>0.25872734102893447</v>
      </c>
      <c r="Z10" s="40">
        <v>4.1402258840599698E-2</v>
      </c>
      <c r="AA10" s="48">
        <v>0.215132554162208</v>
      </c>
      <c r="AB10" s="29">
        <v>1.2850004693007011E-2</v>
      </c>
      <c r="AC10" s="34">
        <v>9.9342907997984009E-2</v>
      </c>
      <c r="AD10" s="40">
        <v>2.5323928476454011E-2</v>
      </c>
      <c r="AE10" s="34">
        <v>0.19577834848208064</v>
      </c>
      <c r="AF10" s="40">
        <v>2.8046030651878995E-2</v>
      </c>
      <c r="AG10" s="48">
        <v>0.21682281908227583</v>
      </c>
      <c r="AH10" s="29">
        <v>1.1168693318157591E-2</v>
      </c>
      <c r="AI10" s="34">
        <v>0.21395963910528432</v>
      </c>
      <c r="AJ10" s="40">
        <v>1.7549754397289202E-2</v>
      </c>
      <c r="AK10" s="34">
        <v>0.33620218679706715</v>
      </c>
      <c r="AL10" s="40">
        <v>2.0054684007993401E-2</v>
      </c>
      <c r="AM10" s="48">
        <v>0.38418934341628236</v>
      </c>
    </row>
    <row r="11" spans="2:39" x14ac:dyDescent="0.25">
      <c r="B11" s="73"/>
      <c r="C11" s="21" t="s">
        <v>4</v>
      </c>
      <c r="D11" s="29">
        <v>1.0510941408348011E-3</v>
      </c>
      <c r="E11" s="32">
        <v>4.7240187259702471E-2</v>
      </c>
      <c r="F11" s="40">
        <v>2.4021590425025025E-3</v>
      </c>
      <c r="G11" s="34">
        <v>0.10796220679650904</v>
      </c>
      <c r="H11" s="40">
        <v>2.536918885354001E-3</v>
      </c>
      <c r="I11" s="48">
        <v>0.11401882909518993</v>
      </c>
      <c r="J11" s="29">
        <v>8.4100882913169805E-4</v>
      </c>
      <c r="K11" s="34">
        <v>2.6405300830554795E-2</v>
      </c>
      <c r="L11" s="40">
        <v>3.0414997537780014E-3</v>
      </c>
      <c r="M11" s="34">
        <v>9.5494498027427988E-2</v>
      </c>
      <c r="N11" s="40">
        <v>3.2620897170332966E-3</v>
      </c>
      <c r="O11" s="48">
        <v>0.10242039956162577</v>
      </c>
      <c r="P11" s="29">
        <v>3.5085047992402009E-3</v>
      </c>
      <c r="Q11" s="34">
        <v>0.12994461882344083</v>
      </c>
      <c r="R11" s="40">
        <v>6.2695834932810987E-3</v>
      </c>
      <c r="S11" s="43">
        <v>0.23220679002422329</v>
      </c>
      <c r="T11" s="40">
        <v>6.9151081038437978E-3</v>
      </c>
      <c r="U11" s="45">
        <v>0.25611510831379369</v>
      </c>
      <c r="V11" s="29">
        <v>2.9366529717553019E-2</v>
      </c>
      <c r="W11" s="34">
        <v>0.15259304013679403</v>
      </c>
      <c r="X11" s="40">
        <v>4.1663532531203001E-2</v>
      </c>
      <c r="Y11" s="34">
        <v>0.21649017275522439</v>
      </c>
      <c r="Z11" s="40">
        <v>4.0315211289998015E-2</v>
      </c>
      <c r="AA11" s="48">
        <v>0.20948408660015833</v>
      </c>
      <c r="AB11" s="29">
        <v>7.744172531409993E-3</v>
      </c>
      <c r="AC11" s="34">
        <v>5.9869909598324701E-2</v>
      </c>
      <c r="AD11" s="40">
        <v>1.9594883614131003E-2</v>
      </c>
      <c r="AE11" s="34">
        <v>0.15148731588939962</v>
      </c>
      <c r="AF11" s="40">
        <v>2.1747820251333011E-2</v>
      </c>
      <c r="AG11" s="48">
        <v>0.16813158889822127</v>
      </c>
      <c r="AH11" s="29">
        <v>8.4722959555295976E-3</v>
      </c>
      <c r="AI11" s="34">
        <v>0.16230451794134357</v>
      </c>
      <c r="AJ11" s="40">
        <v>1.4802923760991293E-2</v>
      </c>
      <c r="AK11" s="34">
        <v>0.28358091097868976</v>
      </c>
      <c r="AL11" s="40">
        <v>1.7313596101099796E-2</v>
      </c>
      <c r="AM11" s="48">
        <v>0.33167808156962236</v>
      </c>
    </row>
    <row r="12" spans="2:39" x14ac:dyDescent="0.25">
      <c r="B12" s="73"/>
      <c r="C12" s="21" t="s">
        <v>5</v>
      </c>
      <c r="D12" s="29">
        <v>1.2788665704940999E-3</v>
      </c>
      <c r="E12" s="32">
        <v>5.7477150640695973E-2</v>
      </c>
      <c r="F12" s="40">
        <v>2.4335065286901006E-3</v>
      </c>
      <c r="G12" s="34">
        <v>0.10937108261466073</v>
      </c>
      <c r="H12" s="40">
        <v>2.4040055531636996E-3</v>
      </c>
      <c r="I12" s="48">
        <v>0.10804519604173755</v>
      </c>
      <c r="J12" s="29">
        <v>9.9355697830259826E-4</v>
      </c>
      <c r="K12" s="34">
        <v>3.119488166546799E-2</v>
      </c>
      <c r="L12" s="40">
        <v>2.6621509317781983E-3</v>
      </c>
      <c r="M12" s="34">
        <v>8.3584016927053251E-2</v>
      </c>
      <c r="N12" s="40">
        <v>2.8092597836877967E-3</v>
      </c>
      <c r="O12" s="48">
        <v>8.8202819197560914E-2</v>
      </c>
      <c r="P12" s="29">
        <v>3.7408069686650988E-3</v>
      </c>
      <c r="Q12" s="34">
        <v>0.1385484026530408</v>
      </c>
      <c r="R12" s="40">
        <v>6.1050108177876025E-3</v>
      </c>
      <c r="S12" s="43">
        <v>0.22611150590479229</v>
      </c>
      <c r="T12" s="40">
        <v>6.5840083763284984E-3</v>
      </c>
      <c r="U12" s="45">
        <v>0.24385215576094607</v>
      </c>
      <c r="V12" s="29">
        <v>2.9490383514731017E-2</v>
      </c>
      <c r="W12" s="34">
        <v>0.15323660366389952</v>
      </c>
      <c r="X12" s="40">
        <v>3.7390936690917004E-2</v>
      </c>
      <c r="Y12" s="34">
        <v>0.19428910252950532</v>
      </c>
      <c r="Z12" s="40">
        <v>3.7242047143044021E-2</v>
      </c>
      <c r="AA12" s="48">
        <v>0.19351544936132212</v>
      </c>
      <c r="AB12" s="29">
        <v>8.7788706938209948E-3</v>
      </c>
      <c r="AC12" s="34">
        <v>6.7869122579936894E-2</v>
      </c>
      <c r="AD12" s="40">
        <v>1.9057170123092992E-2</v>
      </c>
      <c r="AE12" s="34">
        <v>0.14733027290415199</v>
      </c>
      <c r="AF12" s="40">
        <v>2.0508229012418999E-2</v>
      </c>
      <c r="AG12" s="48">
        <v>0.15854835516838792</v>
      </c>
      <c r="AH12" s="29">
        <v>8.7404633600974974E-3</v>
      </c>
      <c r="AI12" s="34">
        <v>0.16744182447010889</v>
      </c>
      <c r="AJ12" s="40">
        <v>1.4996087090176302E-2</v>
      </c>
      <c r="AK12" s="34">
        <v>0.28728135784597086</v>
      </c>
      <c r="AL12" s="40">
        <v>1.7008037964854991E-2</v>
      </c>
      <c r="AM12" s="48">
        <v>0.32582447750921412</v>
      </c>
    </row>
    <row r="13" spans="2:39" x14ac:dyDescent="0.25">
      <c r="B13" s="73"/>
      <c r="C13" s="21" t="s">
        <v>6</v>
      </c>
      <c r="D13" s="29">
        <v>2.5859725235107996E-3</v>
      </c>
      <c r="E13" s="32">
        <v>0.11622348704376949</v>
      </c>
      <c r="F13" s="40">
        <v>1.8873508088289997E-3</v>
      </c>
      <c r="G13" s="34">
        <v>8.4824757526496208E-2</v>
      </c>
      <c r="H13" s="40">
        <v>1.7408998085854006E-3</v>
      </c>
      <c r="I13" s="48">
        <v>7.8242689938921584E-2</v>
      </c>
      <c r="J13" s="29">
        <v>3.1904813181235989E-3</v>
      </c>
      <c r="K13" s="34">
        <v>0.10017209817677925</v>
      </c>
      <c r="L13" s="40">
        <v>1.4066611302789023E-3</v>
      </c>
      <c r="M13" s="34">
        <v>4.4165184746052383E-2</v>
      </c>
      <c r="N13" s="40">
        <v>1.4150684936446029E-3</v>
      </c>
      <c r="O13" s="48">
        <v>4.4429152199393286E-2</v>
      </c>
      <c r="P13" s="29">
        <v>6.0179352481291998E-3</v>
      </c>
      <c r="Q13" s="34">
        <v>0.22288648488998694</v>
      </c>
      <c r="R13" s="40">
        <v>5.0512674705074992E-3</v>
      </c>
      <c r="S13" s="43">
        <v>0.18708397553638501</v>
      </c>
      <c r="T13" s="40">
        <v>5.0319910725067987E-3</v>
      </c>
      <c r="U13" s="45">
        <v>0.18637003488821133</v>
      </c>
      <c r="V13" s="29">
        <v>4.4665937560176006E-2</v>
      </c>
      <c r="W13" s="34">
        <v>0.23209113464957945</v>
      </c>
      <c r="X13" s="40">
        <v>2.6391478602537016E-2</v>
      </c>
      <c r="Y13" s="34">
        <v>0.13713421341913454</v>
      </c>
      <c r="Z13" s="40">
        <v>2.7530185490069997E-2</v>
      </c>
      <c r="AA13" s="48">
        <v>0.14305111090292216</v>
      </c>
      <c r="AB13" s="29">
        <v>2.1204213279567008E-2</v>
      </c>
      <c r="AC13" s="34">
        <v>0.16392898363282388</v>
      </c>
      <c r="AD13" s="40">
        <v>1.3169879095632997E-2</v>
      </c>
      <c r="AE13" s="34">
        <v>0.10181584509879897</v>
      </c>
      <c r="AF13" s="40">
        <v>1.2536942660211992E-2</v>
      </c>
      <c r="AG13" s="48">
        <v>9.6922637074772416E-2</v>
      </c>
      <c r="AH13" s="29">
        <v>1.4633766868205791E-2</v>
      </c>
      <c r="AI13" s="34">
        <v>0.28034035752256464</v>
      </c>
      <c r="AJ13" s="40">
        <v>1.3828957190210794E-2</v>
      </c>
      <c r="AK13" s="34">
        <v>0.26492254781582847</v>
      </c>
      <c r="AL13" s="40">
        <v>1.3402669833327302E-2</v>
      </c>
      <c r="AM13" s="48">
        <v>0.25675612346915444</v>
      </c>
    </row>
    <row r="14" spans="2:39" x14ac:dyDescent="0.25">
      <c r="B14" s="73"/>
      <c r="C14" s="21" t="s">
        <v>7</v>
      </c>
      <c r="D14" s="29">
        <v>4.0783977755815999E-3</v>
      </c>
      <c r="E14" s="32">
        <v>0.1832987809112995</v>
      </c>
      <c r="F14" s="40">
        <v>1.0662383889902018E-3</v>
      </c>
      <c r="G14" s="34">
        <v>4.7920827642875315E-2</v>
      </c>
      <c r="H14" s="40">
        <v>8.7980429872300259E-4</v>
      </c>
      <c r="I14" s="48">
        <v>3.9541767201324463E-2</v>
      </c>
      <c r="J14" s="29">
        <v>6.1365856751735004E-3</v>
      </c>
      <c r="K14" s="34">
        <v>0.19267145030180777</v>
      </c>
      <c r="L14" s="40">
        <v>2.2089535870199739E-4</v>
      </c>
      <c r="M14" s="34">
        <v>6.9354900882808218E-3</v>
      </c>
      <c r="N14" s="40">
        <v>-3.3846147721901254E-5</v>
      </c>
      <c r="O14" s="48">
        <v>1.0626734007952341E-3</v>
      </c>
      <c r="P14" s="29">
        <v>8.7660272509988979E-3</v>
      </c>
      <c r="Q14" s="34">
        <v>0.32466766754134946</v>
      </c>
      <c r="R14" s="40">
        <v>4.3578136563042005E-3</v>
      </c>
      <c r="S14" s="43">
        <v>0.16140050160246788</v>
      </c>
      <c r="T14" s="40">
        <v>3.3960058386292014E-3</v>
      </c>
      <c r="U14" s="45">
        <v>0.12577799076074148</v>
      </c>
      <c r="V14" s="29">
        <v>6.642666026846003E-2</v>
      </c>
      <c r="W14" s="34">
        <v>0.34516322268884386</v>
      </c>
      <c r="X14" s="40">
        <v>1.6504826744571016E-2</v>
      </c>
      <c r="Y14" s="34">
        <v>8.5761637963636575E-2</v>
      </c>
      <c r="Z14" s="40">
        <v>1.7683274524760012E-2</v>
      </c>
      <c r="AA14" s="48">
        <v>9.1885035285384511E-2</v>
      </c>
      <c r="AB14" s="29">
        <v>3.9071607302861994E-2</v>
      </c>
      <c r="AC14" s="34">
        <v>0.30206114179350374</v>
      </c>
      <c r="AD14" s="40">
        <v>1.7826997606855993E-2</v>
      </c>
      <c r="AE14" s="34">
        <v>0.13781985496876503</v>
      </c>
      <c r="AF14" s="40">
        <v>8.2231712258239997E-3</v>
      </c>
      <c r="AG14" s="48">
        <v>6.357303067626649E-2</v>
      </c>
      <c r="AH14" s="29">
        <v>2.2696340789220101E-2</v>
      </c>
      <c r="AI14" s="34">
        <v>0.43479579445316424</v>
      </c>
      <c r="AJ14" s="40">
        <v>3.2043182265130296E-2</v>
      </c>
      <c r="AK14" s="34">
        <v>0.61385405776036606</v>
      </c>
      <c r="AL14" s="40">
        <v>1.3574010781775003E-2</v>
      </c>
      <c r="AM14" s="48">
        <v>0.26003851707147735</v>
      </c>
    </row>
    <row r="15" spans="2:39" ht="15.75" thickBot="1" x14ac:dyDescent="0.3">
      <c r="B15" s="74"/>
      <c r="C15" s="50" t="s">
        <v>43</v>
      </c>
      <c r="D15" s="30">
        <v>9.2988102253348977E-3</v>
      </c>
      <c r="E15" s="33">
        <v>0.41792406528721893</v>
      </c>
      <c r="F15" s="51">
        <v>3.8257594375560103E-4</v>
      </c>
      <c r="G15" s="52">
        <v>1.7194424858764858E-2</v>
      </c>
      <c r="H15" s="41">
        <v>1.0002815064840999E-3</v>
      </c>
      <c r="I15" s="49">
        <v>4.495647330047569E-2</v>
      </c>
      <c r="J15" s="30">
        <v>1.5537500076572501E-2</v>
      </c>
      <c r="K15" s="35">
        <v>0.48783359872719995</v>
      </c>
      <c r="L15" s="51">
        <v>-7.4111623689530198E-4</v>
      </c>
      <c r="M15" s="52">
        <v>2.3268955696735837E-2</v>
      </c>
      <c r="N15" s="41">
        <v>-4.6062577027999874E-4</v>
      </c>
      <c r="O15" s="49">
        <v>1.4462347615431193E-2</v>
      </c>
      <c r="P15" s="30">
        <v>2.0492260843249302E-2</v>
      </c>
      <c r="Q15" s="35">
        <v>0.75897260413701573</v>
      </c>
      <c r="R15" s="51">
        <v>4.6219211626088996E-3</v>
      </c>
      <c r="S15" s="53">
        <v>0.17118226084150492</v>
      </c>
      <c r="T15" s="41">
        <v>3.6763878361809992E-3</v>
      </c>
      <c r="U15" s="46">
        <v>0.13616250891922124</v>
      </c>
      <c r="V15" s="30">
        <v>0.12800357673716303</v>
      </c>
      <c r="W15" s="35">
        <v>0.66512642489834739</v>
      </c>
      <c r="X15" s="51">
        <v>1.1175577706169004E-2</v>
      </c>
      <c r="Y15" s="52">
        <v>5.8070033942417214E-2</v>
      </c>
      <c r="Z15" s="41">
        <v>1.2236915173985008E-2</v>
      </c>
      <c r="AA15" s="49">
        <v>6.3584907929326473E-2</v>
      </c>
      <c r="AB15" s="30">
        <v>8.8554766882832009E-2</v>
      </c>
      <c r="AC15" s="35">
        <v>0.68461360671810467</v>
      </c>
      <c r="AD15" s="51">
        <v>4.3105553746933006E-2</v>
      </c>
      <c r="AE15" s="52">
        <v>0.33324743160709636</v>
      </c>
      <c r="AF15" s="41">
        <v>2.0032437252149871E-3</v>
      </c>
      <c r="AG15" s="49">
        <v>1.5487002677895649E-2</v>
      </c>
      <c r="AH15" s="30">
        <v>4.6917856158134291E-2</v>
      </c>
      <c r="AI15" s="35">
        <v>0.89880949232152685</v>
      </c>
      <c r="AJ15" s="51">
        <v>6.5636049423898959E-3</v>
      </c>
      <c r="AK15" s="52">
        <v>0.12573955651734792</v>
      </c>
      <c r="AL15" s="41">
        <v>5.6351043306113943E-3</v>
      </c>
      <c r="AM15" s="49">
        <v>0.1079521887254337</v>
      </c>
    </row>
    <row r="16" spans="2:39" ht="3.95" customHeight="1" x14ac:dyDescent="0.25">
      <c r="C16" s="23"/>
      <c r="D16" s="18"/>
      <c r="E16" s="18"/>
      <c r="F16" s="18"/>
      <c r="G16" s="18"/>
      <c r="H16" s="23"/>
      <c r="I16" s="23"/>
    </row>
    <row r="17" spans="2:39" ht="12" customHeight="1" x14ac:dyDescent="0.25">
      <c r="C17" s="24" t="s">
        <v>17</v>
      </c>
      <c r="D17" s="37"/>
      <c r="E17" s="36">
        <f>+AVERAGE(E6:E15)</f>
        <v>9.9352067757984483E-2</v>
      </c>
      <c r="F17" s="26"/>
      <c r="G17" s="36">
        <f>+AVERAGE(G6:G15)</f>
        <v>6.5775835576806663E-2</v>
      </c>
      <c r="H17" s="26"/>
      <c r="I17" s="36">
        <f>+AVERAGE(I6:I15)</f>
        <v>6.512389979443485E-2</v>
      </c>
      <c r="J17" s="37"/>
      <c r="K17" s="36">
        <f>+AVERAGE(K6:K15)</f>
        <v>0.10273780130937453</v>
      </c>
      <c r="L17" s="26"/>
      <c r="M17" s="36">
        <f>+AVERAGE(M6:M15)</f>
        <v>5.8174600644927188E-2</v>
      </c>
      <c r="N17" s="26"/>
      <c r="O17" s="36">
        <f>+AVERAGE(O6:O15)</f>
        <v>5.366733455388658E-2</v>
      </c>
      <c r="P17" s="37"/>
      <c r="Q17" s="36">
        <f>+AVERAGE(Q6:Q15)</f>
        <v>0.19847286236649844</v>
      </c>
      <c r="R17" s="26"/>
      <c r="S17" s="36">
        <f>+AVERAGE(S6:S15)</f>
        <v>0.16625644777420956</v>
      </c>
      <c r="T17" s="26"/>
      <c r="U17" s="36">
        <f>+AVERAGE(U6:U15)</f>
        <v>0.15627104848405715</v>
      </c>
      <c r="V17" s="37"/>
      <c r="W17" s="36">
        <f>+AVERAGE(W6:W15)</f>
        <v>0.20474780316023997</v>
      </c>
      <c r="X17" s="26"/>
      <c r="Y17" s="36">
        <f>+AVERAGE(Y6:Y15)</f>
        <v>0.13434326632378249</v>
      </c>
      <c r="Z17" s="26"/>
      <c r="AA17" s="36">
        <f>+AVERAGE(AA6:AA15)</f>
        <v>0.13123388153155296</v>
      </c>
      <c r="AB17" s="37"/>
      <c r="AC17" s="36">
        <f>+AVERAGE(AC6:AC15)</f>
        <v>0.14901791890469562</v>
      </c>
      <c r="AD17" s="26"/>
      <c r="AE17" s="36">
        <f>+AVERAGE(AE6:AE15)</f>
        <v>0.12748667791093196</v>
      </c>
      <c r="AF17" s="26"/>
      <c r="AG17" s="36">
        <f>+AVERAGE(AG6:AG15)</f>
        <v>9.4663499571424864E-2</v>
      </c>
      <c r="AH17" s="37"/>
      <c r="AI17" s="36">
        <f>+AVERAGE(AI6:AI15)</f>
        <v>0.25050979012366753</v>
      </c>
      <c r="AJ17" s="26"/>
      <c r="AK17" s="36">
        <f>+AVERAGE(AK6:AK15)</f>
        <v>0.23890086936327065</v>
      </c>
      <c r="AL17" s="26"/>
      <c r="AM17" s="36">
        <f>+AVERAGE(AM6:AM15)</f>
        <v>0.22016844110243147</v>
      </c>
    </row>
    <row r="18" spans="2:39" ht="12" customHeight="1" x14ac:dyDescent="0.25">
      <c r="C18" s="17" t="s">
        <v>39</v>
      </c>
      <c r="D18" s="10">
        <f>STDEVA(D6:D15)</f>
        <v>2.7599797490952711E-3</v>
      </c>
      <c r="E18" s="27"/>
      <c r="F18" s="10">
        <f>STDEVA(F6:F15)</f>
        <v>1.0829287503966889E-3</v>
      </c>
      <c r="G18" s="27"/>
      <c r="H18" s="10">
        <f>STDEVA(H6:H15)</f>
        <v>9.474409565733286E-4</v>
      </c>
      <c r="I18" s="27"/>
      <c r="J18" s="10">
        <f>STDEVA(J6:J15)</f>
        <v>4.9558107653599123E-3</v>
      </c>
      <c r="K18" s="27"/>
      <c r="L18" s="10">
        <f>STDEVA(L6:L15)</f>
        <v>2.1061757142885294E-3</v>
      </c>
      <c r="M18" s="27"/>
      <c r="N18" s="10">
        <f>STDEVA(N6:N15)</f>
        <v>1.9481583997623584E-3</v>
      </c>
      <c r="O18" s="27"/>
      <c r="P18" s="10">
        <f>STDEVA(P6:P15)</f>
        <v>6.0278475622298176E-3</v>
      </c>
      <c r="Q18" s="27"/>
      <c r="R18" s="10">
        <f>STDEVA(R6:R15)</f>
        <v>3.2935948455303761E-3</v>
      </c>
      <c r="S18" s="27"/>
      <c r="T18" s="10">
        <f>STDEVA(T6:T15)</f>
        <v>3.058823264123379E-3</v>
      </c>
      <c r="U18" s="27"/>
      <c r="V18" s="10">
        <f>STDEVA(V6:V15)</f>
        <v>3.6026260228662975E-2</v>
      </c>
      <c r="W18" s="27"/>
      <c r="X18" s="10">
        <f>STDEVA(X6:X15)</f>
        <v>1.6570578663539327E-2</v>
      </c>
      <c r="Y18" s="27"/>
      <c r="Z18" s="10">
        <f>STDEVA(Z6:Z15)</f>
        <v>1.4885828147721573E-2</v>
      </c>
      <c r="AA18" s="27"/>
      <c r="AB18" s="10">
        <f>STDEVA(AB6:AB15)</f>
        <v>2.7287172963692544E-2</v>
      </c>
      <c r="AC18" s="27"/>
      <c r="AD18" s="10">
        <f>STDEVA(AD6:AD15)</f>
        <v>1.3668559334345957E-2</v>
      </c>
      <c r="AE18" s="27"/>
      <c r="AF18" s="10">
        <f>STDEVA(AF6:AF15)</f>
        <v>1.1261531633486688E-2</v>
      </c>
      <c r="AG18" s="27"/>
      <c r="AH18" s="10">
        <f>STDEVA(AH6:AH15)</f>
        <v>1.3484456319542744E-2</v>
      </c>
      <c r="AI18" s="27"/>
      <c r="AJ18" s="10">
        <f>STDEVA(AJ6:AJ15)</f>
        <v>9.3196033958488668E-3</v>
      </c>
      <c r="AK18" s="27"/>
      <c r="AL18" s="10">
        <f>STDEVA(AL6:AL15)</f>
        <v>7.278400995613242E-3</v>
      </c>
      <c r="AM18" s="27"/>
    </row>
    <row r="19" spans="2:39" ht="6.75" customHeight="1" thickBot="1" x14ac:dyDescent="0.3"/>
    <row r="20" spans="2:39" ht="15.75" thickBot="1" x14ac:dyDescent="0.3">
      <c r="C20" s="65" t="s">
        <v>53</v>
      </c>
      <c r="D20" s="66"/>
      <c r="E20" s="66"/>
      <c r="F20" s="66"/>
      <c r="G20" s="66"/>
      <c r="H20" s="66"/>
      <c r="I20" s="66"/>
      <c r="J20" s="66"/>
      <c r="K20" s="66"/>
      <c r="L20" s="66"/>
      <c r="M20" s="66"/>
      <c r="N20" s="66"/>
      <c r="O20" s="66"/>
      <c r="P20" s="66"/>
      <c r="Q20" s="66"/>
      <c r="R20" s="66"/>
      <c r="S20" s="66"/>
      <c r="T20" s="66"/>
      <c r="U20" s="66"/>
      <c r="V20" s="66"/>
      <c r="W20" s="66"/>
      <c r="X20" s="66"/>
      <c r="Y20" s="66"/>
      <c r="Z20" s="66"/>
      <c r="AA20" s="66"/>
      <c r="AB20" s="66"/>
      <c r="AC20" s="66"/>
      <c r="AD20" s="66"/>
      <c r="AE20" s="66"/>
      <c r="AF20" s="66"/>
      <c r="AG20" s="66"/>
      <c r="AH20" s="66"/>
      <c r="AI20" s="66"/>
      <c r="AJ20" s="66"/>
      <c r="AK20" s="66"/>
      <c r="AL20" s="66"/>
      <c r="AM20" s="67"/>
    </row>
    <row r="21" spans="2:39" ht="16.5" thickBot="1" x14ac:dyDescent="0.3">
      <c r="B21" s="59" t="s">
        <v>51</v>
      </c>
      <c r="C21" s="59" t="s">
        <v>44</v>
      </c>
      <c r="D21" s="68" t="s">
        <v>45</v>
      </c>
      <c r="E21" s="69"/>
      <c r="F21" s="69"/>
      <c r="G21" s="69"/>
      <c r="H21" s="69"/>
      <c r="I21" s="70"/>
      <c r="J21" s="68" t="s">
        <v>46</v>
      </c>
      <c r="K21" s="69"/>
      <c r="L21" s="69"/>
      <c r="M21" s="69"/>
      <c r="N21" s="69"/>
      <c r="O21" s="70"/>
      <c r="P21" s="68" t="s">
        <v>47</v>
      </c>
      <c r="Q21" s="69"/>
      <c r="R21" s="69"/>
      <c r="S21" s="69"/>
      <c r="T21" s="69"/>
      <c r="U21" s="70"/>
      <c r="V21" s="68" t="s">
        <v>56</v>
      </c>
      <c r="W21" s="69"/>
      <c r="X21" s="69"/>
      <c r="Y21" s="69"/>
      <c r="Z21" s="69"/>
      <c r="AA21" s="70"/>
      <c r="AB21" s="68" t="s">
        <v>57</v>
      </c>
      <c r="AC21" s="69"/>
      <c r="AD21" s="69"/>
      <c r="AE21" s="69"/>
      <c r="AF21" s="69"/>
      <c r="AG21" s="70"/>
      <c r="AH21" s="68" t="s">
        <v>58</v>
      </c>
      <c r="AI21" s="69"/>
      <c r="AJ21" s="69"/>
      <c r="AK21" s="69"/>
      <c r="AL21" s="69"/>
      <c r="AM21" s="70"/>
    </row>
    <row r="22" spans="2:39" ht="29.1" customHeight="1" thickBot="1" x14ac:dyDescent="0.3">
      <c r="B22" s="60"/>
      <c r="C22" s="60"/>
      <c r="D22" s="61" t="s">
        <v>48</v>
      </c>
      <c r="E22" s="62"/>
      <c r="F22" s="65" t="s">
        <v>49</v>
      </c>
      <c r="G22" s="66"/>
      <c r="H22" s="66"/>
      <c r="I22" s="67"/>
      <c r="J22" s="61" t="s">
        <v>48</v>
      </c>
      <c r="K22" s="62"/>
      <c r="L22" s="65" t="s">
        <v>49</v>
      </c>
      <c r="M22" s="66"/>
      <c r="N22" s="66"/>
      <c r="O22" s="67"/>
      <c r="P22" s="61" t="s">
        <v>48</v>
      </c>
      <c r="Q22" s="62"/>
      <c r="R22" s="65" t="s">
        <v>49</v>
      </c>
      <c r="S22" s="66"/>
      <c r="T22" s="66"/>
      <c r="U22" s="67"/>
      <c r="V22" s="61" t="s">
        <v>48</v>
      </c>
      <c r="W22" s="62"/>
      <c r="X22" s="65" t="s">
        <v>49</v>
      </c>
      <c r="Y22" s="66"/>
      <c r="Z22" s="66"/>
      <c r="AA22" s="67"/>
      <c r="AB22" s="61" t="s">
        <v>48</v>
      </c>
      <c r="AC22" s="62"/>
      <c r="AD22" s="65" t="s">
        <v>49</v>
      </c>
      <c r="AE22" s="66"/>
      <c r="AF22" s="66"/>
      <c r="AG22" s="67"/>
      <c r="AH22" s="61" t="s">
        <v>48</v>
      </c>
      <c r="AI22" s="62"/>
      <c r="AJ22" s="65" t="s">
        <v>49</v>
      </c>
      <c r="AK22" s="66"/>
      <c r="AL22" s="66"/>
      <c r="AM22" s="67"/>
    </row>
    <row r="23" spans="2:39" ht="15.75" thickBot="1" x14ac:dyDescent="0.3">
      <c r="B23" s="71"/>
      <c r="C23" s="60"/>
      <c r="D23" s="63"/>
      <c r="E23" s="64"/>
      <c r="F23" s="61" t="s">
        <v>50</v>
      </c>
      <c r="G23" s="62"/>
      <c r="H23" s="61" t="s">
        <v>41</v>
      </c>
      <c r="I23" s="62"/>
      <c r="J23" s="63"/>
      <c r="K23" s="64"/>
      <c r="L23" s="61" t="s">
        <v>50</v>
      </c>
      <c r="M23" s="62"/>
      <c r="N23" s="61" t="s">
        <v>41</v>
      </c>
      <c r="O23" s="62"/>
      <c r="P23" s="63"/>
      <c r="Q23" s="64"/>
      <c r="R23" s="61" t="s">
        <v>50</v>
      </c>
      <c r="S23" s="62"/>
      <c r="T23" s="61" t="s">
        <v>41</v>
      </c>
      <c r="U23" s="62"/>
      <c r="V23" s="63"/>
      <c r="W23" s="64"/>
      <c r="X23" s="61" t="s">
        <v>50</v>
      </c>
      <c r="Y23" s="62"/>
      <c r="Z23" s="61" t="s">
        <v>41</v>
      </c>
      <c r="AA23" s="62"/>
      <c r="AB23" s="63"/>
      <c r="AC23" s="64"/>
      <c r="AD23" s="61" t="s">
        <v>50</v>
      </c>
      <c r="AE23" s="62"/>
      <c r="AF23" s="61" t="s">
        <v>41</v>
      </c>
      <c r="AG23" s="62"/>
      <c r="AH23" s="63"/>
      <c r="AI23" s="64"/>
      <c r="AJ23" s="61" t="s">
        <v>50</v>
      </c>
      <c r="AK23" s="62"/>
      <c r="AL23" s="61" t="s">
        <v>41</v>
      </c>
      <c r="AM23" s="62"/>
    </row>
    <row r="24" spans="2:39" ht="15" customHeight="1" x14ac:dyDescent="0.25">
      <c r="B24" s="72" t="s">
        <v>54</v>
      </c>
      <c r="C24" s="19">
        <v>0</v>
      </c>
      <c r="D24" s="28">
        <v>0</v>
      </c>
      <c r="E24" s="31">
        <v>0</v>
      </c>
      <c r="F24" s="39">
        <v>0</v>
      </c>
      <c r="G24" s="31">
        <v>0</v>
      </c>
      <c r="H24" s="39">
        <v>-3.9041039845422176E-10</v>
      </c>
      <c r="I24" s="47">
        <v>1.7991262277891515E-8</v>
      </c>
      <c r="J24" s="28">
        <v>0</v>
      </c>
      <c r="K24" s="38">
        <v>0</v>
      </c>
      <c r="L24" s="39">
        <v>0</v>
      </c>
      <c r="M24" s="38">
        <v>0</v>
      </c>
      <c r="N24" s="39">
        <v>0</v>
      </c>
      <c r="O24" s="47">
        <v>0</v>
      </c>
      <c r="P24" s="28">
        <v>0</v>
      </c>
      <c r="Q24" s="38">
        <v>0</v>
      </c>
      <c r="R24" s="39">
        <v>0</v>
      </c>
      <c r="S24" s="42">
        <v>0</v>
      </c>
      <c r="T24" s="39">
        <v>0</v>
      </c>
      <c r="U24" s="44">
        <v>0</v>
      </c>
      <c r="V24" s="28">
        <v>0</v>
      </c>
      <c r="W24" s="38">
        <v>0</v>
      </c>
      <c r="X24" s="39">
        <v>0</v>
      </c>
      <c r="Y24" s="38">
        <v>0</v>
      </c>
      <c r="Z24" s="39">
        <v>0</v>
      </c>
      <c r="AA24" s="47">
        <v>0</v>
      </c>
      <c r="AB24" s="28">
        <v>0</v>
      </c>
      <c r="AC24" s="38">
        <v>0</v>
      </c>
      <c r="AD24" s="39">
        <v>0</v>
      </c>
      <c r="AE24" s="38">
        <v>0</v>
      </c>
      <c r="AF24" s="39">
        <v>0</v>
      </c>
      <c r="AG24" s="47">
        <v>0</v>
      </c>
      <c r="AH24" s="28">
        <v>0</v>
      </c>
      <c r="AI24" s="38">
        <v>0</v>
      </c>
      <c r="AJ24" s="39">
        <v>0</v>
      </c>
      <c r="AK24" s="38">
        <v>0</v>
      </c>
      <c r="AL24" s="39">
        <v>0</v>
      </c>
      <c r="AM24" s="47">
        <v>0</v>
      </c>
    </row>
    <row r="25" spans="2:39" x14ac:dyDescent="0.25">
      <c r="B25" s="73"/>
      <c r="C25" s="20" t="s">
        <v>42</v>
      </c>
      <c r="D25" s="29">
        <v>2.3172410076548015E-3</v>
      </c>
      <c r="E25" s="32">
        <v>0.106785297970724</v>
      </c>
      <c r="F25" s="40">
        <v>2.3657702359146E-3</v>
      </c>
      <c r="G25" s="34">
        <v>0.10902166789637821</v>
      </c>
      <c r="H25" s="40">
        <v>2.4689216095895999E-3</v>
      </c>
      <c r="I25" s="48">
        <v>0.11377518733504993</v>
      </c>
      <c r="J25" s="29">
        <v>5.8965506995550115E-4</v>
      </c>
      <c r="K25" s="34">
        <v>1.6333935391105645E-2</v>
      </c>
      <c r="L25" s="40">
        <v>6.6494251248139929E-4</v>
      </c>
      <c r="M25" s="34">
        <v>1.8419460106550562E-2</v>
      </c>
      <c r="N25" s="40">
        <v>8.3025313656909933E-4</v>
      </c>
      <c r="O25" s="48">
        <v>2.2998701752883929E-2</v>
      </c>
      <c r="P25" s="29">
        <v>-2.5258616640649982E-3</v>
      </c>
      <c r="Q25" s="34">
        <v>8.0186085654561076E-2</v>
      </c>
      <c r="R25" s="40">
        <v>-2.4147423883451001E-3</v>
      </c>
      <c r="S25" s="43">
        <v>7.6658489552402065E-2</v>
      </c>
      <c r="T25" s="40">
        <v>-2.2057374489719006E-3</v>
      </c>
      <c r="U25" s="45">
        <v>7.0023412022528903E-2</v>
      </c>
      <c r="V25" s="29">
        <v>2.6968964985732008E-2</v>
      </c>
      <c r="W25" s="34">
        <v>0.13735148905540667</v>
      </c>
      <c r="X25" s="40">
        <v>2.7300074696540999E-2</v>
      </c>
      <c r="Y25" s="34">
        <v>0.13903781301497947</v>
      </c>
      <c r="Z25" s="40">
        <v>2.7894932648231008E-2</v>
      </c>
      <c r="AA25" s="48">
        <v>0.1420673925885485</v>
      </c>
      <c r="AB25" s="29">
        <v>4.6086231696200186E-3</v>
      </c>
      <c r="AC25" s="34">
        <v>3.2149447112574385E-2</v>
      </c>
      <c r="AD25" s="40">
        <v>4.9828500326340175E-3</v>
      </c>
      <c r="AE25" s="34">
        <v>3.4760028689276641E-2</v>
      </c>
      <c r="AF25" s="40">
        <v>5.6130963152850044E-3</v>
      </c>
      <c r="AG25" s="48">
        <v>3.9156584620677538E-2</v>
      </c>
      <c r="AH25" s="29">
        <v>2.8172418603610028E-3</v>
      </c>
      <c r="AI25" s="34">
        <v>4.2332710377558605E-2</v>
      </c>
      <c r="AJ25" s="40">
        <v>3.0333257826238025E-3</v>
      </c>
      <c r="AK25" s="34">
        <v>4.5579651375810645E-2</v>
      </c>
      <c r="AL25" s="40">
        <v>3.4348796410808013E-3</v>
      </c>
      <c r="AM25" s="48">
        <v>5.1613518552863398E-2</v>
      </c>
    </row>
    <row r="26" spans="2:39" x14ac:dyDescent="0.25">
      <c r="B26" s="73"/>
      <c r="C26" s="21" t="s">
        <v>1</v>
      </c>
      <c r="D26" s="29">
        <v>1.5220584977856007E-3</v>
      </c>
      <c r="E26" s="32">
        <v>7.0140943336490652E-2</v>
      </c>
      <c r="F26" s="40">
        <v>1.4760097598328012E-3</v>
      </c>
      <c r="G26" s="34">
        <v>6.8018881717858179E-2</v>
      </c>
      <c r="H26" s="40">
        <v>1.4957876095895994E-3</v>
      </c>
      <c r="I26" s="48">
        <v>6.8930303349239275E-2</v>
      </c>
      <c r="J26" s="29">
        <v>-5.4852963041730068E-4</v>
      </c>
      <c r="K26" s="34">
        <v>1.5194726544146215E-2</v>
      </c>
      <c r="L26" s="40">
        <v>-6.4601921750340185E-4</v>
      </c>
      <c r="M26" s="34">
        <v>1.7895269112007312E-2</v>
      </c>
      <c r="N26" s="40">
        <v>-6.0773405301219746E-4</v>
      </c>
      <c r="O26" s="48">
        <v>1.6834738243877274E-2</v>
      </c>
      <c r="P26" s="29">
        <v>-3.9529408437802976E-3</v>
      </c>
      <c r="Q26" s="34">
        <v>0.12549018720869395</v>
      </c>
      <c r="R26" s="40">
        <v>-3.9862640722490988E-3</v>
      </c>
      <c r="S26" s="43">
        <v>0.12654806749180714</v>
      </c>
      <c r="T26" s="40">
        <v>-2.5321613654823195E-3</v>
      </c>
      <c r="U26" s="45">
        <v>8.0386076178442151E-2</v>
      </c>
      <c r="V26" s="29">
        <v>3.5111765212872015E-2</v>
      </c>
      <c r="W26" s="34">
        <v>0.17882233292613323</v>
      </c>
      <c r="X26" s="40">
        <v>3.4341004403198011E-2</v>
      </c>
      <c r="Y26" s="34">
        <v>0.174896889551859</v>
      </c>
      <c r="Z26" s="40">
        <v>3.4380974576753015E-2</v>
      </c>
      <c r="AA26" s="48">
        <v>0.17510045549732586</v>
      </c>
      <c r="AB26" s="29">
        <v>3.1529430519130208E-3</v>
      </c>
      <c r="AC26" s="34">
        <v>2.1994719933848293E-2</v>
      </c>
      <c r="AD26" s="40">
        <v>2.7441540185150215E-3</v>
      </c>
      <c r="AE26" s="34">
        <v>1.9143034967270094E-2</v>
      </c>
      <c r="AF26" s="40">
        <v>3.0328815474230109E-3</v>
      </c>
      <c r="AG26" s="48">
        <v>2.1157178905477355E-2</v>
      </c>
      <c r="AH26" s="29">
        <v>2.6471036322001096E-5</v>
      </c>
      <c r="AI26" s="34">
        <v>3.9776162983376712E-4</v>
      </c>
      <c r="AJ26" s="40">
        <v>-5.7642128975896045E-5</v>
      </c>
      <c r="AK26" s="34">
        <v>8.6614769779468082E-4</v>
      </c>
      <c r="AL26" s="40">
        <v>1.6149774412900497E-4</v>
      </c>
      <c r="AM26" s="48">
        <v>2.4267129226761466E-3</v>
      </c>
    </row>
    <row r="27" spans="2:39" x14ac:dyDescent="0.25">
      <c r="B27" s="73"/>
      <c r="C27" s="22" t="s">
        <v>2</v>
      </c>
      <c r="D27" s="29">
        <v>2.6867643966540025E-3</v>
      </c>
      <c r="E27" s="32">
        <v>0.1238140252680055</v>
      </c>
      <c r="F27" s="40">
        <v>3.2321373320312007E-3</v>
      </c>
      <c r="G27" s="34">
        <v>0.14894641815119677</v>
      </c>
      <c r="H27" s="40">
        <v>2.0986747595896013E-3</v>
      </c>
      <c r="I27" s="48">
        <v>9.6713120821741619E-2</v>
      </c>
      <c r="J27" s="29">
        <v>1.5754901950119984E-3</v>
      </c>
      <c r="K27" s="34">
        <v>4.3642387500523738E-2</v>
      </c>
      <c r="L27" s="40">
        <v>2.6639981706645041E-3</v>
      </c>
      <c r="M27" s="34">
        <v>7.37949628838796E-2</v>
      </c>
      <c r="N27" s="40">
        <v>2.8566646060960987E-3</v>
      </c>
      <c r="O27" s="48">
        <v>7.9131983234797268E-2</v>
      </c>
      <c r="P27" s="29">
        <v>3.7990241110610196E-4</v>
      </c>
      <c r="Q27" s="34">
        <v>1.2060394165966588E-2</v>
      </c>
      <c r="R27" s="40">
        <v>1.8383013175837029E-3</v>
      </c>
      <c r="S27" s="43">
        <v>5.8358772773577379E-2</v>
      </c>
      <c r="T27" s="40">
        <v>2.1891408307733035E-3</v>
      </c>
      <c r="U27" s="45">
        <v>6.9496535247216107E-2</v>
      </c>
      <c r="V27" s="29">
        <v>3.5052940322488013E-2</v>
      </c>
      <c r="W27" s="34">
        <v>0.17852274092132184</v>
      </c>
      <c r="X27" s="40">
        <v>4.1165003078241003E-2</v>
      </c>
      <c r="Y27" s="34">
        <v>0.2096511480050533</v>
      </c>
      <c r="Z27" s="40">
        <v>4.1092629160951022E-2</v>
      </c>
      <c r="AA27" s="48">
        <v>0.20928255153448755</v>
      </c>
      <c r="AB27" s="29">
        <v>1.4753924025332016E-2</v>
      </c>
      <c r="AC27" s="34">
        <v>0.10292238759769565</v>
      </c>
      <c r="AD27" s="40">
        <v>2.2185123836001019E-2</v>
      </c>
      <c r="AE27" s="34">
        <v>0.15476194064923621</v>
      </c>
      <c r="AF27" s="40">
        <v>2.2087866963051456E-2</v>
      </c>
      <c r="AG27" s="48">
        <v>0.15408348320584228</v>
      </c>
      <c r="AH27" s="29">
        <v>8.4441182130546993E-3</v>
      </c>
      <c r="AI27" s="34">
        <v>0.12688382056814493</v>
      </c>
      <c r="AJ27" s="40">
        <v>1.2570013337786901E-2</v>
      </c>
      <c r="AK27" s="34">
        <v>0.18888074238766109</v>
      </c>
      <c r="AL27" s="40">
        <v>1.3754350644554603E-2</v>
      </c>
      <c r="AM27" s="48">
        <v>0.20667694544078141</v>
      </c>
    </row>
    <row r="28" spans="2:39" x14ac:dyDescent="0.25">
      <c r="B28" s="73"/>
      <c r="C28" s="21" t="s">
        <v>3</v>
      </c>
      <c r="D28" s="29">
        <v>2.8932429745223004E-3</v>
      </c>
      <c r="E28" s="32">
        <v>0.13332916693406485</v>
      </c>
      <c r="F28" s="40">
        <v>3.3551690185459025E-3</v>
      </c>
      <c r="G28" s="34">
        <v>0.15461608102222013</v>
      </c>
      <c r="H28" s="40">
        <v>3.4167766095896009E-3</v>
      </c>
      <c r="I28" s="48">
        <v>0.15745514046624318</v>
      </c>
      <c r="J28" s="29">
        <v>1.7948197872117988E-3</v>
      </c>
      <c r="K28" s="34">
        <v>4.9717999448741945E-2</v>
      </c>
      <c r="L28" s="40">
        <v>2.6941420762119986E-3</v>
      </c>
      <c r="M28" s="34">
        <v>7.4629974114573366E-2</v>
      </c>
      <c r="N28" s="40">
        <v>2.8094435236543022E-3</v>
      </c>
      <c r="O28" s="48">
        <v>7.7823920014446116E-2</v>
      </c>
      <c r="P28" s="29">
        <v>3.1644190023939756E-4</v>
      </c>
      <c r="Q28" s="34">
        <v>1.0045774746211694E-2</v>
      </c>
      <c r="R28" s="40">
        <v>1.5489616439686021E-3</v>
      </c>
      <c r="S28" s="43">
        <v>4.9173386185768518E-2</v>
      </c>
      <c r="T28" s="40">
        <v>1.8280002766766987E-3</v>
      </c>
      <c r="U28" s="45">
        <v>5.8031755597517609E-2</v>
      </c>
      <c r="V28" s="29">
        <v>3.7489864035501003E-2</v>
      </c>
      <c r="W28" s="34">
        <v>0.19093386240387952</v>
      </c>
      <c r="X28" s="40">
        <v>4.2018666947344019E-2</v>
      </c>
      <c r="Y28" s="34">
        <v>0.21399881220485226</v>
      </c>
      <c r="Z28" s="40">
        <v>4.1860334927568021E-2</v>
      </c>
      <c r="AA28" s="48">
        <v>0.21319243573868499</v>
      </c>
      <c r="AB28" s="29">
        <v>1.4500903150252015E-2</v>
      </c>
      <c r="AC28" s="34">
        <v>0.10115733088935286</v>
      </c>
      <c r="AD28" s="40">
        <v>2.0679255897129017E-2</v>
      </c>
      <c r="AE28" s="34">
        <v>0.14425710658546992</v>
      </c>
      <c r="AF28" s="40">
        <v>2.1992519984509018E-2</v>
      </c>
      <c r="AG28" s="48">
        <v>0.15341834905814267</v>
      </c>
      <c r="AH28" s="29">
        <v>7.2184690706399018E-3</v>
      </c>
      <c r="AI28" s="34">
        <v>0.1084668536401794</v>
      </c>
      <c r="AJ28" s="40">
        <v>1.0813487131517793E-2</v>
      </c>
      <c r="AK28" s="34">
        <v>0.1624866595058124</v>
      </c>
      <c r="AL28" s="40">
        <v>1.1948474544427698E-2</v>
      </c>
      <c r="AM28" s="48">
        <v>0.17954131644134888</v>
      </c>
    </row>
    <row r="29" spans="2:39" x14ac:dyDescent="0.25">
      <c r="B29" s="73"/>
      <c r="C29" s="21" t="s">
        <v>4</v>
      </c>
      <c r="D29" s="29">
        <v>2.5827457668895007E-3</v>
      </c>
      <c r="E29" s="32">
        <v>0.11902054011164259</v>
      </c>
      <c r="F29" s="40">
        <v>3.1924649443871023E-3</v>
      </c>
      <c r="G29" s="34">
        <v>0.14711819755532848</v>
      </c>
      <c r="H29" s="40">
        <v>3.1598366095896002E-3</v>
      </c>
      <c r="I29" s="48">
        <v>0.14561458768387792</v>
      </c>
      <c r="J29" s="29">
        <v>1.3806803303601997E-3</v>
      </c>
      <c r="K29" s="34">
        <v>3.8245992379198575E-2</v>
      </c>
      <c r="L29" s="40">
        <v>2.4610250319195004E-3</v>
      </c>
      <c r="M29" s="34">
        <v>6.8172438287184431E-2</v>
      </c>
      <c r="N29" s="40">
        <v>2.4525937471506984E-3</v>
      </c>
      <c r="O29" s="48">
        <v>6.7938884693406268E-2</v>
      </c>
      <c r="P29" s="29">
        <v>-7.6561314783729975E-4</v>
      </c>
      <c r="Q29" s="34">
        <v>2.4305179624104722E-2</v>
      </c>
      <c r="R29" s="40">
        <v>5.8700671172800395E-4</v>
      </c>
      <c r="S29" s="43">
        <v>1.8635133956889854E-2</v>
      </c>
      <c r="T29" s="40">
        <v>7.4538154321589917E-4</v>
      </c>
      <c r="U29" s="45">
        <v>2.3662906452861451E-2</v>
      </c>
      <c r="V29" s="29">
        <v>3.786980528226E-2</v>
      </c>
      <c r="W29" s="34">
        <v>0.19286888275128719</v>
      </c>
      <c r="X29" s="40">
        <v>4.3016520271107E-2</v>
      </c>
      <c r="Y29" s="34">
        <v>0.21908082554686381</v>
      </c>
      <c r="Z29" s="40">
        <v>4.2705371206397003E-2</v>
      </c>
      <c r="AA29" s="48">
        <v>0.2174961600849625</v>
      </c>
      <c r="AB29" s="29">
        <v>9.6588721080149986E-3</v>
      </c>
      <c r="AC29" s="34">
        <v>6.7379646062351209E-2</v>
      </c>
      <c r="AD29" s="40">
        <v>1.6536653241005006E-2</v>
      </c>
      <c r="AE29" s="34">
        <v>0.11535858741831269</v>
      </c>
      <c r="AF29" s="40">
        <v>1.7337774384862004E-2</v>
      </c>
      <c r="AG29" s="48">
        <v>0.12094715495730703</v>
      </c>
      <c r="AH29" s="29">
        <v>4.0713858090224014E-3</v>
      </c>
      <c r="AI29" s="34">
        <v>6.1177848701482122E-2</v>
      </c>
      <c r="AJ29" s="40">
        <v>8.1822096165337921E-3</v>
      </c>
      <c r="AK29" s="34">
        <v>0.12294830444582958</v>
      </c>
      <c r="AL29" s="40">
        <v>9.1104280647175961E-3</v>
      </c>
      <c r="AM29" s="48">
        <v>0.13689598969321431</v>
      </c>
    </row>
    <row r="30" spans="2:39" x14ac:dyDescent="0.25">
      <c r="B30" s="73"/>
      <c r="C30" s="21" t="s">
        <v>5</v>
      </c>
      <c r="D30" s="29">
        <v>2.9491406090915995E-3</v>
      </c>
      <c r="E30" s="32">
        <v>0.13590509474805701</v>
      </c>
      <c r="F30" s="40">
        <v>3.3068277311425025E-3</v>
      </c>
      <c r="G30" s="34">
        <v>0.15238837196536853</v>
      </c>
      <c r="H30" s="40">
        <v>3.1852146095895997E-3</v>
      </c>
      <c r="I30" s="48">
        <v>0.14678408075039484</v>
      </c>
      <c r="J30" s="29">
        <v>2.1026631300354037E-3</v>
      </c>
      <c r="K30" s="34">
        <v>5.8245515836657026E-2</v>
      </c>
      <c r="L30" s="40">
        <v>2.6856178795452018E-3</v>
      </c>
      <c r="M30" s="34">
        <v>7.4393846784018849E-2</v>
      </c>
      <c r="N30" s="40">
        <v>2.5628269954082045E-3</v>
      </c>
      <c r="O30" s="48">
        <v>7.099243726461657E-2</v>
      </c>
      <c r="P30" s="29">
        <v>-7.5713019294799955E-4</v>
      </c>
      <c r="Q30" s="34">
        <v>2.4035879465258137E-2</v>
      </c>
      <c r="R30" s="40">
        <v>-1.601087732747003E-4</v>
      </c>
      <c r="S30" s="43">
        <v>5.082818267723407E-3</v>
      </c>
      <c r="T30" s="40">
        <v>-1.6733860001739986E-4</v>
      </c>
      <c r="U30" s="45">
        <v>5.312336580109823E-3</v>
      </c>
      <c r="V30" s="29">
        <v>4.2499398787048004E-2</v>
      </c>
      <c r="W30" s="34">
        <v>0.21644715362450334</v>
      </c>
      <c r="X30" s="40">
        <v>4.4600509657584997E-2</v>
      </c>
      <c r="Y30" s="34">
        <v>0.22714799835070762</v>
      </c>
      <c r="Z30" s="40">
        <v>4.4607396925642001E-2</v>
      </c>
      <c r="AA30" s="48">
        <v>0.22718307483672232</v>
      </c>
      <c r="AB30" s="29">
        <v>1.1582906572372015E-2</v>
      </c>
      <c r="AC30" s="34">
        <v>8.0801581850543758E-2</v>
      </c>
      <c r="AD30" s="40">
        <v>1.628689023688501E-2</v>
      </c>
      <c r="AE30" s="34">
        <v>0.11361625739997544</v>
      </c>
      <c r="AF30" s="40">
        <v>1.6419986678972015E-2</v>
      </c>
      <c r="AG30" s="48">
        <v>0.11454472928154626</v>
      </c>
      <c r="AH30" s="29">
        <v>4.5922686381079936E-3</v>
      </c>
      <c r="AI30" s="34">
        <v>6.9004788324443067E-2</v>
      </c>
      <c r="AJ30" s="40">
        <v>7.8666033847353961E-3</v>
      </c>
      <c r="AK30" s="34">
        <v>0.11820591175599425</v>
      </c>
      <c r="AL30" s="40">
        <v>8.2549072091573916E-3</v>
      </c>
      <c r="AM30" s="48">
        <v>0.1240406799983092</v>
      </c>
    </row>
    <row r="31" spans="2:39" x14ac:dyDescent="0.25">
      <c r="B31" s="73"/>
      <c r="C31" s="21" t="s">
        <v>6</v>
      </c>
      <c r="D31" s="29">
        <v>3.9520037504199995E-3</v>
      </c>
      <c r="E31" s="32">
        <v>0.182119985222049</v>
      </c>
      <c r="F31" s="40">
        <v>2.8870124108567007E-3</v>
      </c>
      <c r="G31" s="34">
        <v>0.13304204418966373</v>
      </c>
      <c r="H31" s="40">
        <v>2.8172366095896018E-3</v>
      </c>
      <c r="I31" s="48">
        <v>0.12982656953474464</v>
      </c>
      <c r="J31" s="29">
        <v>4.3055108843561979E-3</v>
      </c>
      <c r="K31" s="34">
        <v>0.11926622901094273</v>
      </c>
      <c r="L31" s="40">
        <v>1.9157651013027993E-3</v>
      </c>
      <c r="M31" s="34">
        <v>5.306828514435797E-2</v>
      </c>
      <c r="N31" s="40">
        <v>1.8005744425322046E-3</v>
      </c>
      <c r="O31" s="48">
        <v>4.9877408182747551E-2</v>
      </c>
      <c r="P31" s="29">
        <v>1.5554113065327016E-3</v>
      </c>
      <c r="Q31" s="34">
        <v>4.937813738104007E-2</v>
      </c>
      <c r="R31" s="40">
        <v>-8.1983451378759772E-4</v>
      </c>
      <c r="S31" s="43">
        <v>2.602649285208284E-2</v>
      </c>
      <c r="T31" s="40">
        <v>-9.7966318266969749E-4</v>
      </c>
      <c r="U31" s="45">
        <v>3.1100418916746662E-2</v>
      </c>
      <c r="V31" s="29">
        <v>5.391603247645102E-2</v>
      </c>
      <c r="W31" s="34">
        <v>0.27459145534573098</v>
      </c>
      <c r="X31" s="40">
        <v>3.8825932912572997E-2</v>
      </c>
      <c r="Y31" s="34">
        <v>0.19773838937936822</v>
      </c>
      <c r="Z31" s="40">
        <v>3.908618972571401E-2</v>
      </c>
      <c r="AA31" s="48">
        <v>0.19906386333955339</v>
      </c>
      <c r="AB31" s="29">
        <v>2.087956124203702E-2</v>
      </c>
      <c r="AC31" s="34">
        <v>0.14565442327973477</v>
      </c>
      <c r="AD31" s="40">
        <v>1.0602795998594011E-2</v>
      </c>
      <c r="AE31" s="34">
        <v>7.3964396015115841E-2</v>
      </c>
      <c r="AF31" s="40">
        <v>9.9335834682590107E-3</v>
      </c>
      <c r="AG31" s="48">
        <v>6.9296014145037485E-2</v>
      </c>
      <c r="AH31" s="29">
        <v>9.1905816540286955E-3</v>
      </c>
      <c r="AI31" s="34">
        <v>0.13810040125963685</v>
      </c>
      <c r="AJ31" s="40">
        <v>5.3581703708083933E-3</v>
      </c>
      <c r="AK31" s="34">
        <v>8.0513454543083465E-2</v>
      </c>
      <c r="AL31" s="40">
        <v>4.7493183552353019E-3</v>
      </c>
      <c r="AM31" s="48">
        <v>7.1364663876333348E-2</v>
      </c>
    </row>
    <row r="32" spans="2:39" x14ac:dyDescent="0.25">
      <c r="B32" s="73"/>
      <c r="C32" s="21" t="s">
        <v>7</v>
      </c>
      <c r="D32" s="29">
        <v>4.9205571891681003E-3</v>
      </c>
      <c r="E32" s="32">
        <v>0.22675378343968042</v>
      </c>
      <c r="F32" s="40">
        <v>2.1768364834661019E-3</v>
      </c>
      <c r="G32" s="34">
        <v>0.10031504351622422</v>
      </c>
      <c r="H32" s="40">
        <v>2.2502456095896024E-3</v>
      </c>
      <c r="I32" s="48">
        <v>0.10369795249331076</v>
      </c>
      <c r="J32" s="29">
        <v>6.2179441080276038E-3</v>
      </c>
      <c r="K32" s="34">
        <v>0.17224221837640347</v>
      </c>
      <c r="L32" s="40">
        <v>6.2455210951559842E-4</v>
      </c>
      <c r="M32" s="34">
        <v>1.7300612383399635E-2</v>
      </c>
      <c r="N32" s="40">
        <v>5.6065059873799949E-4</v>
      </c>
      <c r="O32" s="48">
        <v>1.5530487438125934E-2</v>
      </c>
      <c r="P32" s="29">
        <v>3.6560980465590032E-3</v>
      </c>
      <c r="Q32" s="34">
        <v>0.11606660621747712</v>
      </c>
      <c r="R32" s="40">
        <v>-1.5711781588295982E-3</v>
      </c>
      <c r="S32" s="43">
        <v>4.9878672381340555E-2</v>
      </c>
      <c r="T32" s="40">
        <v>-1.9804016725104984E-3</v>
      </c>
      <c r="U32" s="45">
        <v>6.2869895213024773E-2</v>
      </c>
      <c r="V32" s="29">
        <v>6.6392509149912987E-2</v>
      </c>
      <c r="W32" s="34">
        <v>0.33813348041683272</v>
      </c>
      <c r="X32" s="40">
        <v>3.0550578174275006E-2</v>
      </c>
      <c r="Y32" s="34">
        <v>0.15559245250829135</v>
      </c>
      <c r="Z32" s="40">
        <v>3.0421895497455997E-2</v>
      </c>
      <c r="AA32" s="48">
        <v>0.15493707855211328</v>
      </c>
      <c r="AB32" s="29">
        <v>3.1047911736920009E-2</v>
      </c>
      <c r="AC32" s="34">
        <v>0.21658815650668325</v>
      </c>
      <c r="AD32" s="40">
        <v>5.4063679267510045E-3</v>
      </c>
      <c r="AE32" s="34">
        <v>3.7714461203503136E-2</v>
      </c>
      <c r="AF32" s="40">
        <v>3.362477935513003E-3</v>
      </c>
      <c r="AG32" s="48">
        <v>2.3456421272969166E-2</v>
      </c>
      <c r="AH32" s="29">
        <v>1.3358014460510298E-2</v>
      </c>
      <c r="AI32" s="34">
        <v>0.20072148058440434</v>
      </c>
      <c r="AJ32" s="40">
        <v>3.6365360651127027E-3</v>
      </c>
      <c r="AK32" s="34">
        <v>5.4643667690723624E-2</v>
      </c>
      <c r="AL32" s="40">
        <v>8.3005733022190054E-4</v>
      </c>
      <c r="AM32" s="48">
        <v>1.247268722343582E-2</v>
      </c>
    </row>
    <row r="33" spans="2:39" ht="15.75" thickBot="1" x14ac:dyDescent="0.3">
      <c r="B33" s="74"/>
      <c r="C33" s="50" t="s">
        <v>43</v>
      </c>
      <c r="D33" s="30">
        <v>8.8321427271391001E-3</v>
      </c>
      <c r="E33" s="33">
        <v>0.40701117825980199</v>
      </c>
      <c r="F33" s="51">
        <v>1.4753132404404026E-3</v>
      </c>
      <c r="G33" s="52">
        <v>6.7986784050583185E-2</v>
      </c>
      <c r="H33" s="41">
        <v>2.3323286095896026E-3</v>
      </c>
      <c r="I33" s="49">
        <v>0.10748057915336713</v>
      </c>
      <c r="J33" s="30">
        <v>1.3348809338086104E-2</v>
      </c>
      <c r="K33" s="35">
        <v>0.36977311039306521</v>
      </c>
      <c r="L33" s="51">
        <v>-1.3829590198361982E-3</v>
      </c>
      <c r="M33" s="52">
        <v>3.8309113971081367E-2</v>
      </c>
      <c r="N33" s="41">
        <v>-4.6793456810220041E-4</v>
      </c>
      <c r="O33" s="49">
        <v>1.2962176350358639E-2</v>
      </c>
      <c r="P33" s="30">
        <v>1.37470242500837E-2</v>
      </c>
      <c r="Q33" s="35">
        <v>0.43641347414035325</v>
      </c>
      <c r="R33" s="51">
        <v>-1.7824966704384979E-3</v>
      </c>
      <c r="S33" s="53">
        <v>5.6587196649845205E-2</v>
      </c>
      <c r="T33" s="41">
        <v>-1.1868845294451986E-3</v>
      </c>
      <c r="U33" s="46">
        <v>3.7678874458627935E-2</v>
      </c>
      <c r="V33" s="30">
        <v>9.7546427843294009E-2</v>
      </c>
      <c r="W33" s="35">
        <v>0.4967987137585938</v>
      </c>
      <c r="X33" s="51">
        <v>1.3630229669312016E-2</v>
      </c>
      <c r="Y33" s="52">
        <v>6.9418027063242682E-2</v>
      </c>
      <c r="Z33" s="41">
        <v>1.0595577857679006E-2</v>
      </c>
      <c r="AA33" s="49">
        <v>5.3962708503075545E-2</v>
      </c>
      <c r="AB33" s="30">
        <v>7.3172622105283996E-2</v>
      </c>
      <c r="AC33" s="35">
        <v>0.51044731970485224</v>
      </c>
      <c r="AD33" s="51">
        <v>-4.9742374657869848E-3</v>
      </c>
      <c r="AE33" s="52">
        <v>3.4699947998762075E-2</v>
      </c>
      <c r="AF33" s="41">
        <v>-2.8896170357859963E-3</v>
      </c>
      <c r="AG33" s="49">
        <v>2.0157775250532237E-2</v>
      </c>
      <c r="AH33" s="30">
        <v>3.9128571991265196E-2</v>
      </c>
      <c r="AI33" s="35">
        <v>0.58795750868951902</v>
      </c>
      <c r="AJ33" s="51">
        <v>2.4033291431676956E-3</v>
      </c>
      <c r="AK33" s="52">
        <v>3.6113135329682772E-2</v>
      </c>
      <c r="AL33" s="41">
        <v>4.6359558889109975E-4</v>
      </c>
      <c r="AM33" s="49">
        <v>6.9661245890780075E-3</v>
      </c>
    </row>
    <row r="34" spans="2:39" x14ac:dyDescent="0.25">
      <c r="C34" s="24" t="s">
        <v>17</v>
      </c>
      <c r="D34" s="37"/>
      <c r="E34" s="36">
        <f>+AVERAGE(E24:E33)</f>
        <v>0.15048800152905159</v>
      </c>
      <c r="F34" s="26"/>
      <c r="G34" s="36">
        <f>+AVERAGE(G24:G33)</f>
        <v>0.10814534900648214</v>
      </c>
      <c r="H34" s="26"/>
      <c r="I34" s="36">
        <f>+AVERAGE(I24:I33)</f>
        <v>0.10702775395792315</v>
      </c>
      <c r="J34" s="37"/>
      <c r="K34" s="36">
        <f>+AVERAGE(K24:K33)</f>
        <v>8.826621148807845E-2</v>
      </c>
      <c r="L34" s="26"/>
      <c r="M34" s="36">
        <f>+AVERAGE(M24:M33)</f>
        <v>4.3598396278705306E-2</v>
      </c>
      <c r="N34" s="26"/>
      <c r="O34" s="36">
        <f>+AVERAGE(O24:O33)</f>
        <v>4.1409073717525953E-2</v>
      </c>
      <c r="P34" s="37"/>
      <c r="Q34" s="36">
        <f>+AVERAGE(Q24:Q33)</f>
        <v>8.7798171860366661E-2</v>
      </c>
      <c r="R34" s="26"/>
      <c r="S34" s="36">
        <f>+AVERAGE(S24:S33)</f>
        <v>4.6694903011143693E-2</v>
      </c>
      <c r="T34" s="26"/>
      <c r="U34" s="36">
        <f>+AVERAGE(U24:U33)</f>
        <v>4.3856221066707543E-2</v>
      </c>
      <c r="V34" s="37"/>
      <c r="W34" s="36">
        <f>+AVERAGE(W24:W33)</f>
        <v>0.22044701112036891</v>
      </c>
      <c r="X34" s="26"/>
      <c r="Y34" s="36">
        <f>+AVERAGE(Y24:Y33)</f>
        <v>0.16065623556252179</v>
      </c>
      <c r="Z34" s="26"/>
      <c r="AA34" s="36">
        <f>+AVERAGE(AA24:AA33)</f>
        <v>0.15922857206754742</v>
      </c>
      <c r="AB34" s="37"/>
      <c r="AC34" s="36">
        <f>+AVERAGE(AC24:AC33)</f>
        <v>0.12790950129376366</v>
      </c>
      <c r="AD34" s="26"/>
      <c r="AE34" s="36">
        <f>+AVERAGE(AE24:AE33)</f>
        <v>7.2827576092692206E-2</v>
      </c>
      <c r="AF34" s="26"/>
      <c r="AG34" s="36">
        <f>+AVERAGE(AG24:AG33)</f>
        <v>7.1621769069753205E-2</v>
      </c>
      <c r="AH34" s="37"/>
      <c r="AI34" s="36">
        <f>+AVERAGE(AI24:AI33)</f>
        <v>0.13350431737752019</v>
      </c>
      <c r="AJ34" s="26"/>
      <c r="AK34" s="36">
        <f>+AVERAGE(AK24:AK33)</f>
        <v>8.102376747323925E-2</v>
      </c>
      <c r="AL34" s="26"/>
      <c r="AM34" s="36">
        <f>+AVERAGE(AM24:AM33)</f>
        <v>7.9199863873804038E-2</v>
      </c>
    </row>
    <row r="35" spans="2:39" x14ac:dyDescent="0.25">
      <c r="C35" s="17" t="s">
        <v>39</v>
      </c>
      <c r="D35" s="10">
        <f>STDEVA(D24:D33)</f>
        <v>2.353249132270177E-3</v>
      </c>
      <c r="E35" s="27"/>
      <c r="F35" s="10">
        <f>STDEVA(F24:F33)</f>
        <v>1.0946204142091376E-3</v>
      </c>
      <c r="G35" s="27"/>
      <c r="H35" s="10">
        <f>STDEVA(H24:H33)</f>
        <v>1.0023267636901504E-3</v>
      </c>
      <c r="I35" s="27"/>
      <c r="J35" s="10">
        <f>STDEVA(J24:J33)</f>
        <v>4.1286191468663195E-3</v>
      </c>
      <c r="K35" s="27"/>
      <c r="L35" s="10">
        <f>STDEVA(L24:L33)</f>
        <v>1.5206736280001898E-3</v>
      </c>
      <c r="M35" s="27"/>
      <c r="N35" s="10">
        <f>STDEVA(N24:N33)</f>
        <v>1.3781484326411506E-3</v>
      </c>
      <c r="O35" s="27"/>
      <c r="P35" s="10">
        <f>STDEVA(P24:P33)</f>
        <v>4.8830387575198248E-3</v>
      </c>
      <c r="Q35" s="27"/>
      <c r="R35" s="10">
        <f>STDEVA(R24:R33)</f>
        <v>1.8140780222705667E-3</v>
      </c>
      <c r="S35" s="27"/>
      <c r="T35" s="10">
        <f>STDEVA(T24:T33)</f>
        <v>1.648060849965926E-3</v>
      </c>
      <c r="U35" s="27"/>
      <c r="V35" s="10">
        <f>STDEVA(V24:V33)</f>
        <v>2.566704822800087E-2</v>
      </c>
      <c r="W35" s="27"/>
      <c r="X35" s="10">
        <f>STDEVA(X24:X33)</f>
        <v>1.4530229712112014E-2</v>
      </c>
      <c r="Y35" s="27"/>
      <c r="Z35" s="10">
        <f>STDEVA(Z24:Z33)</f>
        <v>1.4927300813353717E-2</v>
      </c>
      <c r="AA35" s="27"/>
      <c r="AB35" s="10">
        <f>STDEVA(AB24:AB33)</f>
        <v>2.1288308141586307E-2</v>
      </c>
      <c r="AC35" s="27"/>
      <c r="AD35" s="10">
        <f>STDEVA(AD24:AD33)</f>
        <v>9.2207969197169691E-3</v>
      </c>
      <c r="AE35" s="27"/>
      <c r="AF35" s="10">
        <f>STDEVA(AF24:AF33)</f>
        <v>9.2015600787603465E-3</v>
      </c>
      <c r="AG35" s="27"/>
      <c r="AH35" s="10">
        <f>STDEVA(AH24:AH33)</f>
        <v>1.1419182009667335E-2</v>
      </c>
      <c r="AI35" s="27"/>
      <c r="AJ35" s="10">
        <f>STDEVA(AJ24:AJ33)</f>
        <v>4.361123579929245E-3</v>
      </c>
      <c r="AK35" s="27"/>
      <c r="AL35" s="10">
        <f>STDEVA(AL24:AL33)</f>
        <v>5.1700834606241905E-3</v>
      </c>
      <c r="AM35" s="27"/>
    </row>
    <row r="36" spans="2:39" ht="6.75" customHeight="1" thickBot="1" x14ac:dyDescent="0.3"/>
    <row r="37" spans="2:39" ht="15.75" thickBot="1" x14ac:dyDescent="0.3">
      <c r="C37" s="65" t="s">
        <v>53</v>
      </c>
      <c r="D37" s="66"/>
      <c r="E37" s="66"/>
      <c r="F37" s="66"/>
      <c r="G37" s="66"/>
      <c r="H37" s="66"/>
      <c r="I37" s="66"/>
      <c r="J37" s="66"/>
      <c r="K37" s="66"/>
      <c r="L37" s="66"/>
      <c r="M37" s="66"/>
      <c r="N37" s="66"/>
      <c r="O37" s="66"/>
      <c r="P37" s="66"/>
      <c r="Q37" s="66"/>
      <c r="R37" s="66"/>
      <c r="S37" s="66"/>
      <c r="T37" s="66"/>
      <c r="U37" s="66"/>
      <c r="V37" s="66"/>
      <c r="W37" s="66"/>
      <c r="X37" s="66"/>
      <c r="Y37" s="66"/>
      <c r="Z37" s="66"/>
      <c r="AA37" s="66"/>
      <c r="AB37" s="66"/>
      <c r="AC37" s="66"/>
      <c r="AD37" s="66"/>
      <c r="AE37" s="66"/>
      <c r="AF37" s="66"/>
      <c r="AG37" s="66"/>
      <c r="AH37" s="66"/>
      <c r="AI37" s="66"/>
      <c r="AJ37" s="66"/>
      <c r="AK37" s="66"/>
      <c r="AL37" s="66"/>
      <c r="AM37" s="67"/>
    </row>
    <row r="38" spans="2:39" ht="16.5" thickBot="1" x14ac:dyDescent="0.3">
      <c r="B38" s="59" t="s">
        <v>51</v>
      </c>
      <c r="C38" s="59" t="s">
        <v>44</v>
      </c>
      <c r="D38" s="68" t="s">
        <v>45</v>
      </c>
      <c r="E38" s="69"/>
      <c r="F38" s="69"/>
      <c r="G38" s="69"/>
      <c r="H38" s="69"/>
      <c r="I38" s="70"/>
      <c r="J38" s="68" t="s">
        <v>46</v>
      </c>
      <c r="K38" s="69"/>
      <c r="L38" s="69"/>
      <c r="M38" s="69"/>
      <c r="N38" s="69"/>
      <c r="O38" s="70"/>
      <c r="P38" s="68" t="s">
        <v>47</v>
      </c>
      <c r="Q38" s="69"/>
      <c r="R38" s="69"/>
      <c r="S38" s="69"/>
      <c r="T38" s="69"/>
      <c r="U38" s="70"/>
      <c r="V38" s="68" t="s">
        <v>56</v>
      </c>
      <c r="W38" s="69"/>
      <c r="X38" s="69"/>
      <c r="Y38" s="69"/>
      <c r="Z38" s="69"/>
      <c r="AA38" s="70"/>
      <c r="AB38" s="68" t="s">
        <v>57</v>
      </c>
      <c r="AC38" s="69"/>
      <c r="AD38" s="69"/>
      <c r="AE38" s="69"/>
      <c r="AF38" s="69"/>
      <c r="AG38" s="70"/>
      <c r="AH38" s="68" t="s">
        <v>58</v>
      </c>
      <c r="AI38" s="69"/>
      <c r="AJ38" s="69"/>
      <c r="AK38" s="69"/>
      <c r="AL38" s="69"/>
      <c r="AM38" s="70"/>
    </row>
    <row r="39" spans="2:39" ht="30" customHeight="1" thickBot="1" x14ac:dyDescent="0.3">
      <c r="B39" s="60"/>
      <c r="C39" s="60"/>
      <c r="D39" s="61" t="s">
        <v>48</v>
      </c>
      <c r="E39" s="62"/>
      <c r="F39" s="65" t="s">
        <v>49</v>
      </c>
      <c r="G39" s="66"/>
      <c r="H39" s="66"/>
      <c r="I39" s="67"/>
      <c r="J39" s="61" t="s">
        <v>48</v>
      </c>
      <c r="K39" s="62"/>
      <c r="L39" s="65" t="s">
        <v>49</v>
      </c>
      <c r="M39" s="66"/>
      <c r="N39" s="66"/>
      <c r="O39" s="67"/>
      <c r="P39" s="61" t="s">
        <v>48</v>
      </c>
      <c r="Q39" s="62"/>
      <c r="R39" s="65" t="s">
        <v>49</v>
      </c>
      <c r="S39" s="66"/>
      <c r="T39" s="66"/>
      <c r="U39" s="67"/>
      <c r="V39" s="61" t="s">
        <v>48</v>
      </c>
      <c r="W39" s="62"/>
      <c r="X39" s="65" t="s">
        <v>49</v>
      </c>
      <c r="Y39" s="66"/>
      <c r="Z39" s="66"/>
      <c r="AA39" s="67"/>
      <c r="AB39" s="61" t="s">
        <v>48</v>
      </c>
      <c r="AC39" s="62"/>
      <c r="AD39" s="65" t="s">
        <v>49</v>
      </c>
      <c r="AE39" s="66"/>
      <c r="AF39" s="66"/>
      <c r="AG39" s="67"/>
      <c r="AH39" s="61" t="s">
        <v>48</v>
      </c>
      <c r="AI39" s="62"/>
      <c r="AJ39" s="65" t="s">
        <v>49</v>
      </c>
      <c r="AK39" s="66"/>
      <c r="AL39" s="66"/>
      <c r="AM39" s="67"/>
    </row>
    <row r="40" spans="2:39" ht="15.75" thickBot="1" x14ac:dyDescent="0.3">
      <c r="B40" s="71"/>
      <c r="C40" s="60"/>
      <c r="D40" s="63"/>
      <c r="E40" s="64"/>
      <c r="F40" s="61" t="s">
        <v>50</v>
      </c>
      <c r="G40" s="62"/>
      <c r="H40" s="61" t="s">
        <v>41</v>
      </c>
      <c r="I40" s="62"/>
      <c r="J40" s="63"/>
      <c r="K40" s="64"/>
      <c r="L40" s="61" t="s">
        <v>50</v>
      </c>
      <c r="M40" s="62"/>
      <c r="N40" s="61" t="s">
        <v>41</v>
      </c>
      <c r="O40" s="62"/>
      <c r="P40" s="63"/>
      <c r="Q40" s="64"/>
      <c r="R40" s="61" t="s">
        <v>50</v>
      </c>
      <c r="S40" s="62"/>
      <c r="T40" s="61" t="s">
        <v>41</v>
      </c>
      <c r="U40" s="62"/>
      <c r="V40" s="63"/>
      <c r="W40" s="64"/>
      <c r="X40" s="61" t="s">
        <v>50</v>
      </c>
      <c r="Y40" s="62"/>
      <c r="Z40" s="61" t="s">
        <v>41</v>
      </c>
      <c r="AA40" s="62"/>
      <c r="AB40" s="63"/>
      <c r="AC40" s="64"/>
      <c r="AD40" s="61" t="s">
        <v>50</v>
      </c>
      <c r="AE40" s="62"/>
      <c r="AF40" s="61" t="s">
        <v>41</v>
      </c>
      <c r="AG40" s="62"/>
      <c r="AH40" s="63"/>
      <c r="AI40" s="64"/>
      <c r="AJ40" s="61" t="s">
        <v>50</v>
      </c>
      <c r="AK40" s="62"/>
      <c r="AL40" s="61" t="s">
        <v>41</v>
      </c>
      <c r="AM40" s="62"/>
    </row>
    <row r="41" spans="2:39" ht="15" customHeight="1" x14ac:dyDescent="0.25">
      <c r="B41" s="72" t="s">
        <v>55</v>
      </c>
      <c r="C41" s="19">
        <v>0</v>
      </c>
      <c r="D41" s="28">
        <v>0</v>
      </c>
      <c r="E41" s="31">
        <v>0</v>
      </c>
      <c r="F41" s="39">
        <v>0</v>
      </c>
      <c r="G41" s="31">
        <v>0</v>
      </c>
      <c r="H41" s="39">
        <v>0</v>
      </c>
      <c r="I41" s="47">
        <v>0</v>
      </c>
      <c r="J41" s="28">
        <v>0</v>
      </c>
      <c r="K41" s="38">
        <v>0</v>
      </c>
      <c r="L41" s="39">
        <v>0</v>
      </c>
      <c r="M41" s="38">
        <v>0</v>
      </c>
      <c r="N41" s="39">
        <v>0</v>
      </c>
      <c r="O41" s="47">
        <v>0</v>
      </c>
      <c r="P41" s="28">
        <v>0</v>
      </c>
      <c r="Q41" s="38">
        <v>0</v>
      </c>
      <c r="R41" s="39">
        <v>2.1795000135898662E-3</v>
      </c>
      <c r="S41" s="42">
        <v>3.00000000000001E-2</v>
      </c>
      <c r="T41" s="39">
        <v>0</v>
      </c>
      <c r="U41" s="44">
        <v>0</v>
      </c>
      <c r="V41" s="28">
        <v>0</v>
      </c>
      <c r="W41" s="38">
        <v>0</v>
      </c>
      <c r="X41" s="39">
        <v>0</v>
      </c>
      <c r="Y41" s="38">
        <v>0</v>
      </c>
      <c r="Z41" s="39">
        <v>0</v>
      </c>
      <c r="AA41" s="47">
        <v>0</v>
      </c>
      <c r="AB41" s="28">
        <v>0</v>
      </c>
      <c r="AC41" s="38">
        <v>0</v>
      </c>
      <c r="AD41" s="39">
        <v>0</v>
      </c>
      <c r="AE41" s="38">
        <v>0</v>
      </c>
      <c r="AF41" s="39">
        <v>0</v>
      </c>
      <c r="AG41" s="47">
        <v>0</v>
      </c>
      <c r="AH41" s="28">
        <v>0</v>
      </c>
      <c r="AI41" s="38">
        <v>0</v>
      </c>
      <c r="AJ41" s="39">
        <v>0</v>
      </c>
      <c r="AK41" s="38">
        <v>0</v>
      </c>
      <c r="AL41" s="39">
        <v>0</v>
      </c>
      <c r="AM41" s="47">
        <v>0</v>
      </c>
    </row>
    <row r="42" spans="2:39" x14ac:dyDescent="0.25">
      <c r="B42" s="73"/>
      <c r="C42" s="20" t="s">
        <v>42</v>
      </c>
      <c r="D42" s="29">
        <v>3.3327597996284999E-3</v>
      </c>
      <c r="E42" s="32">
        <v>9.948537020648919E-2</v>
      </c>
      <c r="F42" s="40">
        <v>3.3462433272909015E-3</v>
      </c>
      <c r="G42" s="34">
        <v>9.9887863581899244E-2</v>
      </c>
      <c r="H42" s="40">
        <v>2.3039194739199395E-3</v>
      </c>
      <c r="I42" s="48">
        <v>6.8773717750200428E-2</v>
      </c>
      <c r="J42" s="29">
        <v>1.2070069025302277E-5</v>
      </c>
      <c r="K42" s="34">
        <v>2.0721148954750633E-4</v>
      </c>
      <c r="L42" s="40">
        <v>5.2841059092798015E-5</v>
      </c>
      <c r="M42" s="34">
        <v>9.0714266347058207E-4</v>
      </c>
      <c r="N42" s="40">
        <v>1.8854060306629922E-4</v>
      </c>
      <c r="O42" s="48">
        <v>3.2367486150788275E-3</v>
      </c>
      <c r="P42" s="29">
        <v>-3.962069653488498E-3</v>
      </c>
      <c r="Q42" s="34">
        <v>5.4536402323245206E-2</v>
      </c>
      <c r="R42" s="40">
        <v>-3.9048798639198939E-3</v>
      </c>
      <c r="S42" s="43">
        <v>5.3749206325832841E-2</v>
      </c>
      <c r="T42" s="40">
        <v>-3.7462492312850953E-3</v>
      </c>
      <c r="U42" s="45">
        <v>5.1565715181363644E-2</v>
      </c>
      <c r="V42" s="29">
        <v>-6.2120675012979909E-3</v>
      </c>
      <c r="W42" s="34">
        <v>2.7474867593422728E-2</v>
      </c>
      <c r="X42" s="40">
        <v>-5.576618015766005E-3</v>
      </c>
      <c r="Y42" s="34">
        <v>2.4664387753393312E-2</v>
      </c>
      <c r="Z42" s="40">
        <v>-4.4792291933090089E-3</v>
      </c>
      <c r="AA42" s="48">
        <v>1.9810832541829984E-2</v>
      </c>
      <c r="AB42" s="29">
        <v>-2.6913787784246995E-2</v>
      </c>
      <c r="AC42" s="34">
        <v>0.11423509505232732</v>
      </c>
      <c r="AD42" s="40">
        <v>-2.6313167579215008E-2</v>
      </c>
      <c r="AE42" s="34">
        <v>0.11168577324143243</v>
      </c>
      <c r="AF42" s="40">
        <v>-2.5732501056687007E-2</v>
      </c>
      <c r="AG42" s="48">
        <v>0.10922114448213471</v>
      </c>
      <c r="AH42" s="29">
        <v>-1.3149999339005014E-2</v>
      </c>
      <c r="AI42" s="34">
        <v>9.9470495037418186E-2</v>
      </c>
      <c r="AJ42" s="40">
        <v>-1.289856767859901E-2</v>
      </c>
      <c r="AK42" s="34">
        <v>9.7568591388306855E-2</v>
      </c>
      <c r="AL42" s="40">
        <v>-1.2610224043501012E-2</v>
      </c>
      <c r="AM42" s="48">
        <v>9.5387474615242676E-2</v>
      </c>
    </row>
    <row r="43" spans="2:39" x14ac:dyDescent="0.25">
      <c r="B43" s="73"/>
      <c r="C43" s="21" t="s">
        <v>1</v>
      </c>
      <c r="D43" s="29">
        <v>6.8235411034790056E-4</v>
      </c>
      <c r="E43" s="32">
        <v>2.0368780038527667E-2</v>
      </c>
      <c r="F43" s="40">
        <v>6.9331525660620147E-4</v>
      </c>
      <c r="G43" s="34">
        <v>2.06959784443402E-2</v>
      </c>
      <c r="H43" s="40">
        <v>7.3437211925499873E-4</v>
      </c>
      <c r="I43" s="48">
        <v>2.1921556471471912E-2</v>
      </c>
      <c r="J43" s="29">
        <v>-2.9308810720549E-3</v>
      </c>
      <c r="K43" s="34">
        <v>5.0315555889033435E-2</v>
      </c>
      <c r="L43" s="40">
        <v>-2.9644110404392979E-3</v>
      </c>
      <c r="M43" s="34">
        <v>5.089117767535855E-2</v>
      </c>
      <c r="N43" s="40">
        <v>-2.8993390938815006E-3</v>
      </c>
      <c r="O43" s="48">
        <v>4.9774062690702586E-2</v>
      </c>
      <c r="P43" s="29">
        <v>-9.0867653215195021E-3</v>
      </c>
      <c r="Q43" s="34">
        <v>0.12507591555210873</v>
      </c>
      <c r="R43" s="40">
        <v>-9.3164290575420972E-3</v>
      </c>
      <c r="S43" s="43">
        <v>0.12823715071508976</v>
      </c>
      <c r="T43" s="40">
        <v>-9.2821910100824995E-3</v>
      </c>
      <c r="U43" s="45">
        <v>0.1277658768369602</v>
      </c>
      <c r="V43" s="29">
        <v>-6.8102915059120028E-3</v>
      </c>
      <c r="W43" s="34">
        <v>3.0120705764779172E-2</v>
      </c>
      <c r="X43" s="40">
        <v>-5.8677628198089971E-3</v>
      </c>
      <c r="Y43" s="34">
        <v>2.5952069340871686E-2</v>
      </c>
      <c r="Z43" s="40">
        <v>-5.3097518051369863E-3</v>
      </c>
      <c r="AA43" s="48">
        <v>2.3484086058239689E-2</v>
      </c>
      <c r="AB43" s="29">
        <v>-3.3761759014690002E-2</v>
      </c>
      <c r="AC43" s="34">
        <v>0.14330118752122678</v>
      </c>
      <c r="AD43" s="40">
        <v>-3.3515121568650996E-2</v>
      </c>
      <c r="AE43" s="34">
        <v>0.14225433925454689</v>
      </c>
      <c r="AF43" s="40">
        <v>-3.3315518542246986E-2</v>
      </c>
      <c r="AG43" s="48">
        <v>0.14140712774805875</v>
      </c>
      <c r="AH43" s="29">
        <v>-1.7623528947725009E-2</v>
      </c>
      <c r="AI43" s="34">
        <v>0.13330959976071888</v>
      </c>
      <c r="AJ43" s="40">
        <v>-1.7603504745399012E-2</v>
      </c>
      <c r="AK43" s="34">
        <v>0.13315813075553132</v>
      </c>
      <c r="AL43" s="40">
        <v>-1.7516506671467008E-2</v>
      </c>
      <c r="AM43" s="48">
        <v>0.1325000515223522</v>
      </c>
    </row>
    <row r="44" spans="2:39" x14ac:dyDescent="0.25">
      <c r="B44" s="73"/>
      <c r="C44" s="22" t="s">
        <v>2</v>
      </c>
      <c r="D44" s="29">
        <v>-7.8970478738050326E-4</v>
      </c>
      <c r="E44" s="32">
        <v>2.3573277958748681E-2</v>
      </c>
      <c r="F44" s="40">
        <v>6.0278195522579792E-4</v>
      </c>
      <c r="G44" s="34">
        <v>1.7993491753025368E-2</v>
      </c>
      <c r="H44" s="40">
        <v>7.3641058349729893E-4</v>
      </c>
      <c r="I44" s="48">
        <v>2.198240615221414E-2</v>
      </c>
      <c r="J44" s="29">
        <v>-4.6656850780196005E-3</v>
      </c>
      <c r="K44" s="34">
        <v>8.0097599504142275E-2</v>
      </c>
      <c r="L44" s="40">
        <v>-2.3982319250410999E-3</v>
      </c>
      <c r="M44" s="34">
        <v>4.1171364341531153E-2</v>
      </c>
      <c r="N44" s="40">
        <v>-2.1604492018620011E-3</v>
      </c>
      <c r="O44" s="48">
        <v>3.7089257424386207E-2</v>
      </c>
      <c r="P44" s="29">
        <v>-1.0189216063522299E-2</v>
      </c>
      <c r="Q44" s="34">
        <v>0.14025073640728664</v>
      </c>
      <c r="R44" s="40">
        <v>-7.227001328240501E-3</v>
      </c>
      <c r="S44" s="43">
        <v>9.947696191573166E-2</v>
      </c>
      <c r="T44" s="40">
        <v>-6.9604269046264072E-3</v>
      </c>
      <c r="U44" s="45">
        <v>9.5807664985904817E-2</v>
      </c>
      <c r="V44" s="29">
        <v>-3.5044095825919885E-3</v>
      </c>
      <c r="W44" s="34">
        <v>1.5499379112464351E-2</v>
      </c>
      <c r="X44" s="40">
        <v>3.4487661631669997E-3</v>
      </c>
      <c r="Y44" s="34">
        <v>1.5253278183775566E-2</v>
      </c>
      <c r="Z44" s="40">
        <v>4.5567488699569947E-3</v>
      </c>
      <c r="AA44" s="48">
        <v>2.0153688257957235E-2</v>
      </c>
      <c r="AB44" s="29">
        <v>-2.1649994650014992E-2</v>
      </c>
      <c r="AC44" s="34">
        <v>9.1893018424349465E-2</v>
      </c>
      <c r="AD44" s="40">
        <v>-1.1282126766208989E-2</v>
      </c>
      <c r="AE44" s="34">
        <v>4.7886787020170046E-2</v>
      </c>
      <c r="AF44" s="40">
        <v>-1.0147704724587009E-2</v>
      </c>
      <c r="AG44" s="48">
        <v>4.3071752778501789E-2</v>
      </c>
      <c r="AH44" s="29">
        <v>-1.1435292843802014E-2</v>
      </c>
      <c r="AI44" s="34">
        <v>8.6499946558696791E-2</v>
      </c>
      <c r="AJ44" s="40">
        <v>-4.6424642022619977E-3</v>
      </c>
      <c r="AK44" s="34">
        <v>3.5116976091607507E-2</v>
      </c>
      <c r="AL44" s="40">
        <v>-4.0453702540080017E-3</v>
      </c>
      <c r="AM44" s="48">
        <v>3.0600380380419775E-2</v>
      </c>
    </row>
    <row r="45" spans="2:39" x14ac:dyDescent="0.25">
      <c r="B45" s="73"/>
      <c r="C45" s="21" t="s">
        <v>3</v>
      </c>
      <c r="D45" s="29">
        <v>-1.3346836172245038E-3</v>
      </c>
      <c r="E45" s="32">
        <v>3.9841303229508747E-2</v>
      </c>
      <c r="F45" s="40">
        <v>2.9106192743860032E-4</v>
      </c>
      <c r="G45" s="34">
        <v>8.6884160111002275E-3</v>
      </c>
      <c r="H45" s="40">
        <v>3.0297233916079525E-4</v>
      </c>
      <c r="I45" s="48">
        <v>9.0439507002867542E-3</v>
      </c>
      <c r="J45" s="29">
        <v>-6.0020257458762022E-3</v>
      </c>
      <c r="K45" s="34">
        <v>0.10303907065472181</v>
      </c>
      <c r="L45" s="40">
        <v>-3.4639636465760015E-3</v>
      </c>
      <c r="M45" s="34">
        <v>5.9467188252260182E-2</v>
      </c>
      <c r="N45" s="40">
        <v>-3.4533448659957999E-3</v>
      </c>
      <c r="O45" s="48">
        <v>5.9284891586301666E-2</v>
      </c>
      <c r="P45" s="29">
        <v>-1.06018020830176E-2</v>
      </c>
      <c r="Q45" s="34">
        <v>0.14592982817497693</v>
      </c>
      <c r="R45" s="40">
        <v>-7.1399136496758941E-3</v>
      </c>
      <c r="S45" s="43">
        <v>9.8278232693135806E-2</v>
      </c>
      <c r="T45" s="40">
        <v>-7.1014290516105971E-3</v>
      </c>
      <c r="U45" s="45">
        <v>9.7748506639105059E-2</v>
      </c>
      <c r="V45" s="29">
        <v>-3.0567552055330016E-3</v>
      </c>
      <c r="W45" s="34">
        <v>1.3519483572896902E-2</v>
      </c>
      <c r="X45" s="40">
        <v>4.6191323078700053E-3</v>
      </c>
      <c r="Y45" s="34">
        <v>2.0429599087375034E-2</v>
      </c>
      <c r="Z45" s="40">
        <v>-6.429285213753716E-3</v>
      </c>
      <c r="AA45" s="48">
        <v>2.8435582828313561E-2</v>
      </c>
      <c r="AB45" s="29">
        <v>-1.7686255846742993E-2</v>
      </c>
      <c r="AC45" s="34">
        <v>7.506899935337337E-2</v>
      </c>
      <c r="AD45" s="40">
        <v>-5.5570854629209965E-3</v>
      </c>
      <c r="AE45" s="34">
        <v>2.3586950716846022E-2</v>
      </c>
      <c r="AF45" s="40">
        <v>-4.7324320452439839E-3</v>
      </c>
      <c r="AG45" s="48">
        <v>2.0086723907125126E-2</v>
      </c>
      <c r="AH45" s="29">
        <v>-1.0152701481438015E-2</v>
      </c>
      <c r="AI45" s="34">
        <v>7.67980451018168E-2</v>
      </c>
      <c r="AJ45" s="40">
        <v>-2.1817022179430046E-3</v>
      </c>
      <c r="AK45" s="34">
        <v>1.6503042627486867E-2</v>
      </c>
      <c r="AL45" s="40">
        <v>-5.7006367589634843E-3</v>
      </c>
      <c r="AM45" s="48">
        <v>4.3121307144149718E-2</v>
      </c>
    </row>
    <row r="46" spans="2:39" x14ac:dyDescent="0.25">
      <c r="B46" s="73"/>
      <c r="C46" s="21" t="s">
        <v>4</v>
      </c>
      <c r="D46" s="29">
        <v>-3.2052236856985016E-3</v>
      </c>
      <c r="E46" s="32">
        <v>9.5678321912628581E-2</v>
      </c>
      <c r="F46" s="40">
        <v>-1.6539078658470985E-3</v>
      </c>
      <c r="G46" s="34">
        <v>4.9370385570410485E-2</v>
      </c>
      <c r="H46" s="40">
        <v>-1.7830047842435984E-3</v>
      </c>
      <c r="I46" s="48">
        <v>5.3224025043805585E-2</v>
      </c>
      <c r="J46" s="29">
        <v>-8.7634859604361001E-3</v>
      </c>
      <c r="K46" s="34">
        <v>0.15044611391069879</v>
      </c>
      <c r="L46" s="40">
        <v>-6.3972107835231981E-3</v>
      </c>
      <c r="M46" s="34">
        <v>0.10982336328188602</v>
      </c>
      <c r="N46" s="40">
        <v>-6.5963101230408008E-3</v>
      </c>
      <c r="O46" s="48">
        <v>0.1132413777624067</v>
      </c>
      <c r="P46" s="29">
        <v>-1.5015249454019199E-2</v>
      </c>
      <c r="Q46" s="34">
        <v>0.2066792754355741</v>
      </c>
      <c r="R46" s="40">
        <v>-1.2048170466161599E-2</v>
      </c>
      <c r="S46" s="43">
        <v>0.16583854633224387</v>
      </c>
      <c r="T46" s="40">
        <v>-1.2251067379283602E-2</v>
      </c>
      <c r="U46" s="45">
        <v>0.16863134622015685</v>
      </c>
      <c r="V46" s="29">
        <v>-4.9563768802989849E-3</v>
      </c>
      <c r="W46" s="34">
        <v>2.1921171735635958E-2</v>
      </c>
      <c r="X46" s="40">
        <v>2.2405549829520033E-3</v>
      </c>
      <c r="Y46" s="34">
        <v>9.9095754319358676E-3</v>
      </c>
      <c r="Z46" s="40">
        <v>2.4440085214370022E-3</v>
      </c>
      <c r="AA46" s="48">
        <v>1.0809414178073237E-2</v>
      </c>
      <c r="AB46" s="29">
        <v>-2.754033484551599E-2</v>
      </c>
      <c r="AC46" s="34">
        <v>0.11689446294482118</v>
      </c>
      <c r="AD46" s="40">
        <v>-1.6919917425870984E-2</v>
      </c>
      <c r="AE46" s="34">
        <v>7.1816289513630768E-2</v>
      </c>
      <c r="AF46" s="40">
        <v>-1.6842520731259997E-2</v>
      </c>
      <c r="AG46" s="48">
        <v>7.1487780615645133E-2</v>
      </c>
      <c r="AH46" s="29">
        <v>-1.7501457022867012E-2</v>
      </c>
      <c r="AI46" s="34">
        <v>0.13238621151690516</v>
      </c>
      <c r="AJ46" s="40">
        <v>-1.0419324253157017E-2</v>
      </c>
      <c r="AK46" s="34">
        <v>7.8814858822291445E-2</v>
      </c>
      <c r="AL46" s="40">
        <v>-1.0532021527048005E-2</v>
      </c>
      <c r="AM46" s="48">
        <v>7.966733442584932E-2</v>
      </c>
    </row>
    <row r="47" spans="2:39" x14ac:dyDescent="0.25">
      <c r="B47" s="73"/>
      <c r="C47" s="21" t="s">
        <v>5</v>
      </c>
      <c r="D47" s="29">
        <v>-3.4696724100992012E-3</v>
      </c>
      <c r="E47" s="32">
        <v>0.10357231392806578</v>
      </c>
      <c r="F47" s="40">
        <v>-2.2275154046791021E-3</v>
      </c>
      <c r="G47" s="34">
        <v>6.6492999195399624E-2</v>
      </c>
      <c r="H47" s="40">
        <v>-2.4640647217605005E-3</v>
      </c>
      <c r="I47" s="48">
        <v>7.355417305634164E-2</v>
      </c>
      <c r="J47" s="29">
        <v>-9.0132289313267014E-3</v>
      </c>
      <c r="K47" s="34">
        <v>0.1547335469729107</v>
      </c>
      <c r="L47" s="40">
        <v>-7.228893491909999E-3</v>
      </c>
      <c r="M47" s="34">
        <v>0.12410117830303231</v>
      </c>
      <c r="N47" s="40">
        <v>-7.5538005708650005E-3</v>
      </c>
      <c r="O47" s="48">
        <v>0.12967898234488692</v>
      </c>
      <c r="P47" s="29">
        <v>-1.5957818235369903E-2</v>
      </c>
      <c r="Q47" s="34">
        <v>0.2196533810855878</v>
      </c>
      <c r="R47" s="40">
        <v>-1.4297164726963997E-2</v>
      </c>
      <c r="S47" s="43">
        <v>0.19679510857283877</v>
      </c>
      <c r="T47" s="40">
        <v>-1.4599679074733501E-2</v>
      </c>
      <c r="U47" s="45">
        <v>0.2009591050750168</v>
      </c>
      <c r="V47" s="29">
        <v>-1.7944134490189834E-3</v>
      </c>
      <c r="W47" s="34">
        <v>7.9363709279321633E-3</v>
      </c>
      <c r="X47" s="40">
        <v>3.602611253044008E-3</v>
      </c>
      <c r="Y47" s="34">
        <v>1.5933707601740812E-2</v>
      </c>
      <c r="Z47" s="40">
        <v>3.7866972156410106E-3</v>
      </c>
      <c r="AA47" s="48">
        <v>1.6747887010947749E-2</v>
      </c>
      <c r="AB47" s="29">
        <v>-3.0319067006257999E-2</v>
      </c>
      <c r="AC47" s="34">
        <v>0.12868874233247088</v>
      </c>
      <c r="AD47" s="40">
        <v>-2.309877772357799E-2</v>
      </c>
      <c r="AE47" s="34">
        <v>9.8042352492278106E-2</v>
      </c>
      <c r="AF47" s="40">
        <v>-2.3280145062766988E-2</v>
      </c>
      <c r="AG47" s="48">
        <v>9.8812162947712029E-2</v>
      </c>
      <c r="AH47" s="29">
        <v>-2.1336339097278015E-2</v>
      </c>
      <c r="AI47" s="34">
        <v>0.16139439688010276</v>
      </c>
      <c r="AJ47" s="40">
        <v>-1.6362774896330007E-2</v>
      </c>
      <c r="AK47" s="34">
        <v>0.12377288220053531</v>
      </c>
      <c r="AL47" s="40">
        <v>-1.6748368727280014E-2</v>
      </c>
      <c r="AM47" s="48">
        <v>0.12668962829756392</v>
      </c>
    </row>
    <row r="48" spans="2:39" x14ac:dyDescent="0.25">
      <c r="B48" s="73"/>
      <c r="C48" s="21" t="s">
        <v>6</v>
      </c>
      <c r="D48" s="29">
        <v>-1.1510008345087044E-3</v>
      </c>
      <c r="E48" s="32">
        <v>3.4358234920452577E-2</v>
      </c>
      <c r="F48" s="40">
        <v>-1.7423451820271982E-3</v>
      </c>
      <c r="G48" s="34">
        <v>5.2010305537407896E-2</v>
      </c>
      <c r="H48" s="40">
        <v>-1.9577363196141007E-3</v>
      </c>
      <c r="I48" s="48">
        <v>5.8439891931368372E-2</v>
      </c>
      <c r="J48" s="29">
        <v>-5.2245478565712961E-3</v>
      </c>
      <c r="K48" s="34">
        <v>8.9691810486167284E-2</v>
      </c>
      <c r="L48" s="40">
        <v>-6.5572732585465962E-3</v>
      </c>
      <c r="M48" s="34">
        <v>0.11257121698518564</v>
      </c>
      <c r="N48" s="40">
        <v>-6.8360041259585003E-3</v>
      </c>
      <c r="O48" s="48">
        <v>0.11735629634953855</v>
      </c>
      <c r="P48" s="29">
        <v>-1.0038978381004107E-2</v>
      </c>
      <c r="Q48" s="34">
        <v>0.13818277107237387</v>
      </c>
      <c r="R48" s="40">
        <v>-1.2676409841375198E-2</v>
      </c>
      <c r="S48" s="43">
        <v>0.17448602563432689</v>
      </c>
      <c r="T48" s="40">
        <v>-1.29475086360036E-2</v>
      </c>
      <c r="U48" s="45">
        <v>0.17821759883374902</v>
      </c>
      <c r="V48" s="29">
        <v>7.0985996487260006E-3</v>
      </c>
      <c r="W48" s="34">
        <v>3.1395841305123039E-2</v>
      </c>
      <c r="X48" s="40">
        <v>7.7288245449999571E-4</v>
      </c>
      <c r="Y48" s="34">
        <v>3.4183213717864456E-3</v>
      </c>
      <c r="Z48" s="40">
        <v>9.0884915991601423E-4</v>
      </c>
      <c r="AA48" s="48">
        <v>4.0196778811351398E-3</v>
      </c>
      <c r="AB48" s="29">
        <v>-1.4727249002467996E-2</v>
      </c>
      <c r="AC48" s="34">
        <v>6.2509547267848242E-2</v>
      </c>
      <c r="AD48" s="40">
        <v>-2.1960763331643984E-2</v>
      </c>
      <c r="AE48" s="34">
        <v>9.3212070583405027E-2</v>
      </c>
      <c r="AF48" s="40">
        <v>-2.2278178535505982E-2</v>
      </c>
      <c r="AG48" s="48">
        <v>9.4559333788231684E-2</v>
      </c>
      <c r="AH48" s="29">
        <v>-1.2448996981094015E-2</v>
      </c>
      <c r="AI48" s="34">
        <v>9.4167905298346719E-2</v>
      </c>
      <c r="AJ48" s="40">
        <v>-1.5742819849588016E-2</v>
      </c>
      <c r="AK48" s="34">
        <v>0.11908335836022176</v>
      </c>
      <c r="AL48" s="40">
        <v>-1.6291054380023012E-2</v>
      </c>
      <c r="AM48" s="48">
        <v>0.12323036694426186</v>
      </c>
    </row>
    <row r="49" spans="2:39" x14ac:dyDescent="0.25">
      <c r="B49" s="73"/>
      <c r="C49" s="21" t="s">
        <v>7</v>
      </c>
      <c r="D49" s="29">
        <v>2.1642867917072012E-3</v>
      </c>
      <c r="E49" s="32">
        <v>6.4605577854727675E-2</v>
      </c>
      <c r="F49" s="40">
        <v>-1.5710159805229981E-3</v>
      </c>
      <c r="G49" s="34">
        <v>4.6896000857926494E-2</v>
      </c>
      <c r="H49" s="40">
        <v>-1.667522208745699E-3</v>
      </c>
      <c r="I49" s="48">
        <v>4.9776783878364254E-2</v>
      </c>
      <c r="J49" s="29">
        <v>5.189907260057039E-4</v>
      </c>
      <c r="K49" s="34">
        <v>8.9097122122125099E-3</v>
      </c>
      <c r="L49" s="40">
        <v>-6.2033022179524971E-3</v>
      </c>
      <c r="M49" s="34">
        <v>0.10649446080223189</v>
      </c>
      <c r="N49" s="40">
        <v>-6.3208965552185997E-3</v>
      </c>
      <c r="O49" s="48">
        <v>0.10851324774836957</v>
      </c>
      <c r="P49" s="29">
        <v>-2.0486067409404007E-3</v>
      </c>
      <c r="Q49" s="34">
        <v>2.8198303209452193E-2</v>
      </c>
      <c r="R49" s="40">
        <v>-1.1674034509820901E-2</v>
      </c>
      <c r="S49" s="43">
        <v>0.16068870525849516</v>
      </c>
      <c r="T49" s="40">
        <v>-1.1870105001257701E-2</v>
      </c>
      <c r="U49" s="45">
        <v>0.1633875420129926</v>
      </c>
      <c r="V49" s="29">
        <v>2.2159062170193006E-2</v>
      </c>
      <c r="W49" s="34">
        <v>9.8005583325239939E-2</v>
      </c>
      <c r="X49" s="40">
        <v>-3.3229084536169906E-3</v>
      </c>
      <c r="Y49" s="34">
        <v>1.4696631961760845E-2</v>
      </c>
      <c r="Z49" s="40">
        <v>-3.4177880150099982E-3</v>
      </c>
      <c r="AA49" s="48">
        <v>1.5116267354655436E-2</v>
      </c>
      <c r="AB49" s="29">
        <v>3.727356874050014E-3</v>
      </c>
      <c r="AC49" s="34">
        <v>1.5820700163589479E-2</v>
      </c>
      <c r="AD49" s="40">
        <v>-2.6597502897736991E-2</v>
      </c>
      <c r="AE49" s="34">
        <v>0.11289262945945998</v>
      </c>
      <c r="AF49" s="40">
        <v>-2.6907904002204996E-2</v>
      </c>
      <c r="AG49" s="48">
        <v>0.11421012144377311</v>
      </c>
      <c r="AH49" s="29">
        <v>-1.2641103113980035E-3</v>
      </c>
      <c r="AI49" s="34">
        <v>9.5621053062485105E-3</v>
      </c>
      <c r="AJ49" s="40">
        <v>-1.7992538695291008E-2</v>
      </c>
      <c r="AK49" s="34">
        <v>0.13610089893251032</v>
      </c>
      <c r="AL49" s="40">
        <v>-1.8597494732939007E-2</v>
      </c>
      <c r="AM49" s="48">
        <v>0.14067696581961897</v>
      </c>
    </row>
    <row r="50" spans="2:39" ht="15.75" thickBot="1" x14ac:dyDescent="0.3">
      <c r="B50" s="74"/>
      <c r="C50" s="50" t="s">
        <v>43</v>
      </c>
      <c r="D50" s="30">
        <v>7.3017868146832976E-3</v>
      </c>
      <c r="E50" s="33">
        <v>0.21796379220266723</v>
      </c>
      <c r="F50" s="51">
        <v>-3.1722853004577008E-3</v>
      </c>
      <c r="G50" s="52">
        <v>9.4695086502128767E-2</v>
      </c>
      <c r="H50" s="41">
        <v>-2.0577481482178042E-3</v>
      </c>
      <c r="I50" s="49">
        <v>6.1425319742510497E-2</v>
      </c>
      <c r="J50" s="30">
        <v>7.7720247209071974E-3</v>
      </c>
      <c r="K50" s="35">
        <v>0.13342531975941962</v>
      </c>
      <c r="L50" s="51">
        <v>-9.6607916944084007E-3</v>
      </c>
      <c r="M50" s="52">
        <v>0.16585050450085637</v>
      </c>
      <c r="N50" s="41">
        <v>-8.2277852509703014E-3</v>
      </c>
      <c r="O50" s="49">
        <v>0.14124953502391946</v>
      </c>
      <c r="P50" s="30">
        <v>9.4249996888849941E-3</v>
      </c>
      <c r="Q50" s="35">
        <v>0.12973158472287949</v>
      </c>
      <c r="R50" s="51">
        <v>-1.4493215829134001E-2</v>
      </c>
      <c r="S50" s="53">
        <v>0.1994936784413531</v>
      </c>
      <c r="T50" s="41">
        <v>-1.25509562591712E-2</v>
      </c>
      <c r="U50" s="46">
        <v>0.1727592041419421</v>
      </c>
      <c r="V50" s="30">
        <v>3.5510120469899015E-2</v>
      </c>
      <c r="W50" s="35">
        <v>0.15705493508129292</v>
      </c>
      <c r="X50" s="51">
        <v>-2.1778674884920995E-2</v>
      </c>
      <c r="Y50" s="52">
        <v>9.6323198145927852E-2</v>
      </c>
      <c r="Z50" s="41">
        <v>-1.9017169566026726E-2</v>
      </c>
      <c r="AA50" s="49">
        <v>8.4109552209321481E-2</v>
      </c>
      <c r="AB50" s="30">
        <v>4.3300600411992018E-2</v>
      </c>
      <c r="AC50" s="35">
        <v>0.18378863070258639</v>
      </c>
      <c r="AD50" s="51">
        <v>-3.5256565238037996E-2</v>
      </c>
      <c r="AE50" s="52">
        <v>0.14964586603239927</v>
      </c>
      <c r="AF50" s="41">
        <v>-2.7093202828295998E-2</v>
      </c>
      <c r="AG50" s="49">
        <v>0.11499661902565492</v>
      </c>
      <c r="AH50" s="30">
        <v>2.6835715376017977E-2</v>
      </c>
      <c r="AI50" s="35">
        <v>0.20299331006184967</v>
      </c>
      <c r="AJ50" s="51">
        <v>-2.0556072305355014E-2</v>
      </c>
      <c r="AK50" s="52">
        <v>0.15549222745385613</v>
      </c>
      <c r="AL50" s="41">
        <v>-1.7319379795697004E-2</v>
      </c>
      <c r="AM50" s="49">
        <v>0.13100892536998346</v>
      </c>
    </row>
    <row r="51" spans="2:39" x14ac:dyDescent="0.25">
      <c r="C51" s="24" t="s">
        <v>17</v>
      </c>
      <c r="D51" s="37"/>
      <c r="E51" s="36">
        <f>+AVERAGE(E41:E50)</f>
        <v>6.9944697225181623E-2</v>
      </c>
      <c r="F51" s="26"/>
      <c r="G51" s="36">
        <f>+AVERAGE(G41:G50)</f>
        <v>4.5673052745363832E-2</v>
      </c>
      <c r="H51" s="26"/>
      <c r="I51" s="36">
        <f>+AVERAGE(I41:I50)</f>
        <v>4.1814182472656357E-2</v>
      </c>
      <c r="J51" s="37"/>
      <c r="K51" s="36">
        <f>+AVERAGE(K41:K50)</f>
        <v>7.7086594087885388E-2</v>
      </c>
      <c r="L51" s="26"/>
      <c r="M51" s="36">
        <f>+AVERAGE(M41:M50)</f>
        <v>7.7127759680581262E-2</v>
      </c>
      <c r="N51" s="26"/>
      <c r="O51" s="36">
        <f>+AVERAGE(O41:O50)</f>
        <v>7.5942439954559057E-2</v>
      </c>
      <c r="P51" s="37"/>
      <c r="Q51" s="36">
        <f>+AVERAGE(Q41:Q50)</f>
        <v>0.11882381979834851</v>
      </c>
      <c r="R51" s="26"/>
      <c r="S51" s="36">
        <f>+AVERAGE(S41:S50)</f>
        <v>0.1307043615889048</v>
      </c>
      <c r="T51" s="26"/>
      <c r="U51" s="36">
        <f>+AVERAGE(U41:U50)</f>
        <v>0.1256842559927191</v>
      </c>
      <c r="V51" s="37"/>
      <c r="W51" s="36">
        <f>+AVERAGE(W41:W50)</f>
        <v>4.029283384187872E-2</v>
      </c>
      <c r="X51" s="26"/>
      <c r="Y51" s="36">
        <f>+AVERAGE(Y41:Y50)</f>
        <v>2.2658076887856742E-2</v>
      </c>
      <c r="Z51" s="26"/>
      <c r="AA51" s="36">
        <f>+AVERAGE(AA41:AA50)</f>
        <v>2.2268698832047351E-2</v>
      </c>
      <c r="AB51" s="37"/>
      <c r="AC51" s="36">
        <f>+AVERAGE(AC41:AC50)</f>
        <v>9.322003837625932E-2</v>
      </c>
      <c r="AD51" s="26"/>
      <c r="AE51" s="36">
        <f>+AVERAGE(AE41:AE50)</f>
        <v>8.5102305831416855E-2</v>
      </c>
      <c r="AF51" s="26"/>
      <c r="AG51" s="36">
        <f>+AVERAGE(AG41:AG50)</f>
        <v>8.0785276673683723E-2</v>
      </c>
      <c r="AH51" s="37"/>
      <c r="AI51" s="36">
        <f>+AVERAGE(AI41:AI50)</f>
        <v>9.9658201552210349E-2</v>
      </c>
      <c r="AJ51" s="26"/>
      <c r="AK51" s="36">
        <f>+AVERAGE(AK41:AK50)</f>
        <v>8.9561096663234752E-2</v>
      </c>
      <c r="AL51" s="26"/>
      <c r="AM51" s="36">
        <f>+AVERAGE(AM41:AM50)</f>
        <v>9.0288243451944181E-2</v>
      </c>
    </row>
    <row r="52" spans="2:39" x14ac:dyDescent="0.25">
      <c r="C52" s="17" t="s">
        <v>39</v>
      </c>
      <c r="D52" s="10">
        <f>STDEVA(D41:D50)</f>
        <v>3.2381115627506322E-3</v>
      </c>
      <c r="E52" s="27"/>
      <c r="F52" s="10">
        <f>STDEVA(F41:F50)</f>
        <v>1.898482073877286E-3</v>
      </c>
      <c r="G52" s="27"/>
      <c r="H52" s="10">
        <f>STDEVA(H41:H50)</f>
        <v>1.6039808075772001E-3</v>
      </c>
      <c r="I52" s="27"/>
      <c r="J52" s="10">
        <f>STDEVA(J41:J50)</f>
        <v>5.0806717340782818E-3</v>
      </c>
      <c r="K52" s="27"/>
      <c r="L52" s="10">
        <f>STDEVA(L41:L50)</f>
        <v>3.2255516491837776E-3</v>
      </c>
      <c r="M52" s="27"/>
      <c r="N52" s="10">
        <f>STDEVA(N41:N50)</f>
        <v>3.1202313020320133E-3</v>
      </c>
      <c r="O52" s="27"/>
      <c r="P52" s="10">
        <f>STDEVA(P41:P50)</f>
        <v>7.6963874043751799E-3</v>
      </c>
      <c r="Q52" s="27"/>
      <c r="R52" s="10">
        <f>STDEVA(R41:R50)</f>
        <v>5.226029756635219E-3</v>
      </c>
      <c r="S52" s="27"/>
      <c r="T52" s="10">
        <f>STDEVA(T41:T50)</f>
        <v>4.6503275011258493E-3</v>
      </c>
      <c r="U52" s="27"/>
      <c r="V52" s="10">
        <f>STDEVA(V41:V50)</f>
        <v>1.4099053336465149E-2</v>
      </c>
      <c r="W52" s="27"/>
      <c r="X52" s="10">
        <f>STDEVA(X41:X50)</f>
        <v>7.8522009910749896E-3</v>
      </c>
      <c r="Y52" s="27"/>
      <c r="Z52" s="10">
        <f>STDEVA(Z41:Z50)</f>
        <v>6.9294969094402534E-3</v>
      </c>
      <c r="AA52" s="27"/>
      <c r="AB52" s="10">
        <f>STDEVA(AB41:AB50)</f>
        <v>2.3219681204919893E-2</v>
      </c>
      <c r="AC52" s="27"/>
      <c r="AD52" s="10">
        <f>STDEVA(AD41:AD50)</f>
        <v>1.157733580595147E-2</v>
      </c>
      <c r="AE52" s="27"/>
      <c r="AF52" s="10">
        <f>STDEVA(AF41:AF50)</f>
        <v>1.0826572568825401E-2</v>
      </c>
      <c r="AG52" s="27"/>
      <c r="AH52" s="10">
        <f>STDEVA(AH41:AH50)</f>
        <v>1.3928502890221189E-2</v>
      </c>
      <c r="AI52" s="27"/>
      <c r="AJ52" s="10">
        <f>STDEVA(AJ41:AJ50)</f>
        <v>7.235259759060979E-3</v>
      </c>
      <c r="AK52" s="27"/>
      <c r="AL52" s="10">
        <f>STDEVA(AL41:AL50)</f>
        <v>6.605211395976915E-3</v>
      </c>
      <c r="AM52" s="27"/>
    </row>
  </sheetData>
  <mergeCells count="102">
    <mergeCell ref="B41:B50"/>
    <mergeCell ref="AJ39:AM39"/>
    <mergeCell ref="F40:G40"/>
    <mergeCell ref="H40:I40"/>
    <mergeCell ref="L40:M40"/>
    <mergeCell ref="N40:O40"/>
    <mergeCell ref="R40:S40"/>
    <mergeCell ref="T40:U40"/>
    <mergeCell ref="X40:Y40"/>
    <mergeCell ref="Z40:AA40"/>
    <mergeCell ref="AD40:AE40"/>
    <mergeCell ref="AF40:AG40"/>
    <mergeCell ref="AJ40:AK40"/>
    <mergeCell ref="AL40:AM40"/>
    <mergeCell ref="V39:W40"/>
    <mergeCell ref="X39:AA39"/>
    <mergeCell ref="AB39:AC40"/>
    <mergeCell ref="AD39:AG39"/>
    <mergeCell ref="AH39:AI40"/>
    <mergeCell ref="B24:B33"/>
    <mergeCell ref="C37:AM37"/>
    <mergeCell ref="B38:B40"/>
    <mergeCell ref="C38:C40"/>
    <mergeCell ref="D38:I38"/>
    <mergeCell ref="J38:O38"/>
    <mergeCell ref="P38:U38"/>
    <mergeCell ref="V38:AA38"/>
    <mergeCell ref="AB38:AG38"/>
    <mergeCell ref="AH38:AM38"/>
    <mergeCell ref="D39:E40"/>
    <mergeCell ref="F39:I39"/>
    <mergeCell ref="J39:K40"/>
    <mergeCell ref="L39:O39"/>
    <mergeCell ref="P39:Q40"/>
    <mergeCell ref="R39:U39"/>
    <mergeCell ref="AD22:AG22"/>
    <mergeCell ref="AH22:AI23"/>
    <mergeCell ref="AJ22:AM22"/>
    <mergeCell ref="F23:G23"/>
    <mergeCell ref="H23:I23"/>
    <mergeCell ref="L23:M23"/>
    <mergeCell ref="N23:O23"/>
    <mergeCell ref="R23:S23"/>
    <mergeCell ref="T23:U23"/>
    <mergeCell ref="X23:Y23"/>
    <mergeCell ref="Z23:AA23"/>
    <mergeCell ref="AD23:AE23"/>
    <mergeCell ref="AF23:AG23"/>
    <mergeCell ref="AJ23:AK23"/>
    <mergeCell ref="AL23:AM23"/>
    <mergeCell ref="P22:Q23"/>
    <mergeCell ref="R22:U22"/>
    <mergeCell ref="V22:W23"/>
    <mergeCell ref="X22:AA22"/>
    <mergeCell ref="AB22:AC23"/>
    <mergeCell ref="B3:B5"/>
    <mergeCell ref="B6:B15"/>
    <mergeCell ref="C2:AM2"/>
    <mergeCell ref="C20:AM20"/>
    <mergeCell ref="B21:B23"/>
    <mergeCell ref="C21:C23"/>
    <mergeCell ref="D21:I21"/>
    <mergeCell ref="J21:O21"/>
    <mergeCell ref="P21:U21"/>
    <mergeCell ref="V21:AA21"/>
    <mergeCell ref="AB21:AG21"/>
    <mergeCell ref="AH21:AM21"/>
    <mergeCell ref="D22:E23"/>
    <mergeCell ref="F22:I22"/>
    <mergeCell ref="J22:K23"/>
    <mergeCell ref="L22:O22"/>
    <mergeCell ref="AH3:AM3"/>
    <mergeCell ref="AH4:AI5"/>
    <mergeCell ref="AJ4:AM4"/>
    <mergeCell ref="AJ5:AK5"/>
    <mergeCell ref="AL5:AM5"/>
    <mergeCell ref="AB3:AG3"/>
    <mergeCell ref="AB4:AC5"/>
    <mergeCell ref="AD4:AG4"/>
    <mergeCell ref="AD5:AE5"/>
    <mergeCell ref="AF5:AG5"/>
    <mergeCell ref="V3:AA3"/>
    <mergeCell ref="V4:W5"/>
    <mergeCell ref="X4:AA4"/>
    <mergeCell ref="X5:Y5"/>
    <mergeCell ref="Z5:AA5"/>
    <mergeCell ref="T5:U5"/>
    <mergeCell ref="P3:U3"/>
    <mergeCell ref="P4:Q5"/>
    <mergeCell ref="R4:U4"/>
    <mergeCell ref="R5:S5"/>
    <mergeCell ref="C3:C5"/>
    <mergeCell ref="D4:E5"/>
    <mergeCell ref="F5:G5"/>
    <mergeCell ref="H5:I5"/>
    <mergeCell ref="F4:I4"/>
    <mergeCell ref="D3:I3"/>
    <mergeCell ref="J4:K5"/>
    <mergeCell ref="L4:O4"/>
    <mergeCell ref="L5:M5"/>
    <mergeCell ref="N5:O5"/>
    <mergeCell ref="J3:O3"/>
  </mergeCells>
  <pageMargins left="0.35433070866141736" right="0.27559055118110237" top="0.55118110236220474" bottom="0.15748031496062992" header="0.35433070866141736" footer="0.11811023622047245"/>
  <pageSetup paperSize="5" scale="6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2</vt:i4>
      </vt:variant>
      <vt:variant>
        <vt:lpstr>Gráficos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7" baseType="lpstr">
      <vt:lpstr>Z4_DatosReflect</vt:lpstr>
      <vt:lpstr>1995</vt:lpstr>
      <vt:lpstr>Resumen</vt:lpstr>
      <vt:lpstr>Z4_Graf_Ref_Orig</vt:lpstr>
      <vt:lpstr>Z4_Graf_Corr_SinClasificar</vt:lpstr>
      <vt:lpstr>Z4_Graf_Corr_Clasific</vt:lpstr>
      <vt:lpstr>'1995'!Área_de_impresión</vt:lpstr>
    </vt:vector>
  </TitlesOfParts>
  <Company>Universidad Rey Juan Carlos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</dc:creator>
  <cp:lastModifiedBy>RVJ</cp:lastModifiedBy>
  <cp:lastPrinted>2017-09-07T14:14:11Z</cp:lastPrinted>
  <dcterms:created xsi:type="dcterms:W3CDTF">2014-10-23T16:04:54Z</dcterms:created>
  <dcterms:modified xsi:type="dcterms:W3CDTF">2017-09-07T14:14:31Z</dcterms:modified>
</cp:coreProperties>
</file>