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9A4571DC-FF8B-40D3-9B8A-5790EB2EDD70}" xr6:coauthVersionLast="47" xr6:coauthVersionMax="47" xr10:uidLastSave="{00000000-0000-0000-0000-000000000000}"/>
  <bookViews>
    <workbookView xWindow="0" yWindow="180" windowWidth="20796" windowHeight="12156" activeTab="2" xr2:uid="{00000000-000D-0000-FFFF-FFFF00000000}"/>
  </bookViews>
  <sheets>
    <sheet name="Library" sheetId="1" r:id="rId1"/>
    <sheet name="FPKM" sheetId="2" r:id="rId2"/>
    <sheet name="DESEQ" sheetId="3" r:id="rId3"/>
  </sheets>
  <definedNames>
    <definedName name="sotrs_fpkm" localSheetId="1">FPKM!$B$3:$T$63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8" i="3" l="1"/>
  <c r="AC68" i="3"/>
  <c r="W68" i="3"/>
  <c r="V68" i="3"/>
  <c r="Q68" i="3"/>
  <c r="P68" i="3"/>
  <c r="L68" i="3"/>
  <c r="K68" i="3"/>
  <c r="F68" i="3"/>
  <c r="E68" i="3"/>
  <c r="AB5" i="3"/>
  <c r="AC5" i="3"/>
  <c r="AB6" i="3"/>
  <c r="AC6" i="3"/>
  <c r="AB7" i="3"/>
  <c r="AC7" i="3"/>
  <c r="AB8" i="3"/>
  <c r="AC8" i="3"/>
  <c r="AB9" i="3"/>
  <c r="AC9" i="3"/>
  <c r="AB10" i="3"/>
  <c r="AC10" i="3"/>
  <c r="AB11" i="3"/>
  <c r="AC11" i="3"/>
  <c r="AB12" i="3"/>
  <c r="AC12" i="3"/>
  <c r="AB13" i="3"/>
  <c r="AC13" i="3"/>
  <c r="AB14" i="3"/>
  <c r="AC14" i="3"/>
  <c r="AB15" i="3"/>
  <c r="AC15" i="3"/>
  <c r="AB16" i="3"/>
  <c r="AC16" i="3"/>
  <c r="AB17" i="3"/>
  <c r="AC17" i="3"/>
  <c r="AB18" i="3"/>
  <c r="AC18" i="3"/>
  <c r="AB19" i="3"/>
  <c r="AC19" i="3"/>
  <c r="AB20" i="3"/>
  <c r="AC20" i="3"/>
  <c r="AB21" i="3"/>
  <c r="AC21" i="3"/>
  <c r="AB22" i="3"/>
  <c r="AC22" i="3"/>
  <c r="AB23" i="3"/>
  <c r="AC23" i="3"/>
  <c r="AB24" i="3"/>
  <c r="AC24" i="3"/>
  <c r="AB25" i="3"/>
  <c r="AC25" i="3"/>
  <c r="AB26" i="3"/>
  <c r="AC26" i="3"/>
  <c r="AB27" i="3"/>
  <c r="AC27" i="3"/>
  <c r="AB28" i="3"/>
  <c r="AC28" i="3"/>
  <c r="AB29" i="3"/>
  <c r="AC29" i="3"/>
  <c r="AB30" i="3"/>
  <c r="AC30" i="3"/>
  <c r="AB31" i="3"/>
  <c r="AC31" i="3"/>
  <c r="AB32" i="3"/>
  <c r="AC32" i="3"/>
  <c r="AB33" i="3"/>
  <c r="AC33" i="3"/>
  <c r="AB34" i="3"/>
  <c r="AC34" i="3"/>
  <c r="AB35" i="3"/>
  <c r="AC35" i="3"/>
  <c r="AB36" i="3"/>
  <c r="AC36" i="3"/>
  <c r="AB37" i="3"/>
  <c r="AC37" i="3"/>
  <c r="AB38" i="3"/>
  <c r="AC38" i="3"/>
  <c r="AB39" i="3"/>
  <c r="AC39" i="3"/>
  <c r="AB40" i="3"/>
  <c r="AC40" i="3"/>
  <c r="AB41" i="3"/>
  <c r="AC41" i="3"/>
  <c r="AB42" i="3"/>
  <c r="AC42" i="3"/>
  <c r="AB43" i="3"/>
  <c r="AC43" i="3"/>
  <c r="AB44" i="3"/>
  <c r="AC44" i="3"/>
  <c r="AB45" i="3"/>
  <c r="AC45" i="3"/>
  <c r="AB46" i="3"/>
  <c r="AC46" i="3"/>
  <c r="AB47" i="3"/>
  <c r="AC47" i="3"/>
  <c r="AB48" i="3"/>
  <c r="AC48" i="3"/>
  <c r="AB49" i="3"/>
  <c r="AC49" i="3"/>
  <c r="AB50" i="3"/>
  <c r="AC50" i="3"/>
  <c r="AB51" i="3"/>
  <c r="AC51" i="3"/>
  <c r="AB52" i="3"/>
  <c r="AC52" i="3"/>
  <c r="AB53" i="3"/>
  <c r="AC53" i="3"/>
  <c r="AB54" i="3"/>
  <c r="AC54" i="3"/>
  <c r="AB55" i="3"/>
  <c r="AC55" i="3"/>
  <c r="AB56" i="3"/>
  <c r="AC56" i="3"/>
  <c r="AB57" i="3"/>
  <c r="AC57" i="3"/>
  <c r="AB58" i="3"/>
  <c r="AC58" i="3"/>
  <c r="AB59" i="3"/>
  <c r="AC59" i="3"/>
  <c r="AB60" i="3"/>
  <c r="AC60" i="3"/>
  <c r="AB61" i="3"/>
  <c r="AC61" i="3"/>
  <c r="AB62" i="3"/>
  <c r="AC62" i="3"/>
  <c r="AB63" i="3"/>
  <c r="AC63" i="3"/>
  <c r="AC4" i="3"/>
  <c r="AB4" i="3"/>
  <c r="V5" i="3"/>
  <c r="W5" i="3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8" i="3"/>
  <c r="W58" i="3"/>
  <c r="V59" i="3"/>
  <c r="W59" i="3"/>
  <c r="V60" i="3"/>
  <c r="W60" i="3"/>
  <c r="V61" i="3"/>
  <c r="W61" i="3"/>
  <c r="V62" i="3"/>
  <c r="W62" i="3"/>
  <c r="V63" i="3"/>
  <c r="W63" i="3"/>
  <c r="W4" i="3"/>
  <c r="V4" i="3"/>
  <c r="P5" i="3"/>
  <c r="Q5" i="3"/>
  <c r="P6" i="3"/>
  <c r="Q6" i="3"/>
  <c r="P7" i="3"/>
  <c r="Q7" i="3"/>
  <c r="P8" i="3"/>
  <c r="Q8" i="3"/>
  <c r="P9" i="3"/>
  <c r="Q9" i="3"/>
  <c r="P10" i="3"/>
  <c r="Q10" i="3"/>
  <c r="P11" i="3"/>
  <c r="Q11" i="3"/>
  <c r="P12" i="3"/>
  <c r="Q12" i="3"/>
  <c r="P13" i="3"/>
  <c r="Q13" i="3"/>
  <c r="P14" i="3"/>
  <c r="Q14" i="3"/>
  <c r="P15" i="3"/>
  <c r="Q15" i="3"/>
  <c r="P16" i="3"/>
  <c r="Q16" i="3"/>
  <c r="P17" i="3"/>
  <c r="Q17" i="3"/>
  <c r="P18" i="3"/>
  <c r="Q18" i="3"/>
  <c r="P19" i="3"/>
  <c r="Q19" i="3"/>
  <c r="P20" i="3"/>
  <c r="Q20" i="3"/>
  <c r="P21" i="3"/>
  <c r="Q21" i="3"/>
  <c r="P22" i="3"/>
  <c r="Q22" i="3"/>
  <c r="P23" i="3"/>
  <c r="Q23" i="3"/>
  <c r="P24" i="3"/>
  <c r="Q24" i="3"/>
  <c r="P25" i="3"/>
  <c r="Q25" i="3"/>
  <c r="P26" i="3"/>
  <c r="Q26" i="3"/>
  <c r="P27" i="3"/>
  <c r="Q27" i="3"/>
  <c r="P28" i="3"/>
  <c r="Q28" i="3"/>
  <c r="P29" i="3"/>
  <c r="Q29" i="3"/>
  <c r="P30" i="3"/>
  <c r="Q30" i="3"/>
  <c r="P31" i="3"/>
  <c r="Q31" i="3"/>
  <c r="P32" i="3"/>
  <c r="Q32" i="3"/>
  <c r="P33" i="3"/>
  <c r="Q33" i="3"/>
  <c r="P34" i="3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P45" i="3"/>
  <c r="Q45" i="3"/>
  <c r="P46" i="3"/>
  <c r="Q46" i="3"/>
  <c r="P47" i="3"/>
  <c r="Q47" i="3"/>
  <c r="P48" i="3"/>
  <c r="Q48" i="3"/>
  <c r="P49" i="3"/>
  <c r="Q49" i="3"/>
  <c r="P50" i="3"/>
  <c r="Q50" i="3"/>
  <c r="P51" i="3"/>
  <c r="Q51" i="3"/>
  <c r="P52" i="3"/>
  <c r="Q52" i="3"/>
  <c r="P53" i="3"/>
  <c r="Q53" i="3"/>
  <c r="P54" i="3"/>
  <c r="Q54" i="3"/>
  <c r="P55" i="3"/>
  <c r="Q55" i="3"/>
  <c r="P56" i="3"/>
  <c r="Q56" i="3"/>
  <c r="P57" i="3"/>
  <c r="Q57" i="3"/>
  <c r="P58" i="3"/>
  <c r="Q58" i="3"/>
  <c r="P59" i="3"/>
  <c r="Q59" i="3"/>
  <c r="P60" i="3"/>
  <c r="Q60" i="3"/>
  <c r="P61" i="3"/>
  <c r="Q61" i="3"/>
  <c r="P62" i="3"/>
  <c r="Q62" i="3"/>
  <c r="P63" i="3"/>
  <c r="Q63" i="3"/>
  <c r="Q4" i="3"/>
  <c r="P4" i="3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K60" i="3"/>
  <c r="L60" i="3"/>
  <c r="K61" i="3"/>
  <c r="L61" i="3"/>
  <c r="K62" i="3"/>
  <c r="L62" i="3"/>
  <c r="K63" i="3"/>
  <c r="L63" i="3"/>
  <c r="L4" i="3"/>
  <c r="K4" i="3"/>
  <c r="AA66" i="3" l="1"/>
  <c r="Z66" i="3"/>
  <c r="Y66" i="3"/>
  <c r="X66" i="3"/>
  <c r="U66" i="3"/>
  <c r="T66" i="3"/>
  <c r="S66" i="3"/>
  <c r="R66" i="3"/>
  <c r="O66" i="3"/>
  <c r="N66" i="3"/>
  <c r="M66" i="3"/>
  <c r="J66" i="3"/>
  <c r="I66" i="3"/>
  <c r="H66" i="3"/>
  <c r="G66" i="3"/>
  <c r="D66" i="3"/>
  <c r="C66" i="3"/>
  <c r="I65" i="3"/>
  <c r="H65" i="3"/>
  <c r="G65" i="3"/>
  <c r="C65" i="3"/>
  <c r="D65" i="3" s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F4" i="3"/>
  <c r="E4" i="3"/>
  <c r="E66" i="2" l="1"/>
  <c r="F66" i="2"/>
  <c r="G66" i="2"/>
  <c r="H66" i="2"/>
  <c r="I66" i="2"/>
  <c r="J66" i="2"/>
  <c r="K66" i="2"/>
  <c r="L66" i="2"/>
  <c r="D66" i="2"/>
  <c r="C66" i="2"/>
  <c r="M66" i="2"/>
  <c r="N66" i="2"/>
  <c r="O66" i="2"/>
  <c r="P66" i="2"/>
  <c r="Q66" i="2"/>
  <c r="R66" i="2"/>
  <c r="S66" i="2"/>
  <c r="G65" i="2"/>
  <c r="F65" i="2"/>
  <c r="E65" i="2"/>
  <c r="C65" i="2"/>
  <c r="D6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otrs_fpkm" type="6" refreshedVersion="8" background="1" saveData="1">
    <textPr sourceFile="/Users/ekaterina/Documents/Work/Мои статьи/черновики статей/!PRUNUS PODs/ответ1/сорта/sotrs_fpkm.txt" decimal=",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<sst xmlns="http://schemas.openxmlformats.org/spreadsheetml/2006/main" count="214" uniqueCount="96">
  <si>
    <t>Library list</t>
  </si>
  <si>
    <t>Cultivars and hybrids</t>
  </si>
  <si>
    <t>SRA numbers</t>
  </si>
  <si>
    <t>Fantasia</t>
  </si>
  <si>
    <t>SRR17074239</t>
  </si>
  <si>
    <t>SRR17074240</t>
  </si>
  <si>
    <t>A318</t>
  </si>
  <si>
    <t>SRR10269852</t>
  </si>
  <si>
    <t>A340</t>
  </si>
  <si>
    <t>SRR10269851</t>
  </si>
  <si>
    <t>SRR10269850</t>
  </si>
  <si>
    <t>SRR10269849</t>
  </si>
  <si>
    <t>SRR10269838</t>
  </si>
  <si>
    <t>A323</t>
  </si>
  <si>
    <t>SRR10269839</t>
  </si>
  <si>
    <t>SRR10269840</t>
  </si>
  <si>
    <t>SRR10269841</t>
  </si>
  <si>
    <t>SRR10269842</t>
  </si>
  <si>
    <t>A209</t>
  </si>
  <si>
    <t>SRR10269843</t>
  </si>
  <si>
    <t>SRR10269844</t>
  </si>
  <si>
    <t>SRR10269845</t>
  </si>
  <si>
    <t>SRR10269846</t>
  </si>
  <si>
    <t>SRR10269847</t>
  </si>
  <si>
    <t>SRR10269848</t>
  </si>
  <si>
    <t>NC_034014_958576_POD_N</t>
  </si>
  <si>
    <t>NC_034014_961158_POD_N</t>
  </si>
  <si>
    <t>NC_034014_924276_POD_A2</t>
  </si>
  <si>
    <t>NC_034014_940640.1_POD_A2</t>
  </si>
  <si>
    <t>NC_034015_11479942_POD_A2</t>
  </si>
  <si>
    <t>NC_034011_22075071_POD_3</t>
  </si>
  <si>
    <t>NC_034016_21601871_POD_3</t>
  </si>
  <si>
    <t>NC_034010.1_27017267_POD_4</t>
  </si>
  <si>
    <t>NC_034014_3196980.1_POD_4</t>
  </si>
  <si>
    <t>NC_034014_3206849_POD_4</t>
  </si>
  <si>
    <t>NC_034014_3217556_POD_4</t>
  </si>
  <si>
    <t>NC_034009.1:10,751,402_POD_5_g1</t>
  </si>
  <si>
    <t>NC_034009.1:26,039,163_POD_5_g2</t>
  </si>
  <si>
    <t>NC_034009.1:26,047,138_POD_5_g3</t>
  </si>
  <si>
    <t>NC_034010.1_29833370.1_POD_5</t>
  </si>
  <si>
    <t>NC_034014_27643639_POD_5</t>
  </si>
  <si>
    <t>NC_034010.1_27030547_POD_P7</t>
  </si>
  <si>
    <t>NC_034010.1_27032786_POD_P7</t>
  </si>
  <si>
    <t>NC_034011_9735929_POD_P7</t>
  </si>
  <si>
    <t>NC_034014_3232812_POD_P7</t>
  </si>
  <si>
    <t>NC_034014_3245579_POD_P7</t>
  </si>
  <si>
    <t>NC_034012_6490907_POD_7</t>
  </si>
  <si>
    <t>NC_034012_6902032_POD_7</t>
  </si>
  <si>
    <t>NC_034009.1:33,984,248_POD_9</t>
  </si>
  <si>
    <t>NC_034015_15420755_POD_10</t>
  </si>
  <si>
    <t>NC_034016_14351922_POD_10</t>
  </si>
  <si>
    <t>NC_034009.1:29,435,023_POD_11</t>
  </si>
  <si>
    <t>NC_034016_3885373_POD_12</t>
  </si>
  <si>
    <t>NC_034014.1:943,625_POD_15</t>
  </si>
  <si>
    <t>NC_034014_943894_POD_15</t>
  </si>
  <si>
    <t>NC_034014_950446_POD_15</t>
  </si>
  <si>
    <t>NC_034009.1:6,007,661_POD_16_g1</t>
  </si>
  <si>
    <t>NC_034009.1:38,515,028_POD_16_g2</t>
  </si>
  <si>
    <t>NC_034014_19924477_POD_17</t>
  </si>
  <si>
    <t>NC_034014_19930737_POD_17</t>
  </si>
  <si>
    <t>NC_034014_19937352_POD_17</t>
  </si>
  <si>
    <t>NC_034009.1:35,194,810.1_POD_18</t>
  </si>
  <si>
    <t>NC_034012_2687925_POD_19</t>
  </si>
  <si>
    <t>NC_034013_4836183_POD_20</t>
  </si>
  <si>
    <t>NC_034014_23882739_POD_21</t>
  </si>
  <si>
    <t>NC_034009.1:11,325,059_POD_24</t>
  </si>
  <si>
    <t>NC_034015_20838889_POD_25</t>
  </si>
  <si>
    <t>NC_034009.1:19,478,414_POD_26</t>
  </si>
  <si>
    <t>NC_034011_22069895_POD_27</t>
  </si>
  <si>
    <t>NC_034012_1249101_POD_27</t>
  </si>
  <si>
    <t>NC_034009.1:9,178,993_POD_29</t>
  </si>
  <si>
    <t>NC_034011_25556678_POD_31</t>
  </si>
  <si>
    <t>NC_034009.1:9,085,291_POD_40</t>
  </si>
  <si>
    <t>NC_034009.1:26,947,434_POD_41</t>
  </si>
  <si>
    <t>NC_034013:15058819_POD_41</t>
  </si>
  <si>
    <t>NC_034012_992775_POD_42</t>
  </si>
  <si>
    <t>NC_034009.1:45,755,438_POD_43</t>
  </si>
  <si>
    <t>NC_034015_2353102_POD_44</t>
  </si>
  <si>
    <t>NC_034012_11070097_POD_47</t>
  </si>
  <si>
    <t>NC_034011_26816078_POD_55</t>
  </si>
  <si>
    <t>NC_034014_10455479_POD_60</t>
  </si>
  <si>
    <t>NC_034015_17390665_POD_64</t>
  </si>
  <si>
    <t>NC_034010.1:28,330,180.1_POD_66</t>
  </si>
  <si>
    <t>NC_034015_16765706_POD_72</t>
  </si>
  <si>
    <t>NC_034014_22845730.1_POD_73</t>
  </si>
  <si>
    <t>GENE ID</t>
  </si>
  <si>
    <t>Summary expression</t>
  </si>
  <si>
    <t xml:space="preserve"> (DeSEQ-normalised counts)</t>
  </si>
  <si>
    <t>Mean</t>
  </si>
  <si>
    <t>Min</t>
  </si>
  <si>
    <t>Max</t>
  </si>
  <si>
    <t>SE</t>
  </si>
  <si>
    <t>cluster 1</t>
  </si>
  <si>
    <t>cluster 2</t>
  </si>
  <si>
    <t>cluster 3</t>
  </si>
  <si>
    <t>Table S2. FPKM and DESeq data in different cultivars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</si>
</sst>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0" fontId="0" fillId="0" borderId="1" xfId="0" applyBorder="1"/>
    <xf numFmtId="0" fontId="1" fillId="0" borderId="6" xfId="0" applyFont="1" applyBorder="1"/>
    <xf numFmtId="0" fontId="0" fillId="0" borderId="9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20" xfId="0" applyBorder="1"/>
    <xf numFmtId="0" fontId="1" fillId="0" borderId="9" xfId="0" applyFont="1" applyBorder="1"/>
    <xf numFmtId="0" fontId="0" fillId="4" borderId="0" xfId="0" applyFill="1"/>
    <xf numFmtId="0" fontId="0" fillId="3" borderId="0" xfId="0" applyFill="1"/>
    <xf numFmtId="0" fontId="0" fillId="2" borderId="0" xfId="0" applyFill="1"/>
    <xf numFmtId="0" fontId="1" fillId="0" borderId="19" xfId="0" applyFont="1" applyBorder="1"/>
    <xf numFmtId="0" fontId="1" fillId="0" borderId="18" xfId="0" applyFont="1" applyBorder="1"/>
    <xf numFmtId="1" fontId="1" fillId="0" borderId="0" xfId="0" applyNumberFormat="1" applyFont="1"/>
    <xf numFmtId="1" fontId="1" fillId="0" borderId="5" xfId="0" applyNumberFormat="1" applyFont="1" applyBorder="1"/>
    <xf numFmtId="164" fontId="0" fillId="0" borderId="0" xfId="0" applyNumberFormat="1"/>
    <xf numFmtId="164" fontId="0" fillId="3" borderId="0" xfId="0" applyNumberFormat="1" applyFill="1"/>
    <xf numFmtId="1" fontId="1" fillId="0" borderId="13" xfId="0" applyNumberFormat="1" applyFont="1" applyBorder="1"/>
    <xf numFmtId="1" fontId="1" fillId="0" borderId="9" xfId="0" applyNumberFormat="1" applyFon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7" xfId="0" applyNumberFormat="1" applyBorder="1"/>
    <xf numFmtId="1" fontId="0" fillId="0" borderId="13" xfId="0" applyNumberFormat="1" applyBorder="1"/>
    <xf numFmtId="1" fontId="0" fillId="0" borderId="9" xfId="0" applyNumberFormat="1" applyBorder="1"/>
    <xf numFmtId="1" fontId="0" fillId="0" borderId="0" xfId="0" applyNumberFormat="1"/>
    <xf numFmtId="1" fontId="0" fillId="0" borderId="5" xfId="0" applyNumberFormat="1" applyBorder="1"/>
    <xf numFmtId="0" fontId="0" fillId="3" borderId="4" xfId="0" applyFill="1" applyBorder="1"/>
    <xf numFmtId="1" fontId="0" fillId="3" borderId="13" xfId="0" applyNumberFormat="1" applyFill="1" applyBorder="1"/>
    <xf numFmtId="1" fontId="0" fillId="3" borderId="9" xfId="0" applyNumberFormat="1" applyFill="1" applyBorder="1"/>
    <xf numFmtId="1" fontId="0" fillId="3" borderId="0" xfId="0" applyNumberFormat="1" applyFill="1"/>
    <xf numFmtId="1" fontId="0" fillId="3" borderId="5" xfId="0" applyNumberFormat="1" applyFill="1" applyBorder="1"/>
    <xf numFmtId="0" fontId="0" fillId="2" borderId="4" xfId="0" applyFill="1" applyBorder="1"/>
    <xf numFmtId="1" fontId="0" fillId="2" borderId="13" xfId="0" applyNumberFormat="1" applyFill="1" applyBorder="1"/>
    <xf numFmtId="1" fontId="0" fillId="2" borderId="9" xfId="0" applyNumberFormat="1" applyFill="1" applyBorder="1"/>
    <xf numFmtId="1" fontId="0" fillId="2" borderId="0" xfId="0" applyNumberFormat="1" applyFill="1"/>
    <xf numFmtId="1" fontId="0" fillId="2" borderId="5" xfId="0" applyNumberFormat="1" applyFill="1" applyBorder="1"/>
    <xf numFmtId="0" fontId="0" fillId="4" borderId="4" xfId="0" applyFill="1" applyBorder="1"/>
    <xf numFmtId="1" fontId="0" fillId="4" borderId="13" xfId="0" applyNumberFormat="1" applyFill="1" applyBorder="1"/>
    <xf numFmtId="1" fontId="0" fillId="4" borderId="9" xfId="0" applyNumberFormat="1" applyFill="1" applyBorder="1"/>
    <xf numFmtId="1" fontId="0" fillId="4" borderId="0" xfId="0" applyNumberFormat="1" applyFill="1"/>
    <xf numFmtId="1" fontId="0" fillId="4" borderId="5" xfId="0" applyNumberFormat="1" applyFill="1" applyBorder="1"/>
    <xf numFmtId="0" fontId="0" fillId="3" borderId="19" xfId="0" applyFill="1" applyBorder="1"/>
    <xf numFmtId="1" fontId="0" fillId="3" borderId="14" xfId="0" applyNumberFormat="1" applyFill="1" applyBorder="1"/>
    <xf numFmtId="1" fontId="0" fillId="3" borderId="15" xfId="0" applyNumberFormat="1" applyFill="1" applyBorder="1"/>
    <xf numFmtId="1" fontId="0" fillId="3" borderId="16" xfId="0" applyNumberFormat="1" applyFill="1" applyBorder="1"/>
    <xf numFmtId="1" fontId="0" fillId="3" borderId="18" xfId="0" applyNumberFormat="1" applyFill="1" applyBorder="1"/>
    <xf numFmtId="164" fontId="0" fillId="2" borderId="0" xfId="0" applyNumberFormat="1" applyFill="1"/>
    <xf numFmtId="164" fontId="0" fillId="4" borderId="0" xfId="0" applyNumberFormat="1" applyFill="1"/>
    <xf numFmtId="0" fontId="0" fillId="0" borderId="13" xfId="0" applyBorder="1"/>
    <xf numFmtId="164" fontId="0" fillId="0" borderId="13" xfId="0" applyNumberFormat="1" applyBorder="1"/>
    <xf numFmtId="164" fontId="0" fillId="0" borderId="9" xfId="0" applyNumberFormat="1" applyBorder="1"/>
    <xf numFmtId="164" fontId="0" fillId="3" borderId="13" xfId="0" applyNumberFormat="1" applyFill="1" applyBorder="1"/>
    <xf numFmtId="164" fontId="0" fillId="3" borderId="9" xfId="0" applyNumberFormat="1" applyFill="1" applyBorder="1"/>
    <xf numFmtId="164" fontId="0" fillId="2" borderId="13" xfId="0" applyNumberFormat="1" applyFill="1" applyBorder="1"/>
    <xf numFmtId="164" fontId="0" fillId="2" borderId="9" xfId="0" applyNumberFormat="1" applyFill="1" applyBorder="1"/>
    <xf numFmtId="164" fontId="0" fillId="4" borderId="13" xfId="0" applyNumberFormat="1" applyFill="1" applyBorder="1"/>
    <xf numFmtId="164" fontId="0" fillId="4" borderId="9" xfId="0" applyNumberFormat="1" applyFill="1" applyBorder="1"/>
    <xf numFmtId="0" fontId="1" fillId="0" borderId="21" xfId="0" applyFont="1" applyBorder="1"/>
    <xf numFmtId="0" fontId="0" fillId="0" borderId="21" xfId="0" applyBorder="1"/>
    <xf numFmtId="164" fontId="0" fillId="0" borderId="5" xfId="0" applyNumberFormat="1" applyBorder="1"/>
    <xf numFmtId="164" fontId="0" fillId="3" borderId="5" xfId="0" applyNumberFormat="1" applyFill="1" applyBorder="1"/>
    <xf numFmtId="164" fontId="0" fillId="2" borderId="5" xfId="0" applyNumberFormat="1" applyFill="1" applyBorder="1"/>
    <xf numFmtId="164" fontId="0" fillId="4" borderId="5" xfId="0" applyNumberFormat="1" applyFill="1" applyBorder="1"/>
    <xf numFmtId="0" fontId="0" fillId="0" borderId="22" xfId="0" applyBorder="1"/>
    <xf numFmtId="0" fontId="0" fillId="0" borderId="23" xfId="0" applyBorder="1"/>
    <xf numFmtId="0" fontId="0" fillId="3" borderId="24" xfId="0" applyFill="1" applyBorder="1"/>
    <xf numFmtId="164" fontId="0" fillId="3" borderId="14" xfId="0" applyNumberFormat="1" applyFill="1" applyBorder="1"/>
    <xf numFmtId="164" fontId="0" fillId="3" borderId="16" xfId="0" applyNumberFormat="1" applyFill="1" applyBorder="1"/>
    <xf numFmtId="164" fontId="0" fillId="3" borderId="15" xfId="0" applyNumberFormat="1" applyFill="1" applyBorder="1"/>
    <xf numFmtId="164" fontId="0" fillId="3" borderId="18" xfId="0" applyNumberFormat="1" applyFill="1" applyBorder="1"/>
    <xf numFmtId="0" fontId="1" fillId="5" borderId="13" xfId="0" applyFont="1" applyFill="1" applyBorder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trs_fpkm" connectionId="1" xr16:uid="{00000000-0016-0000-01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1"/>
  <sheetViews>
    <sheetView workbookViewId="0">
      <selection activeCell="G32" sqref="G32"/>
    </sheetView>
  </sheetViews>
  <sheetFormatPr defaultColWidth="11.19921875" defaultRowHeight="15.6" x14ac:dyDescent="0.3"/>
  <sheetData>
    <row r="1" spans="2:5" ht="16.2" thickBot="1" x14ac:dyDescent="0.35"/>
    <row r="2" spans="2:5" s="1" customFormat="1" ht="23.4" x14ac:dyDescent="0.45">
      <c r="B2" s="11" t="s">
        <v>0</v>
      </c>
      <c r="C2" s="2"/>
      <c r="D2" s="2"/>
      <c r="E2" s="3"/>
    </row>
    <row r="3" spans="2:5" x14ac:dyDescent="0.3">
      <c r="B3" s="4" t="s">
        <v>1</v>
      </c>
      <c r="C3" s="1"/>
      <c r="D3" s="1" t="s">
        <v>2</v>
      </c>
      <c r="E3" s="5"/>
    </row>
    <row r="4" spans="2:5" x14ac:dyDescent="0.3">
      <c r="B4" s="6" t="s">
        <v>3</v>
      </c>
      <c r="D4" t="s">
        <v>4</v>
      </c>
      <c r="E4" s="7"/>
    </row>
    <row r="5" spans="2:5" x14ac:dyDescent="0.3">
      <c r="B5" s="6"/>
      <c r="D5" t="s">
        <v>5</v>
      </c>
      <c r="E5" s="7"/>
    </row>
    <row r="6" spans="2:5" x14ac:dyDescent="0.3">
      <c r="B6" s="6" t="s">
        <v>18</v>
      </c>
      <c r="D6" t="s">
        <v>17</v>
      </c>
      <c r="E6" s="7"/>
    </row>
    <row r="7" spans="2:5" x14ac:dyDescent="0.3">
      <c r="B7" s="6"/>
      <c r="D7" t="s">
        <v>19</v>
      </c>
      <c r="E7" s="7"/>
    </row>
    <row r="8" spans="2:5" x14ac:dyDescent="0.3">
      <c r="B8" s="6"/>
      <c r="D8" t="s">
        <v>21</v>
      </c>
      <c r="E8" s="7"/>
    </row>
    <row r="9" spans="2:5" x14ac:dyDescent="0.3">
      <c r="B9" s="6"/>
      <c r="D9" t="s">
        <v>22</v>
      </c>
      <c r="E9" s="7"/>
    </row>
    <row r="10" spans="2:5" x14ac:dyDescent="0.3">
      <c r="B10" s="6" t="s">
        <v>6</v>
      </c>
      <c r="D10" t="s">
        <v>15</v>
      </c>
      <c r="E10" s="7"/>
    </row>
    <row r="11" spans="2:5" x14ac:dyDescent="0.3">
      <c r="B11" s="6"/>
      <c r="D11" t="s">
        <v>11</v>
      </c>
      <c r="E11" s="7"/>
    </row>
    <row r="12" spans="2:5" x14ac:dyDescent="0.3">
      <c r="B12" s="6"/>
      <c r="D12" t="s">
        <v>7</v>
      </c>
      <c r="E12" s="7"/>
    </row>
    <row r="13" spans="2:5" x14ac:dyDescent="0.3">
      <c r="B13" s="6" t="s">
        <v>13</v>
      </c>
      <c r="D13" t="s">
        <v>12</v>
      </c>
      <c r="E13" s="7"/>
    </row>
    <row r="14" spans="2:5" x14ac:dyDescent="0.3">
      <c r="B14" s="6"/>
      <c r="D14" t="s">
        <v>14</v>
      </c>
      <c r="E14" s="7"/>
    </row>
    <row r="15" spans="2:5" x14ac:dyDescent="0.3">
      <c r="B15" s="6"/>
      <c r="D15" t="s">
        <v>16</v>
      </c>
      <c r="E15" s="7"/>
    </row>
    <row r="16" spans="2:5" x14ac:dyDescent="0.3">
      <c r="B16" s="6"/>
      <c r="D16" t="s">
        <v>20</v>
      </c>
      <c r="E16" s="7"/>
    </row>
    <row r="17" spans="2:5" x14ac:dyDescent="0.3">
      <c r="B17" s="6" t="s">
        <v>8</v>
      </c>
      <c r="D17" t="s">
        <v>23</v>
      </c>
      <c r="E17" s="7"/>
    </row>
    <row r="18" spans="2:5" x14ac:dyDescent="0.3">
      <c r="B18" s="6"/>
      <c r="D18" t="s">
        <v>24</v>
      </c>
      <c r="E18" s="7"/>
    </row>
    <row r="19" spans="2:5" x14ac:dyDescent="0.3">
      <c r="B19" s="6"/>
      <c r="D19" t="s">
        <v>10</v>
      </c>
      <c r="E19" s="7"/>
    </row>
    <row r="20" spans="2:5" x14ac:dyDescent="0.3">
      <c r="B20" s="6"/>
      <c r="D20" t="s">
        <v>9</v>
      </c>
      <c r="E20" s="7"/>
    </row>
    <row r="21" spans="2:5" ht="16.2" thickBot="1" x14ac:dyDescent="0.35">
      <c r="B21" s="8"/>
      <c r="C21" s="9"/>
      <c r="D21" s="9"/>
      <c r="E21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70"/>
  <sheetViews>
    <sheetView workbookViewId="0">
      <selection activeCell="U4" sqref="U4:V7"/>
    </sheetView>
  </sheetViews>
  <sheetFormatPr defaultColWidth="10.796875" defaultRowHeight="15.6" x14ac:dyDescent="0.3"/>
  <cols>
    <col min="2" max="2" width="32.69921875" bestFit="1" customWidth="1"/>
    <col min="3" max="18" width="11.69921875" bestFit="1" customWidth="1"/>
    <col min="19" max="19" width="13" customWidth="1"/>
  </cols>
  <sheetData>
    <row r="1" spans="2:22" x14ac:dyDescent="0.3">
      <c r="B1" s="12"/>
      <c r="C1" s="2"/>
      <c r="D1" s="18"/>
      <c r="E1" s="2"/>
      <c r="F1" s="2"/>
      <c r="G1" s="2"/>
      <c r="H1" s="18"/>
      <c r="I1" s="2"/>
      <c r="J1" s="2"/>
      <c r="K1" s="18"/>
      <c r="L1" s="2"/>
      <c r="M1" s="2"/>
      <c r="N1" s="2"/>
      <c r="O1" s="18"/>
      <c r="P1" s="2"/>
      <c r="Q1" s="2"/>
      <c r="R1" s="2"/>
      <c r="S1" s="3"/>
    </row>
    <row r="2" spans="2:22" x14ac:dyDescent="0.3">
      <c r="B2" s="6"/>
      <c r="C2" s="15" t="s">
        <v>3</v>
      </c>
      <c r="D2" s="14"/>
      <c r="E2" s="1" t="s">
        <v>18</v>
      </c>
      <c r="H2" s="14"/>
      <c r="I2" s="1" t="s">
        <v>6</v>
      </c>
      <c r="K2" s="14"/>
      <c r="L2" s="1" t="s">
        <v>13</v>
      </c>
      <c r="O2" s="14"/>
      <c r="P2" s="1" t="s">
        <v>8</v>
      </c>
      <c r="S2" s="7"/>
    </row>
    <row r="3" spans="2:22" s="1" customFormat="1" x14ac:dyDescent="0.3">
      <c r="B3" s="23" t="s">
        <v>85</v>
      </c>
      <c r="C3" s="16" t="s">
        <v>4</v>
      </c>
      <c r="D3" s="17" t="s">
        <v>5</v>
      </c>
      <c r="E3" s="1" t="s">
        <v>17</v>
      </c>
      <c r="F3" s="1" t="s">
        <v>19</v>
      </c>
      <c r="G3" s="1" t="s">
        <v>21</v>
      </c>
      <c r="H3" s="17" t="s">
        <v>22</v>
      </c>
      <c r="I3" s="1" t="s">
        <v>15</v>
      </c>
      <c r="J3" s="1" t="s">
        <v>11</v>
      </c>
      <c r="K3" s="17" t="s">
        <v>7</v>
      </c>
      <c r="L3" s="1" t="s">
        <v>12</v>
      </c>
      <c r="M3" s="1" t="s">
        <v>14</v>
      </c>
      <c r="N3" s="1" t="s">
        <v>16</v>
      </c>
      <c r="O3" s="17" t="s">
        <v>20</v>
      </c>
      <c r="P3" s="1" t="s">
        <v>23</v>
      </c>
      <c r="Q3" s="1" t="s">
        <v>24</v>
      </c>
      <c r="R3" s="1" t="s">
        <v>10</v>
      </c>
      <c r="S3" s="24" t="s">
        <v>9</v>
      </c>
    </row>
    <row r="4" spans="2:22" x14ac:dyDescent="0.3">
      <c r="B4" s="6" t="s">
        <v>25</v>
      </c>
      <c r="C4" s="31">
        <v>45.845974210000001</v>
      </c>
      <c r="D4" s="32">
        <v>44.524553019999999</v>
      </c>
      <c r="E4" s="33">
        <v>0</v>
      </c>
      <c r="F4" s="33">
        <v>0</v>
      </c>
      <c r="G4" s="33">
        <v>227.6554471</v>
      </c>
      <c r="H4" s="32">
        <v>764.90142719999994</v>
      </c>
      <c r="I4" s="33">
        <v>67.877359839999997</v>
      </c>
      <c r="J4" s="33">
        <v>0</v>
      </c>
      <c r="K4" s="32">
        <v>79.646801479999993</v>
      </c>
      <c r="L4" s="33">
        <v>0</v>
      </c>
      <c r="M4" s="33">
        <v>82.831750839999998</v>
      </c>
      <c r="N4" s="33">
        <v>27.039465180000001</v>
      </c>
      <c r="O4" s="32">
        <v>0</v>
      </c>
      <c r="P4" s="33">
        <v>0</v>
      </c>
      <c r="Q4" s="33">
        <v>0</v>
      </c>
      <c r="R4" s="33">
        <v>1131.9272530000001</v>
      </c>
      <c r="S4" s="34">
        <v>87.005736720000002</v>
      </c>
      <c r="U4" s="21"/>
      <c r="V4" t="s">
        <v>94</v>
      </c>
    </row>
    <row r="5" spans="2:22" x14ac:dyDescent="0.3">
      <c r="B5" s="6" t="s">
        <v>26</v>
      </c>
      <c r="C5" s="35">
        <v>234.1519849</v>
      </c>
      <c r="D5" s="36">
        <v>0</v>
      </c>
      <c r="E5" s="37">
        <v>0</v>
      </c>
      <c r="F5" s="37">
        <v>65.438276790000003</v>
      </c>
      <c r="G5" s="37">
        <v>697.63126279999994</v>
      </c>
      <c r="H5" s="36">
        <v>260.44189699999998</v>
      </c>
      <c r="I5" s="37">
        <v>97.068788819999995</v>
      </c>
      <c r="J5" s="37">
        <v>364.85098570000002</v>
      </c>
      <c r="K5" s="36">
        <v>162.7140177</v>
      </c>
      <c r="L5" s="37">
        <v>0</v>
      </c>
      <c r="M5" s="37">
        <v>63.457760039999997</v>
      </c>
      <c r="N5" s="37">
        <v>234.77057110000001</v>
      </c>
      <c r="O5" s="36">
        <v>0</v>
      </c>
      <c r="P5" s="37">
        <v>0</v>
      </c>
      <c r="Q5" s="37">
        <v>0</v>
      </c>
      <c r="R5" s="37">
        <v>0</v>
      </c>
      <c r="S5" s="38">
        <v>0</v>
      </c>
      <c r="U5" s="22"/>
      <c r="V5" t="s">
        <v>93</v>
      </c>
    </row>
    <row r="6" spans="2:22" x14ac:dyDescent="0.3">
      <c r="B6" s="6" t="s">
        <v>27</v>
      </c>
      <c r="C6" s="35">
        <v>5934.6645040000003</v>
      </c>
      <c r="D6" s="36">
        <v>6390.0885969999999</v>
      </c>
      <c r="E6" s="37">
        <v>4466.0571950000003</v>
      </c>
      <c r="F6" s="37">
        <v>3765.8038569999999</v>
      </c>
      <c r="G6" s="37">
        <v>1281.2833330000001</v>
      </c>
      <c r="H6" s="36">
        <v>1674.164532</v>
      </c>
      <c r="I6" s="37">
        <v>1961.0629670000001</v>
      </c>
      <c r="J6" s="37">
        <v>1619.3902439999999</v>
      </c>
      <c r="K6" s="36">
        <v>2764.3049040000001</v>
      </c>
      <c r="L6" s="37">
        <v>1781.5991289999999</v>
      </c>
      <c r="M6" s="37">
        <v>1942.4628889999999</v>
      </c>
      <c r="N6" s="37">
        <v>2840.7433620000002</v>
      </c>
      <c r="O6" s="36">
        <v>651.41426690000003</v>
      </c>
      <c r="P6" s="37">
        <v>1042.138886</v>
      </c>
      <c r="Q6" s="37">
        <v>697.98709250000002</v>
      </c>
      <c r="R6" s="37">
        <v>1061.7796490000001</v>
      </c>
      <c r="S6" s="38">
        <v>408.06915959999998</v>
      </c>
      <c r="U6" s="20"/>
      <c r="V6" t="s">
        <v>92</v>
      </c>
    </row>
    <row r="7" spans="2:22" x14ac:dyDescent="0.3">
      <c r="B7" s="39" t="s">
        <v>28</v>
      </c>
      <c r="C7" s="40">
        <v>5407.826223</v>
      </c>
      <c r="D7" s="41">
        <v>5898.3507319999999</v>
      </c>
      <c r="E7" s="42">
        <v>6223.4887239999998</v>
      </c>
      <c r="F7" s="42">
        <v>5987.1565609999998</v>
      </c>
      <c r="G7" s="42">
        <v>4131.2950350000001</v>
      </c>
      <c r="H7" s="41">
        <v>4164.2317480000002</v>
      </c>
      <c r="I7" s="42">
        <v>3042.4963069999999</v>
      </c>
      <c r="J7" s="42">
        <v>3240.9106630000001</v>
      </c>
      <c r="K7" s="41">
        <v>4119.280487</v>
      </c>
      <c r="L7" s="42">
        <v>1847.9243779999999</v>
      </c>
      <c r="M7" s="42">
        <v>2066.844028</v>
      </c>
      <c r="N7" s="42">
        <v>2293.9707579999999</v>
      </c>
      <c r="O7" s="41">
        <v>1350.2456099999999</v>
      </c>
      <c r="P7" s="42">
        <v>8657.4865289999998</v>
      </c>
      <c r="Q7" s="42">
        <v>4050.9877569999999</v>
      </c>
      <c r="R7" s="42">
        <v>5135.3102909999998</v>
      </c>
      <c r="S7" s="43">
        <v>4105.153507</v>
      </c>
    </row>
    <row r="8" spans="2:22" x14ac:dyDescent="0.3">
      <c r="B8" s="39" t="s">
        <v>29</v>
      </c>
      <c r="C8" s="40">
        <v>6536.3456470000001</v>
      </c>
      <c r="D8" s="41">
        <v>10920.246510000001</v>
      </c>
      <c r="E8" s="42">
        <v>8584.354781</v>
      </c>
      <c r="F8" s="42">
        <v>9261.2794720000002</v>
      </c>
      <c r="G8" s="42">
        <v>4312.5030360000001</v>
      </c>
      <c r="H8" s="41">
        <v>14235.41099</v>
      </c>
      <c r="I8" s="42">
        <v>9718.0056729999997</v>
      </c>
      <c r="J8" s="42">
        <v>8071.8729059999996</v>
      </c>
      <c r="K8" s="41">
        <v>6617.3615</v>
      </c>
      <c r="L8" s="42">
        <v>8441.4200130000008</v>
      </c>
      <c r="M8" s="42">
        <v>8113.8535940000002</v>
      </c>
      <c r="N8" s="42">
        <v>10783.403480000001</v>
      </c>
      <c r="O8" s="41">
        <v>4352.0491229999998</v>
      </c>
      <c r="P8" s="42">
        <v>9512.8669339999997</v>
      </c>
      <c r="Q8" s="42">
        <v>9087.9382289999994</v>
      </c>
      <c r="R8" s="42">
        <v>1880.8970830000001</v>
      </c>
      <c r="S8" s="43">
        <v>4770.9882280000002</v>
      </c>
      <c r="U8" s="1"/>
    </row>
    <row r="9" spans="2:22" x14ac:dyDescent="0.3">
      <c r="B9" s="6" t="s">
        <v>30</v>
      </c>
      <c r="C9" s="35">
        <v>139.63453730000001</v>
      </c>
      <c r="D9" s="36">
        <v>45.203280960000001</v>
      </c>
      <c r="E9" s="37">
        <v>148.15907899999999</v>
      </c>
      <c r="F9" s="37">
        <v>281.8368059</v>
      </c>
      <c r="G9" s="37">
        <v>462.2516091</v>
      </c>
      <c r="H9" s="36">
        <v>0</v>
      </c>
      <c r="I9" s="37">
        <v>137.82415140000001</v>
      </c>
      <c r="J9" s="37">
        <v>181.31314230000001</v>
      </c>
      <c r="K9" s="36">
        <v>134.7682159</v>
      </c>
      <c r="L9" s="37">
        <v>46.463979639999998</v>
      </c>
      <c r="M9" s="37">
        <v>399.44854240000001</v>
      </c>
      <c r="N9" s="37">
        <v>96.080782529999993</v>
      </c>
      <c r="O9" s="36">
        <v>0</v>
      </c>
      <c r="P9" s="37">
        <v>199.04553680000001</v>
      </c>
      <c r="Q9" s="37">
        <v>377.72167350000001</v>
      </c>
      <c r="R9" s="37">
        <v>383.0607473</v>
      </c>
      <c r="S9" s="38">
        <v>706.65634950000003</v>
      </c>
    </row>
    <row r="10" spans="2:22" x14ac:dyDescent="0.3">
      <c r="B10" s="6" t="s">
        <v>31</v>
      </c>
      <c r="C10" s="35">
        <v>0</v>
      </c>
      <c r="D10" s="36">
        <v>0</v>
      </c>
      <c r="E10" s="37">
        <v>93.454188290000005</v>
      </c>
      <c r="F10" s="37">
        <v>109.3993755</v>
      </c>
      <c r="G10" s="37">
        <v>0</v>
      </c>
      <c r="H10" s="36">
        <v>0</v>
      </c>
      <c r="I10" s="37">
        <v>97.367462020000005</v>
      </c>
      <c r="J10" s="37">
        <v>0</v>
      </c>
      <c r="K10" s="36">
        <v>0</v>
      </c>
      <c r="L10" s="37">
        <v>0</v>
      </c>
      <c r="M10" s="37">
        <v>0</v>
      </c>
      <c r="N10" s="37">
        <v>41.557578020000001</v>
      </c>
      <c r="O10" s="36">
        <v>0</v>
      </c>
      <c r="P10" s="37">
        <v>0</v>
      </c>
      <c r="Q10" s="37">
        <v>0</v>
      </c>
      <c r="R10" s="37">
        <v>386.59669270000001</v>
      </c>
      <c r="S10" s="38">
        <v>0</v>
      </c>
    </row>
    <row r="11" spans="2:22" x14ac:dyDescent="0.3">
      <c r="B11" s="39" t="s">
        <v>32</v>
      </c>
      <c r="C11" s="40">
        <v>7861.8982610000003</v>
      </c>
      <c r="D11" s="41">
        <v>11009.029</v>
      </c>
      <c r="E11" s="42">
        <v>17677.950949999999</v>
      </c>
      <c r="F11" s="42">
        <v>16180.626200000001</v>
      </c>
      <c r="G11" s="42">
        <v>12710.535260000001</v>
      </c>
      <c r="H11" s="41">
        <v>12201.780849999999</v>
      </c>
      <c r="I11" s="42">
        <v>17811.832119999999</v>
      </c>
      <c r="J11" s="42">
        <v>9615.0250789999991</v>
      </c>
      <c r="K11" s="41">
        <v>9105.4894239999994</v>
      </c>
      <c r="L11" s="42">
        <v>13346.56948</v>
      </c>
      <c r="M11" s="42">
        <v>9166.7964260000008</v>
      </c>
      <c r="N11" s="42">
        <v>16646.879120000001</v>
      </c>
      <c r="O11" s="41">
        <v>2670.5755979999999</v>
      </c>
      <c r="P11" s="42">
        <v>20654.649440000001</v>
      </c>
      <c r="Q11" s="42">
        <v>22627.111509999999</v>
      </c>
      <c r="R11" s="42">
        <v>14294.81783</v>
      </c>
      <c r="S11" s="43">
        <v>19864.660080000001</v>
      </c>
    </row>
    <row r="12" spans="2:22" x14ac:dyDescent="0.3">
      <c r="B12" s="44" t="s">
        <v>33</v>
      </c>
      <c r="C12" s="45">
        <v>70058.273870000005</v>
      </c>
      <c r="D12" s="46">
        <v>57487.48055</v>
      </c>
      <c r="E12" s="47">
        <v>56664.485059999999</v>
      </c>
      <c r="F12" s="47">
        <v>55862.475619999997</v>
      </c>
      <c r="G12" s="47">
        <v>40695.156999999999</v>
      </c>
      <c r="H12" s="46">
        <v>71881.963570000007</v>
      </c>
      <c r="I12" s="47">
        <v>51085.916859999998</v>
      </c>
      <c r="J12" s="47">
        <v>55396.54133</v>
      </c>
      <c r="K12" s="46">
        <v>27769.85903</v>
      </c>
      <c r="L12" s="47">
        <v>43312.980669999997</v>
      </c>
      <c r="M12" s="47">
        <v>50914.276140000002</v>
      </c>
      <c r="N12" s="47">
        <v>55530.145089999998</v>
      </c>
      <c r="O12" s="46">
        <v>54316.874100000001</v>
      </c>
      <c r="P12" s="47">
        <v>28905.156770000001</v>
      </c>
      <c r="Q12" s="47">
        <v>27172.787380000002</v>
      </c>
      <c r="R12" s="47">
        <v>48947.173280000003</v>
      </c>
      <c r="S12" s="48">
        <v>37415.93634</v>
      </c>
    </row>
    <row r="13" spans="2:22" x14ac:dyDescent="0.3">
      <c r="B13" s="6" t="s">
        <v>34</v>
      </c>
      <c r="C13" s="35">
        <v>0</v>
      </c>
      <c r="D13" s="36">
        <v>0</v>
      </c>
      <c r="E13" s="37">
        <v>0</v>
      </c>
      <c r="F13" s="37">
        <v>22.015354210000002</v>
      </c>
      <c r="G13" s="37">
        <v>469.40720679999998</v>
      </c>
      <c r="H13" s="36">
        <v>0</v>
      </c>
      <c r="I13" s="37">
        <v>237.92800869999999</v>
      </c>
      <c r="J13" s="37">
        <v>245.4931297</v>
      </c>
      <c r="K13" s="36">
        <v>0</v>
      </c>
      <c r="L13" s="37">
        <v>0</v>
      </c>
      <c r="M13" s="37">
        <v>0</v>
      </c>
      <c r="N13" s="37">
        <v>41.814900489999999</v>
      </c>
      <c r="O13" s="36">
        <v>0</v>
      </c>
      <c r="P13" s="37">
        <v>0</v>
      </c>
      <c r="Q13" s="37">
        <v>0</v>
      </c>
      <c r="R13" s="37">
        <v>0</v>
      </c>
      <c r="S13" s="38">
        <v>179.39882560000001</v>
      </c>
    </row>
    <row r="14" spans="2:22" x14ac:dyDescent="0.3">
      <c r="B14" s="6" t="s">
        <v>35</v>
      </c>
      <c r="C14" s="35">
        <v>46.68718475</v>
      </c>
      <c r="D14" s="36">
        <v>0</v>
      </c>
      <c r="E14" s="37">
        <v>55.729561820000001</v>
      </c>
      <c r="F14" s="37">
        <v>152.22237269999999</v>
      </c>
      <c r="G14" s="37">
        <v>695.49783390000005</v>
      </c>
      <c r="H14" s="36">
        <v>0</v>
      </c>
      <c r="I14" s="37">
        <v>55.298252789999999</v>
      </c>
      <c r="J14" s="37">
        <v>60.622538910000003</v>
      </c>
      <c r="K14" s="36">
        <v>0</v>
      </c>
      <c r="L14" s="37">
        <v>69.909106980000004</v>
      </c>
      <c r="M14" s="37">
        <v>0</v>
      </c>
      <c r="N14" s="37">
        <v>27.53560216</v>
      </c>
      <c r="O14" s="36">
        <v>0</v>
      </c>
      <c r="P14" s="37">
        <v>332.75706459999998</v>
      </c>
      <c r="Q14" s="37">
        <v>0</v>
      </c>
      <c r="R14" s="37">
        <v>0</v>
      </c>
      <c r="S14" s="38">
        <v>88.602172260000003</v>
      </c>
    </row>
    <row r="15" spans="2:22" x14ac:dyDescent="0.3">
      <c r="B15" s="6" t="s">
        <v>36</v>
      </c>
      <c r="C15" s="35">
        <v>0</v>
      </c>
      <c r="D15" s="36">
        <v>0</v>
      </c>
      <c r="E15" s="37">
        <v>0</v>
      </c>
      <c r="F15" s="37">
        <v>0</v>
      </c>
      <c r="G15" s="37">
        <v>0</v>
      </c>
      <c r="H15" s="36">
        <v>267.83614640000002</v>
      </c>
      <c r="I15" s="37">
        <v>285.21338580000003</v>
      </c>
      <c r="J15" s="37">
        <v>187.60476550000001</v>
      </c>
      <c r="K15" s="36">
        <v>0</v>
      </c>
      <c r="L15" s="37">
        <v>0</v>
      </c>
      <c r="M15" s="37">
        <v>0</v>
      </c>
      <c r="N15" s="37">
        <v>0</v>
      </c>
      <c r="O15" s="36">
        <v>0</v>
      </c>
      <c r="P15" s="37">
        <v>0</v>
      </c>
      <c r="Q15" s="37">
        <v>0</v>
      </c>
      <c r="R15" s="37">
        <v>0</v>
      </c>
      <c r="S15" s="38">
        <v>365.58877389999998</v>
      </c>
    </row>
    <row r="16" spans="2:22" x14ac:dyDescent="0.3">
      <c r="B16" s="6" t="s">
        <v>37</v>
      </c>
      <c r="C16" s="35">
        <v>89.279002419999998</v>
      </c>
      <c r="D16" s="36">
        <v>173.411417</v>
      </c>
      <c r="E16" s="37">
        <v>88.808804660000007</v>
      </c>
      <c r="F16" s="37">
        <v>415.84557960000001</v>
      </c>
      <c r="G16" s="37">
        <v>0</v>
      </c>
      <c r="H16" s="36">
        <v>0</v>
      </c>
      <c r="I16" s="37">
        <v>383.32845850000001</v>
      </c>
      <c r="J16" s="37">
        <v>0</v>
      </c>
      <c r="K16" s="36">
        <v>25.850277670000001</v>
      </c>
      <c r="L16" s="37">
        <v>66.842918069999996</v>
      </c>
      <c r="M16" s="37">
        <v>141.1409439</v>
      </c>
      <c r="N16" s="37">
        <v>39.491850460000002</v>
      </c>
      <c r="O16" s="36">
        <v>96.596518279999998</v>
      </c>
      <c r="P16" s="37">
        <v>63.632491309999999</v>
      </c>
      <c r="Q16" s="37">
        <v>0</v>
      </c>
      <c r="R16" s="37">
        <v>0</v>
      </c>
      <c r="S16" s="38">
        <v>0</v>
      </c>
    </row>
    <row r="17" spans="2:19" x14ac:dyDescent="0.3">
      <c r="B17" s="6" t="s">
        <v>38</v>
      </c>
      <c r="C17" s="35">
        <v>0</v>
      </c>
      <c r="D17" s="36">
        <v>0</v>
      </c>
      <c r="E17" s="37">
        <v>71.464967520000002</v>
      </c>
      <c r="F17" s="37">
        <v>83.658346010000002</v>
      </c>
      <c r="G17" s="37">
        <v>0</v>
      </c>
      <c r="H17" s="36">
        <v>998.87127550000002</v>
      </c>
      <c r="I17" s="37">
        <v>186.1436774</v>
      </c>
      <c r="J17" s="37">
        <v>116.6092366</v>
      </c>
      <c r="K17" s="36">
        <v>26.002338129999998</v>
      </c>
      <c r="L17" s="37">
        <v>0</v>
      </c>
      <c r="M17" s="37">
        <v>20.281597820000002</v>
      </c>
      <c r="N17" s="37">
        <v>0</v>
      </c>
      <c r="O17" s="36">
        <v>0</v>
      </c>
      <c r="P17" s="37">
        <v>0</v>
      </c>
      <c r="Q17" s="37">
        <v>0</v>
      </c>
      <c r="R17" s="37">
        <v>0</v>
      </c>
      <c r="S17" s="38">
        <v>255.64332640000001</v>
      </c>
    </row>
    <row r="18" spans="2:19" x14ac:dyDescent="0.3">
      <c r="B18" s="6" t="s">
        <v>39</v>
      </c>
      <c r="C18" s="35">
        <v>57.828444750000003</v>
      </c>
      <c r="D18" s="36">
        <v>56.161652109999999</v>
      </c>
      <c r="E18" s="37">
        <v>138.05732359999999</v>
      </c>
      <c r="F18" s="37">
        <v>0</v>
      </c>
      <c r="G18" s="37">
        <v>0</v>
      </c>
      <c r="H18" s="36">
        <v>0</v>
      </c>
      <c r="I18" s="37">
        <v>51.37082006</v>
      </c>
      <c r="J18" s="37">
        <v>0</v>
      </c>
      <c r="K18" s="36">
        <v>0</v>
      </c>
      <c r="L18" s="37">
        <v>28.863987349999999</v>
      </c>
      <c r="M18" s="37">
        <v>0</v>
      </c>
      <c r="N18" s="37">
        <v>0</v>
      </c>
      <c r="O18" s="36">
        <v>0</v>
      </c>
      <c r="P18" s="37">
        <v>0</v>
      </c>
      <c r="Q18" s="37">
        <v>0</v>
      </c>
      <c r="R18" s="37">
        <v>0</v>
      </c>
      <c r="S18" s="38">
        <v>0</v>
      </c>
    </row>
    <row r="19" spans="2:19" x14ac:dyDescent="0.3">
      <c r="B19" s="6" t="s">
        <v>40</v>
      </c>
      <c r="C19" s="35">
        <v>186.1793831</v>
      </c>
      <c r="D19" s="36">
        <v>180.81312389999999</v>
      </c>
      <c r="E19" s="37">
        <v>185.19884870000001</v>
      </c>
      <c r="F19" s="37">
        <v>0</v>
      </c>
      <c r="G19" s="37">
        <v>0</v>
      </c>
      <c r="H19" s="36">
        <v>517.70767330000001</v>
      </c>
      <c r="I19" s="37">
        <v>110.25932109999999</v>
      </c>
      <c r="J19" s="37">
        <v>362.62628460000002</v>
      </c>
      <c r="K19" s="36">
        <v>26.95364318</v>
      </c>
      <c r="L19" s="37">
        <v>0</v>
      </c>
      <c r="M19" s="37">
        <v>168.18885990000001</v>
      </c>
      <c r="N19" s="37">
        <v>41.177478229999998</v>
      </c>
      <c r="O19" s="36">
        <v>0</v>
      </c>
      <c r="P19" s="37">
        <v>66.348512279999994</v>
      </c>
      <c r="Q19" s="37">
        <v>0</v>
      </c>
      <c r="R19" s="37">
        <v>0</v>
      </c>
      <c r="S19" s="38">
        <v>0</v>
      </c>
    </row>
    <row r="20" spans="2:19" x14ac:dyDescent="0.3">
      <c r="B20" s="44" t="s">
        <v>41</v>
      </c>
      <c r="C20" s="45">
        <v>33634.46918</v>
      </c>
      <c r="D20" s="46">
        <v>32433.354090000001</v>
      </c>
      <c r="E20" s="47">
        <v>57233.389219999997</v>
      </c>
      <c r="F20" s="47">
        <v>49554.498390000001</v>
      </c>
      <c r="G20" s="47">
        <v>86233.037679999994</v>
      </c>
      <c r="H20" s="46">
        <v>80924.180680000005</v>
      </c>
      <c r="I20" s="47">
        <v>62497.739679999999</v>
      </c>
      <c r="J20" s="47">
        <v>70435.622959999993</v>
      </c>
      <c r="K20" s="46">
        <v>57106.009969999999</v>
      </c>
      <c r="L20" s="47">
        <v>55293.29737</v>
      </c>
      <c r="M20" s="47">
        <v>42516.567020000002</v>
      </c>
      <c r="N20" s="47">
        <v>53054.092380000002</v>
      </c>
      <c r="O20" s="46">
        <v>89713.412620000003</v>
      </c>
      <c r="P20" s="47">
        <v>84873.016910000006</v>
      </c>
      <c r="Q20" s="47">
        <v>95823.267049999995</v>
      </c>
      <c r="R20" s="47">
        <v>71067.345140000005</v>
      </c>
      <c r="S20" s="48">
        <v>89091.699259999994</v>
      </c>
    </row>
    <row r="21" spans="2:19" x14ac:dyDescent="0.3">
      <c r="B21" s="6" t="s">
        <v>42</v>
      </c>
      <c r="C21" s="35">
        <v>370.10204640000001</v>
      </c>
      <c r="D21" s="36">
        <v>359.4345735</v>
      </c>
      <c r="E21" s="37">
        <v>441.78343560000002</v>
      </c>
      <c r="F21" s="37">
        <v>797.28938849999997</v>
      </c>
      <c r="G21" s="37">
        <v>0</v>
      </c>
      <c r="H21" s="36">
        <v>0</v>
      </c>
      <c r="I21" s="37">
        <v>205.4832802</v>
      </c>
      <c r="J21" s="37">
        <v>240.28569970000001</v>
      </c>
      <c r="K21" s="36">
        <v>214.3223022</v>
      </c>
      <c r="L21" s="37">
        <v>484.9149875</v>
      </c>
      <c r="M21" s="37">
        <v>62.688575069999999</v>
      </c>
      <c r="N21" s="37">
        <v>150.0690318</v>
      </c>
      <c r="O21" s="36">
        <v>0</v>
      </c>
      <c r="P21" s="37">
        <v>0</v>
      </c>
      <c r="Q21" s="37">
        <v>1877.1622560000001</v>
      </c>
      <c r="R21" s="37">
        <v>0</v>
      </c>
      <c r="S21" s="38">
        <v>263.39009390000001</v>
      </c>
    </row>
    <row r="22" spans="2:19" x14ac:dyDescent="0.3">
      <c r="B22" s="6" t="s">
        <v>43</v>
      </c>
      <c r="C22" s="35">
        <v>389.23621730000002</v>
      </c>
      <c r="D22" s="36">
        <v>336.01532359999999</v>
      </c>
      <c r="E22" s="37">
        <v>292.54073099999999</v>
      </c>
      <c r="F22" s="37">
        <v>423.03157970000001</v>
      </c>
      <c r="G22" s="37">
        <v>0</v>
      </c>
      <c r="H22" s="36">
        <v>240.5214119</v>
      </c>
      <c r="I22" s="37">
        <v>806.79837510000004</v>
      </c>
      <c r="J22" s="37">
        <v>617.73165010000002</v>
      </c>
      <c r="K22" s="36">
        <v>200.35795949999999</v>
      </c>
      <c r="L22" s="37">
        <v>86.346659040000006</v>
      </c>
      <c r="M22" s="37">
        <v>761.85265449999997</v>
      </c>
      <c r="N22" s="37">
        <v>216.81361530000001</v>
      </c>
      <c r="O22" s="36">
        <v>842.27785619999997</v>
      </c>
      <c r="P22" s="37">
        <v>369.89765490000002</v>
      </c>
      <c r="Q22" s="37">
        <v>877.42711699999995</v>
      </c>
      <c r="R22" s="37">
        <v>0</v>
      </c>
      <c r="S22" s="38">
        <v>902.83856549999996</v>
      </c>
    </row>
    <row r="23" spans="2:19" x14ac:dyDescent="0.3">
      <c r="B23" s="6" t="s">
        <v>44</v>
      </c>
      <c r="C23" s="35">
        <v>0</v>
      </c>
      <c r="D23" s="36">
        <v>0</v>
      </c>
      <c r="E23" s="37">
        <v>0</v>
      </c>
      <c r="F23" s="37">
        <v>199.37269380000001</v>
      </c>
      <c r="G23" s="37">
        <v>1653.1615179999999</v>
      </c>
      <c r="H23" s="36">
        <v>528.9972487</v>
      </c>
      <c r="I23" s="37">
        <v>14.08296625</v>
      </c>
      <c r="J23" s="37">
        <v>0</v>
      </c>
      <c r="K23" s="36">
        <v>0</v>
      </c>
      <c r="L23" s="37">
        <v>0</v>
      </c>
      <c r="M23" s="37">
        <v>0</v>
      </c>
      <c r="N23" s="37">
        <v>0</v>
      </c>
      <c r="O23" s="36">
        <v>0</v>
      </c>
      <c r="P23" s="37">
        <v>0</v>
      </c>
      <c r="Q23" s="37">
        <v>0</v>
      </c>
      <c r="R23" s="37">
        <v>0</v>
      </c>
      <c r="S23" s="38">
        <v>0</v>
      </c>
    </row>
    <row r="24" spans="2:19" x14ac:dyDescent="0.3">
      <c r="B24" s="6" t="s">
        <v>45</v>
      </c>
      <c r="C24" s="35">
        <v>0</v>
      </c>
      <c r="D24" s="36">
        <v>0</v>
      </c>
      <c r="E24" s="37">
        <v>36.704061869999997</v>
      </c>
      <c r="F24" s="37">
        <v>107.4163053</v>
      </c>
      <c r="G24" s="37">
        <v>0</v>
      </c>
      <c r="H24" s="36">
        <v>0</v>
      </c>
      <c r="I24" s="37">
        <v>81.944993929999995</v>
      </c>
      <c r="J24" s="37">
        <v>0</v>
      </c>
      <c r="K24" s="36">
        <v>0</v>
      </c>
      <c r="L24" s="37">
        <v>115.10713990000001</v>
      </c>
      <c r="M24" s="37">
        <v>0</v>
      </c>
      <c r="N24" s="37">
        <v>68.007114090000002</v>
      </c>
      <c r="O24" s="36">
        <v>199.61334890000001</v>
      </c>
      <c r="P24" s="37">
        <v>0</v>
      </c>
      <c r="Q24" s="37">
        <v>0</v>
      </c>
      <c r="R24" s="37">
        <v>0</v>
      </c>
      <c r="S24" s="38">
        <v>0</v>
      </c>
    </row>
    <row r="25" spans="2:19" x14ac:dyDescent="0.3">
      <c r="B25" s="6" t="s">
        <v>46</v>
      </c>
      <c r="C25" s="35">
        <v>0</v>
      </c>
      <c r="D25" s="36">
        <v>0</v>
      </c>
      <c r="E25" s="37">
        <v>189.82882000000001</v>
      </c>
      <c r="F25" s="37">
        <v>121.20953539999999</v>
      </c>
      <c r="G25" s="37">
        <v>0</v>
      </c>
      <c r="H25" s="36">
        <v>0</v>
      </c>
      <c r="I25" s="37">
        <v>102.7416401</v>
      </c>
      <c r="J25" s="37">
        <v>112.6339217</v>
      </c>
      <c r="K25" s="36">
        <v>50.231789569999997</v>
      </c>
      <c r="L25" s="37">
        <v>0</v>
      </c>
      <c r="M25" s="37">
        <v>0</v>
      </c>
      <c r="N25" s="37">
        <v>76.739845779999996</v>
      </c>
      <c r="O25" s="36">
        <v>0</v>
      </c>
      <c r="P25" s="37">
        <v>0</v>
      </c>
      <c r="Q25" s="37">
        <v>0</v>
      </c>
      <c r="R25" s="37">
        <v>0</v>
      </c>
      <c r="S25" s="38">
        <v>0</v>
      </c>
    </row>
    <row r="26" spans="2:19" x14ac:dyDescent="0.3">
      <c r="B26" s="6" t="s">
        <v>47</v>
      </c>
      <c r="C26" s="35">
        <v>45.301808350000002</v>
      </c>
      <c r="D26" s="36">
        <v>87.99214336</v>
      </c>
      <c r="E26" s="37">
        <v>0</v>
      </c>
      <c r="F26" s="37">
        <v>42.201539529999998</v>
      </c>
      <c r="G26" s="37">
        <v>0</v>
      </c>
      <c r="H26" s="36">
        <v>0</v>
      </c>
      <c r="I26" s="37">
        <v>53.657355080000002</v>
      </c>
      <c r="J26" s="37">
        <v>58.823650520000001</v>
      </c>
      <c r="K26" s="36">
        <v>0</v>
      </c>
      <c r="L26" s="37">
        <v>0</v>
      </c>
      <c r="M26" s="37">
        <v>0</v>
      </c>
      <c r="N26" s="37">
        <v>0</v>
      </c>
      <c r="O26" s="36">
        <v>0</v>
      </c>
      <c r="P26" s="37">
        <v>0</v>
      </c>
      <c r="Q26" s="37">
        <v>0</v>
      </c>
      <c r="R26" s="37">
        <v>0</v>
      </c>
      <c r="S26" s="38">
        <v>429.86513839999998</v>
      </c>
    </row>
    <row r="27" spans="2:19" x14ac:dyDescent="0.3">
      <c r="B27" s="6" t="s">
        <v>48</v>
      </c>
      <c r="C27" s="35">
        <v>82.746392479999997</v>
      </c>
      <c r="D27" s="36">
        <v>241.08416510000001</v>
      </c>
      <c r="E27" s="37">
        <v>526.78783639999995</v>
      </c>
      <c r="F27" s="37">
        <v>1059.899099</v>
      </c>
      <c r="G27" s="37">
        <v>2465.341915</v>
      </c>
      <c r="H27" s="36">
        <v>4831.9382839999998</v>
      </c>
      <c r="I27" s="37">
        <v>269.52278489999998</v>
      </c>
      <c r="J27" s="37">
        <v>1396.7827259999999</v>
      </c>
      <c r="K27" s="36">
        <v>910.43416979999995</v>
      </c>
      <c r="L27" s="37">
        <v>1280.340772</v>
      </c>
      <c r="M27" s="37">
        <v>728.81839309999998</v>
      </c>
      <c r="N27" s="37">
        <v>390.42349719999999</v>
      </c>
      <c r="O27" s="36">
        <v>1342.927205</v>
      </c>
      <c r="P27" s="37">
        <v>1120.5526520000001</v>
      </c>
      <c r="Q27" s="37">
        <v>6379.2993749999996</v>
      </c>
      <c r="R27" s="37">
        <v>9533.9563770000004</v>
      </c>
      <c r="S27" s="38">
        <v>2591.073281</v>
      </c>
    </row>
    <row r="28" spans="2:19" x14ac:dyDescent="0.3">
      <c r="B28" s="6" t="s">
        <v>49</v>
      </c>
      <c r="C28" s="35">
        <v>1434.14543</v>
      </c>
      <c r="D28" s="36">
        <v>1033.374399</v>
      </c>
      <c r="E28" s="37">
        <v>994.01273000000003</v>
      </c>
      <c r="F28" s="37">
        <v>861.93447400000002</v>
      </c>
      <c r="G28" s="37">
        <v>229.7250421</v>
      </c>
      <c r="H28" s="36">
        <v>1543.710153</v>
      </c>
      <c r="I28" s="37">
        <v>356.17101910000002</v>
      </c>
      <c r="J28" s="37">
        <v>360.42854949999997</v>
      </c>
      <c r="K28" s="36">
        <v>750.12805760000003</v>
      </c>
      <c r="L28" s="37">
        <v>92.364759520000007</v>
      </c>
      <c r="M28" s="37">
        <v>522.40479219999997</v>
      </c>
      <c r="N28" s="37">
        <v>231.92486729999999</v>
      </c>
      <c r="O28" s="36">
        <v>500.54559469999998</v>
      </c>
      <c r="P28" s="37">
        <v>593.51760079999997</v>
      </c>
      <c r="Q28" s="37">
        <v>1126.297354</v>
      </c>
      <c r="R28" s="37">
        <v>1142.2175010000001</v>
      </c>
      <c r="S28" s="38">
        <v>263.39009390000001</v>
      </c>
    </row>
    <row r="29" spans="2:19" x14ac:dyDescent="0.3">
      <c r="B29" s="6" t="s">
        <v>50</v>
      </c>
      <c r="C29" s="35">
        <v>45.845974210000001</v>
      </c>
      <c r="D29" s="36">
        <v>489.77008319999999</v>
      </c>
      <c r="E29" s="37">
        <v>164.17627669999999</v>
      </c>
      <c r="F29" s="37">
        <v>0</v>
      </c>
      <c r="G29" s="37">
        <v>0</v>
      </c>
      <c r="H29" s="36">
        <v>0</v>
      </c>
      <c r="I29" s="37">
        <v>108.6037757</v>
      </c>
      <c r="J29" s="37">
        <v>59.530240919999997</v>
      </c>
      <c r="K29" s="36">
        <v>0</v>
      </c>
      <c r="L29" s="37">
        <v>137.29896690000001</v>
      </c>
      <c r="M29" s="37">
        <v>165.66350170000001</v>
      </c>
      <c r="N29" s="37">
        <v>54.078930360000001</v>
      </c>
      <c r="O29" s="36">
        <v>0</v>
      </c>
      <c r="P29" s="37">
        <v>65.352288369999997</v>
      </c>
      <c r="Q29" s="37">
        <v>372.0501769</v>
      </c>
      <c r="R29" s="37">
        <v>0</v>
      </c>
      <c r="S29" s="38">
        <v>87.005736720000002</v>
      </c>
    </row>
    <row r="30" spans="2:19" x14ac:dyDescent="0.3">
      <c r="B30" s="39" t="s">
        <v>51</v>
      </c>
      <c r="C30" s="40">
        <v>8192.9848170000005</v>
      </c>
      <c r="D30" s="41">
        <v>9522.1175309999999</v>
      </c>
      <c r="E30" s="42">
        <v>18562.029829999999</v>
      </c>
      <c r="F30" s="42">
        <v>18830.487819999998</v>
      </c>
      <c r="G30" s="42">
        <v>15562.018980000001</v>
      </c>
      <c r="H30" s="41">
        <v>23404.6378</v>
      </c>
      <c r="I30" s="42">
        <v>15563.701349999999</v>
      </c>
      <c r="J30" s="42">
        <v>14765.943799999999</v>
      </c>
      <c r="K30" s="41">
        <v>8892.6471340000007</v>
      </c>
      <c r="L30" s="42">
        <v>10882.654329999999</v>
      </c>
      <c r="M30" s="42">
        <v>15611.4774</v>
      </c>
      <c r="N30" s="42">
        <v>10218.776879999999</v>
      </c>
      <c r="O30" s="41">
        <v>5231.5087960000001</v>
      </c>
      <c r="P30" s="42">
        <v>17167.337049999998</v>
      </c>
      <c r="Q30" s="42">
        <v>15077.85167</v>
      </c>
      <c r="R30" s="42">
        <v>14738.29034</v>
      </c>
      <c r="S30" s="43">
        <v>23535.179359999998</v>
      </c>
    </row>
    <row r="31" spans="2:19" x14ac:dyDescent="0.3">
      <c r="B31" s="49" t="s">
        <v>52</v>
      </c>
      <c r="C31" s="50">
        <v>222561.3308</v>
      </c>
      <c r="D31" s="51">
        <v>228488.19089999999</v>
      </c>
      <c r="E31" s="52">
        <v>290355.37579999998</v>
      </c>
      <c r="F31" s="52">
        <v>289225.36310000002</v>
      </c>
      <c r="G31" s="52">
        <v>282908.31439999997</v>
      </c>
      <c r="H31" s="51">
        <v>273447.98700000002</v>
      </c>
      <c r="I31" s="52">
        <v>208050.0993</v>
      </c>
      <c r="J31" s="52">
        <v>213407.932</v>
      </c>
      <c r="K31" s="51">
        <v>266977.19089999999</v>
      </c>
      <c r="L31" s="52">
        <v>227559.80619999999</v>
      </c>
      <c r="M31" s="52">
        <v>193389.00090000001</v>
      </c>
      <c r="N31" s="52">
        <v>212754.2916</v>
      </c>
      <c r="O31" s="51">
        <v>240110.8829</v>
      </c>
      <c r="P31" s="52">
        <v>434820.7205</v>
      </c>
      <c r="Q31" s="52">
        <v>402824.33850000001</v>
      </c>
      <c r="R31" s="52">
        <v>408518.23700000002</v>
      </c>
      <c r="S31" s="53">
        <v>392105.44839999999</v>
      </c>
    </row>
    <row r="32" spans="2:19" x14ac:dyDescent="0.3">
      <c r="B32" s="6" t="s">
        <v>53</v>
      </c>
      <c r="C32" s="35">
        <v>0</v>
      </c>
      <c r="D32" s="36">
        <v>0</v>
      </c>
      <c r="E32" s="37">
        <v>0</v>
      </c>
      <c r="F32" s="37">
        <v>0</v>
      </c>
      <c r="G32" s="37">
        <v>0</v>
      </c>
      <c r="H32" s="36">
        <v>0</v>
      </c>
      <c r="I32" s="37">
        <v>0</v>
      </c>
      <c r="J32" s="37">
        <v>0</v>
      </c>
      <c r="K32" s="36">
        <v>0</v>
      </c>
      <c r="L32" s="37">
        <v>0</v>
      </c>
      <c r="M32" s="37">
        <v>0</v>
      </c>
      <c r="N32" s="37">
        <v>110.8202081</v>
      </c>
      <c r="O32" s="36">
        <v>0</v>
      </c>
      <c r="P32" s="37">
        <v>0</v>
      </c>
      <c r="Q32" s="37">
        <v>0</v>
      </c>
      <c r="R32" s="37">
        <v>0</v>
      </c>
      <c r="S32" s="38">
        <v>0</v>
      </c>
    </row>
    <row r="33" spans="2:19" x14ac:dyDescent="0.3">
      <c r="B33" s="6" t="s">
        <v>54</v>
      </c>
      <c r="C33" s="35">
        <v>48.312371560000003</v>
      </c>
      <c r="D33" s="36">
        <v>140.7595838</v>
      </c>
      <c r="E33" s="37">
        <v>249.90123130000001</v>
      </c>
      <c r="F33" s="37">
        <v>202.52732499999999</v>
      </c>
      <c r="G33" s="37">
        <v>239.90273379999999</v>
      </c>
      <c r="H33" s="36">
        <v>0</v>
      </c>
      <c r="I33" s="37">
        <v>71.528989960000004</v>
      </c>
      <c r="J33" s="37">
        <v>0</v>
      </c>
      <c r="K33" s="36">
        <v>0</v>
      </c>
      <c r="L33" s="37">
        <v>337.59904189999997</v>
      </c>
      <c r="M33" s="37">
        <v>109.1098617</v>
      </c>
      <c r="N33" s="37">
        <v>0</v>
      </c>
      <c r="O33" s="36">
        <v>209.08866610000001</v>
      </c>
      <c r="P33" s="37">
        <v>137.7361521</v>
      </c>
      <c r="Q33" s="37">
        <v>980.16383629999996</v>
      </c>
      <c r="R33" s="37">
        <v>0</v>
      </c>
      <c r="S33" s="38">
        <v>825.17782580000005</v>
      </c>
    </row>
    <row r="34" spans="2:19" x14ac:dyDescent="0.3">
      <c r="B34" s="6" t="s">
        <v>55</v>
      </c>
      <c r="C34" s="35">
        <v>0</v>
      </c>
      <c r="D34" s="36">
        <v>0</v>
      </c>
      <c r="E34" s="37">
        <v>56.072512969999998</v>
      </c>
      <c r="F34" s="37">
        <v>262.55850129999999</v>
      </c>
      <c r="G34" s="37">
        <v>0</v>
      </c>
      <c r="H34" s="36">
        <v>0</v>
      </c>
      <c r="I34" s="37">
        <v>83.457824590000001</v>
      </c>
      <c r="J34" s="37">
        <v>0</v>
      </c>
      <c r="K34" s="36">
        <v>0</v>
      </c>
      <c r="L34" s="37">
        <v>187.57151160000001</v>
      </c>
      <c r="M34" s="37">
        <v>63.653014689999999</v>
      </c>
      <c r="N34" s="37">
        <v>55.410104029999999</v>
      </c>
      <c r="O34" s="36">
        <v>0</v>
      </c>
      <c r="P34" s="37">
        <v>0</v>
      </c>
      <c r="Q34" s="37">
        <v>0</v>
      </c>
      <c r="R34" s="37">
        <v>1159.790078</v>
      </c>
      <c r="S34" s="38">
        <v>356.58966559999999</v>
      </c>
    </row>
    <row r="35" spans="2:19" x14ac:dyDescent="0.3">
      <c r="B35" s="6" t="s">
        <v>56</v>
      </c>
      <c r="C35" s="35">
        <v>1540.677097</v>
      </c>
      <c r="D35" s="36">
        <v>1722.9776569999999</v>
      </c>
      <c r="E35" s="37">
        <v>3901.069328</v>
      </c>
      <c r="F35" s="37">
        <v>4892.8619799999997</v>
      </c>
      <c r="G35" s="37">
        <v>1622.8282790000001</v>
      </c>
      <c r="H35" s="36">
        <v>2596.4543859999999</v>
      </c>
      <c r="I35" s="37">
        <v>884.77204459999996</v>
      </c>
      <c r="J35" s="37">
        <v>666.84792809999999</v>
      </c>
      <c r="K35" s="36">
        <v>1108.478879</v>
      </c>
      <c r="L35" s="37">
        <v>1048.6366049999999</v>
      </c>
      <c r="M35" s="37">
        <v>1012.219194</v>
      </c>
      <c r="N35" s="37">
        <v>1239.102097</v>
      </c>
      <c r="O35" s="36">
        <v>606.16530729999999</v>
      </c>
      <c r="P35" s="37">
        <v>1131.37402</v>
      </c>
      <c r="Q35" s="37">
        <v>947.19196420000003</v>
      </c>
      <c r="R35" s="37">
        <v>4226.5540559999999</v>
      </c>
      <c r="S35" s="38">
        <v>3544.08689</v>
      </c>
    </row>
    <row r="36" spans="2:19" x14ac:dyDescent="0.3">
      <c r="B36" s="39" t="s">
        <v>57</v>
      </c>
      <c r="C36" s="40">
        <v>4654.4845770000002</v>
      </c>
      <c r="D36" s="41">
        <v>4746.3445009999996</v>
      </c>
      <c r="E36" s="42">
        <v>4222.5337509999999</v>
      </c>
      <c r="F36" s="42">
        <v>4856.2649629999996</v>
      </c>
      <c r="G36" s="42">
        <v>3466.887068</v>
      </c>
      <c r="H36" s="41">
        <v>3106.24604</v>
      </c>
      <c r="I36" s="42">
        <v>3859.076239</v>
      </c>
      <c r="J36" s="42">
        <v>3203.1988470000001</v>
      </c>
      <c r="K36" s="41">
        <v>3530.9272569999998</v>
      </c>
      <c r="L36" s="42">
        <v>4785.7899029999999</v>
      </c>
      <c r="M36" s="42">
        <v>2985.3522640000001</v>
      </c>
      <c r="N36" s="42">
        <v>4872.6682570000003</v>
      </c>
      <c r="O36" s="41">
        <v>2115.1103480000002</v>
      </c>
      <c r="P36" s="42">
        <v>5108.835446</v>
      </c>
      <c r="Q36" s="42">
        <v>6798.9901229999996</v>
      </c>
      <c r="R36" s="42">
        <v>8044.2756929999996</v>
      </c>
      <c r="S36" s="43">
        <v>4328.270141</v>
      </c>
    </row>
    <row r="37" spans="2:19" x14ac:dyDescent="0.3">
      <c r="B37" s="39" t="s">
        <v>58</v>
      </c>
      <c r="C37" s="40">
        <v>4253.8818799999999</v>
      </c>
      <c r="D37" s="41">
        <v>4268.9810600000001</v>
      </c>
      <c r="E37" s="42">
        <v>2012.3030329999999</v>
      </c>
      <c r="F37" s="42">
        <v>2509.75038</v>
      </c>
      <c r="G37" s="42">
        <v>2347.0360340000002</v>
      </c>
      <c r="H37" s="41">
        <v>3417.191206</v>
      </c>
      <c r="I37" s="42">
        <v>3289.0048259999999</v>
      </c>
      <c r="J37" s="42">
        <v>2025.3183200000001</v>
      </c>
      <c r="K37" s="41">
        <v>2463.379402</v>
      </c>
      <c r="L37" s="42">
        <v>5025.0146649999997</v>
      </c>
      <c r="M37" s="42">
        <v>2305.6974359999999</v>
      </c>
      <c r="N37" s="42">
        <v>5310.492362</v>
      </c>
      <c r="O37" s="41">
        <v>1636.4586629999999</v>
      </c>
      <c r="P37" s="42">
        <v>3840.4080049999998</v>
      </c>
      <c r="Q37" s="42">
        <v>4411.04072</v>
      </c>
      <c r="R37" s="42">
        <v>4667.8857630000002</v>
      </c>
      <c r="S37" s="43">
        <v>5202.5659409999998</v>
      </c>
    </row>
    <row r="38" spans="2:19" x14ac:dyDescent="0.3">
      <c r="B38" s="6" t="s">
        <v>59</v>
      </c>
      <c r="C38" s="35">
        <v>0</v>
      </c>
      <c r="D38" s="36">
        <v>0</v>
      </c>
      <c r="E38" s="37">
        <v>0</v>
      </c>
      <c r="F38" s="37">
        <v>0</v>
      </c>
      <c r="G38" s="37">
        <v>0</v>
      </c>
      <c r="H38" s="36">
        <v>0</v>
      </c>
      <c r="I38" s="37">
        <v>42.647473259999998</v>
      </c>
      <c r="J38" s="37">
        <v>0</v>
      </c>
      <c r="K38" s="36">
        <v>0</v>
      </c>
      <c r="L38" s="37">
        <v>143.77533320000001</v>
      </c>
      <c r="M38" s="37">
        <v>0</v>
      </c>
      <c r="N38" s="37">
        <v>184.0469257</v>
      </c>
      <c r="O38" s="36">
        <v>311.66046460000001</v>
      </c>
      <c r="P38" s="37">
        <v>136.86988700000001</v>
      </c>
      <c r="Q38" s="37">
        <v>0</v>
      </c>
      <c r="R38" s="37">
        <v>0</v>
      </c>
      <c r="S38" s="38">
        <v>0</v>
      </c>
    </row>
    <row r="39" spans="2:19" x14ac:dyDescent="0.3">
      <c r="B39" s="6" t="s">
        <v>60</v>
      </c>
      <c r="C39" s="35">
        <v>900.83067970000002</v>
      </c>
      <c r="D39" s="36">
        <v>598.59251559999996</v>
      </c>
      <c r="E39" s="37">
        <v>471.62439740000002</v>
      </c>
      <c r="F39" s="37">
        <v>309.1721483</v>
      </c>
      <c r="G39" s="37">
        <v>2354.3249660000001</v>
      </c>
      <c r="H39" s="36">
        <v>527.35440010000002</v>
      </c>
      <c r="I39" s="37">
        <v>940.62843190000001</v>
      </c>
      <c r="J39" s="37">
        <v>861.89435760000003</v>
      </c>
      <c r="K39" s="36">
        <v>1372.794249</v>
      </c>
      <c r="L39" s="37">
        <v>496.9625648</v>
      </c>
      <c r="M39" s="37">
        <v>878.02942099999996</v>
      </c>
      <c r="N39" s="37">
        <v>866.85838220000005</v>
      </c>
      <c r="O39" s="36">
        <v>1231.155624</v>
      </c>
      <c r="P39" s="37">
        <v>675.84819960000004</v>
      </c>
      <c r="Q39" s="37">
        <v>769.51993110000001</v>
      </c>
      <c r="R39" s="37">
        <v>3121.5882019999999</v>
      </c>
      <c r="S39" s="38">
        <v>809.80184150000002</v>
      </c>
    </row>
    <row r="40" spans="2:19" x14ac:dyDescent="0.3">
      <c r="B40" s="39" t="s">
        <v>61</v>
      </c>
      <c r="C40" s="40">
        <v>14060.221740000001</v>
      </c>
      <c r="D40" s="41">
        <v>15277.335010000001</v>
      </c>
      <c r="E40" s="42">
        <v>12499.85275</v>
      </c>
      <c r="F40" s="42">
        <v>15000.01772</v>
      </c>
      <c r="G40" s="42">
        <v>11982.01131</v>
      </c>
      <c r="H40" s="41">
        <v>11096.88301</v>
      </c>
      <c r="I40" s="42">
        <v>6650.4132760000002</v>
      </c>
      <c r="J40" s="42">
        <v>5302.3531300000004</v>
      </c>
      <c r="K40" s="41">
        <v>4380.0899060000002</v>
      </c>
      <c r="L40" s="42">
        <v>10700.55565</v>
      </c>
      <c r="M40" s="42">
        <v>9515.7065010000006</v>
      </c>
      <c r="N40" s="42">
        <v>7430.4696880000001</v>
      </c>
      <c r="O40" s="41">
        <v>2309.508245</v>
      </c>
      <c r="P40" s="42">
        <v>9062.1177750000006</v>
      </c>
      <c r="Q40" s="42">
        <v>11673.781080000001</v>
      </c>
      <c r="R40" s="42">
        <v>6110.3428629999999</v>
      </c>
      <c r="S40" s="43">
        <v>8101.8472650000003</v>
      </c>
    </row>
    <row r="41" spans="2:19" x14ac:dyDescent="0.3">
      <c r="B41" s="6" t="s">
        <v>62</v>
      </c>
      <c r="C41" s="35">
        <v>480.55017520000001</v>
      </c>
      <c r="D41" s="36">
        <v>358.99942270000003</v>
      </c>
      <c r="E41" s="37">
        <v>279.45743959999999</v>
      </c>
      <c r="F41" s="37">
        <v>223.83165220000001</v>
      </c>
      <c r="G41" s="37">
        <v>367.11507940000001</v>
      </c>
      <c r="H41" s="36">
        <v>616.73650180000004</v>
      </c>
      <c r="I41" s="37">
        <v>514.45450789999995</v>
      </c>
      <c r="J41" s="37">
        <v>143.9968781</v>
      </c>
      <c r="K41" s="36">
        <v>0</v>
      </c>
      <c r="L41" s="37">
        <v>18.450587559999999</v>
      </c>
      <c r="M41" s="37">
        <v>150.27043420000001</v>
      </c>
      <c r="N41" s="37">
        <v>98.108083710000002</v>
      </c>
      <c r="O41" s="36">
        <v>0</v>
      </c>
      <c r="P41" s="37">
        <v>421.54599569999999</v>
      </c>
      <c r="Q41" s="37">
        <v>149.991173</v>
      </c>
      <c r="R41" s="37">
        <v>0</v>
      </c>
      <c r="S41" s="38">
        <v>0</v>
      </c>
    </row>
    <row r="42" spans="2:19" x14ac:dyDescent="0.3">
      <c r="B42" s="6" t="s">
        <v>63</v>
      </c>
      <c r="C42" s="35">
        <v>1223.148825</v>
      </c>
      <c r="D42" s="36">
        <v>1671.8507239999999</v>
      </c>
      <c r="E42" s="37">
        <v>2126.9840479999998</v>
      </c>
      <c r="F42" s="37">
        <v>2532.0923720000001</v>
      </c>
      <c r="G42" s="37">
        <v>449.90661060000002</v>
      </c>
      <c r="H42" s="36">
        <v>1259.704131</v>
      </c>
      <c r="I42" s="37">
        <v>2548.7243659999999</v>
      </c>
      <c r="J42" s="37">
        <v>2647.064273</v>
      </c>
      <c r="K42" s="36">
        <v>2623.3812950000001</v>
      </c>
      <c r="L42" s="37">
        <v>2306.3781939999999</v>
      </c>
      <c r="M42" s="37">
        <v>1677.895986</v>
      </c>
      <c r="N42" s="37">
        <v>1549.674274</v>
      </c>
      <c r="O42" s="36">
        <v>882.26730929999997</v>
      </c>
      <c r="P42" s="37">
        <v>4520.3615490000002</v>
      </c>
      <c r="Q42" s="37">
        <v>2389.6219820000001</v>
      </c>
      <c r="R42" s="37">
        <v>1864.153192</v>
      </c>
      <c r="S42" s="38">
        <v>2493.217803</v>
      </c>
    </row>
    <row r="43" spans="2:19" x14ac:dyDescent="0.3">
      <c r="B43" s="6" t="s">
        <v>64</v>
      </c>
      <c r="C43" s="35">
        <v>0</v>
      </c>
      <c r="D43" s="36">
        <v>0</v>
      </c>
      <c r="E43" s="37">
        <v>55.222929440000001</v>
      </c>
      <c r="F43" s="37">
        <v>129.29017110000001</v>
      </c>
      <c r="G43" s="37">
        <v>459.45008419999999</v>
      </c>
      <c r="H43" s="36">
        <v>0</v>
      </c>
      <c r="I43" s="37">
        <v>150.68773880000001</v>
      </c>
      <c r="J43" s="37">
        <v>60.071424919999998</v>
      </c>
      <c r="K43" s="36">
        <v>26.790287769999999</v>
      </c>
      <c r="L43" s="37">
        <v>23.091189880000002</v>
      </c>
      <c r="M43" s="37">
        <v>167.1695335</v>
      </c>
      <c r="N43" s="37">
        <v>13.64263925</v>
      </c>
      <c r="O43" s="36">
        <v>0</v>
      </c>
      <c r="P43" s="37">
        <v>131.89280020000001</v>
      </c>
      <c r="Q43" s="37">
        <v>0</v>
      </c>
      <c r="R43" s="37">
        <v>380.73916700000001</v>
      </c>
      <c r="S43" s="38">
        <v>0</v>
      </c>
    </row>
    <row r="44" spans="2:19" x14ac:dyDescent="0.3">
      <c r="B44" s="6" t="s">
        <v>65</v>
      </c>
      <c r="C44" s="35">
        <v>0</v>
      </c>
      <c r="D44" s="36">
        <v>0</v>
      </c>
      <c r="E44" s="37">
        <v>36.704061869999997</v>
      </c>
      <c r="F44" s="37">
        <v>0</v>
      </c>
      <c r="G44" s="37">
        <v>0</v>
      </c>
      <c r="H44" s="36">
        <v>0</v>
      </c>
      <c r="I44" s="37">
        <v>68.287494940000002</v>
      </c>
      <c r="J44" s="37">
        <v>119.7798805</v>
      </c>
      <c r="K44" s="36">
        <v>0</v>
      </c>
      <c r="L44" s="37">
        <v>0</v>
      </c>
      <c r="M44" s="37">
        <v>41.666122399999999</v>
      </c>
      <c r="N44" s="37">
        <v>0</v>
      </c>
      <c r="O44" s="36">
        <v>0</v>
      </c>
      <c r="P44" s="37">
        <v>0</v>
      </c>
      <c r="Q44" s="37">
        <v>0</v>
      </c>
      <c r="R44" s="37">
        <v>0</v>
      </c>
      <c r="S44" s="38">
        <v>350.12580459999998</v>
      </c>
    </row>
    <row r="45" spans="2:19" x14ac:dyDescent="0.3">
      <c r="B45" s="6" t="s">
        <v>66</v>
      </c>
      <c r="C45" s="35">
        <v>1167.708652</v>
      </c>
      <c r="D45" s="36">
        <v>924.04214000000002</v>
      </c>
      <c r="E45" s="37">
        <v>412.9986791</v>
      </c>
      <c r="F45" s="37">
        <v>503.60902340000001</v>
      </c>
      <c r="G45" s="37">
        <v>644.2713645</v>
      </c>
      <c r="H45" s="36">
        <v>481.04282389999997</v>
      </c>
      <c r="I45" s="37">
        <v>589.09087709999994</v>
      </c>
      <c r="J45" s="37">
        <v>1066.9910319999999</v>
      </c>
      <c r="K45" s="36">
        <v>801.43183810000005</v>
      </c>
      <c r="L45" s="37">
        <v>1338.3732150000001</v>
      </c>
      <c r="M45" s="37">
        <v>273.48556830000001</v>
      </c>
      <c r="N45" s="37">
        <v>446.38097260000001</v>
      </c>
      <c r="O45" s="36">
        <v>0</v>
      </c>
      <c r="P45" s="37">
        <v>801.44491889999995</v>
      </c>
      <c r="Q45" s="37">
        <v>350.9708468</v>
      </c>
      <c r="R45" s="37">
        <v>2135.5907950000001</v>
      </c>
      <c r="S45" s="38">
        <v>410.38116609999997</v>
      </c>
    </row>
    <row r="46" spans="2:19" x14ac:dyDescent="0.3">
      <c r="B46" s="6" t="s">
        <v>67</v>
      </c>
      <c r="C46" s="35">
        <v>1109.499231</v>
      </c>
      <c r="D46" s="36">
        <v>1077.5200689999999</v>
      </c>
      <c r="E46" s="37">
        <v>52.975484639999998</v>
      </c>
      <c r="F46" s="37">
        <v>62.01418091</v>
      </c>
      <c r="G46" s="37">
        <v>0</v>
      </c>
      <c r="H46" s="36">
        <v>2221.3271100000002</v>
      </c>
      <c r="I46" s="37">
        <v>236.5447063</v>
      </c>
      <c r="J46" s="37">
        <v>0</v>
      </c>
      <c r="K46" s="36">
        <v>0</v>
      </c>
      <c r="L46" s="37">
        <v>0</v>
      </c>
      <c r="M46" s="37">
        <v>0</v>
      </c>
      <c r="N46" s="37">
        <v>78.524493359999994</v>
      </c>
      <c r="O46" s="36">
        <v>0</v>
      </c>
      <c r="P46" s="37">
        <v>253.0501399</v>
      </c>
      <c r="Q46" s="37">
        <v>0</v>
      </c>
      <c r="R46" s="37">
        <v>0</v>
      </c>
      <c r="S46" s="38">
        <v>84.223576539999996</v>
      </c>
    </row>
    <row r="47" spans="2:19" x14ac:dyDescent="0.3">
      <c r="B47" s="6" t="s">
        <v>68</v>
      </c>
      <c r="C47" s="35">
        <v>46.403372079999997</v>
      </c>
      <c r="D47" s="36">
        <v>0</v>
      </c>
      <c r="E47" s="37">
        <v>0</v>
      </c>
      <c r="F47" s="37">
        <v>0</v>
      </c>
      <c r="G47" s="37">
        <v>460.84658899999999</v>
      </c>
      <c r="H47" s="36">
        <v>0</v>
      </c>
      <c r="I47" s="37">
        <v>68.702616489999997</v>
      </c>
      <c r="J47" s="37">
        <v>361.5240771</v>
      </c>
      <c r="K47" s="36">
        <v>0</v>
      </c>
      <c r="L47" s="37">
        <v>0</v>
      </c>
      <c r="M47" s="37">
        <v>41.9194119</v>
      </c>
      <c r="N47" s="37">
        <v>13.68410624</v>
      </c>
      <c r="O47" s="36">
        <v>0</v>
      </c>
      <c r="P47" s="37">
        <v>0</v>
      </c>
      <c r="Q47" s="37">
        <v>0</v>
      </c>
      <c r="R47" s="37">
        <v>0</v>
      </c>
      <c r="S47" s="38">
        <v>0</v>
      </c>
    </row>
    <row r="48" spans="2:19" x14ac:dyDescent="0.3">
      <c r="B48" s="6" t="s">
        <v>69</v>
      </c>
      <c r="C48" s="35">
        <v>92.80674415</v>
      </c>
      <c r="D48" s="36">
        <v>90.131769939999998</v>
      </c>
      <c r="E48" s="37">
        <v>295.41749490000001</v>
      </c>
      <c r="F48" s="37">
        <v>237.75244230000001</v>
      </c>
      <c r="G48" s="37">
        <v>230.4232945</v>
      </c>
      <c r="H48" s="36">
        <v>0</v>
      </c>
      <c r="I48" s="37">
        <v>109.9241864</v>
      </c>
      <c r="J48" s="37">
        <v>180.76203849999999</v>
      </c>
      <c r="K48" s="36">
        <v>0</v>
      </c>
      <c r="L48" s="37">
        <v>23.161375870000001</v>
      </c>
      <c r="M48" s="37">
        <v>104.7985298</v>
      </c>
      <c r="N48" s="37">
        <v>41.052318720000002</v>
      </c>
      <c r="O48" s="36">
        <v>0</v>
      </c>
      <c r="P48" s="37">
        <v>0</v>
      </c>
      <c r="Q48" s="37">
        <v>0</v>
      </c>
      <c r="R48" s="37">
        <v>0</v>
      </c>
      <c r="S48" s="38">
        <v>0</v>
      </c>
    </row>
    <row r="49" spans="2:19" x14ac:dyDescent="0.3">
      <c r="B49" s="6" t="s">
        <v>70</v>
      </c>
      <c r="C49" s="35">
        <v>798.56633850000003</v>
      </c>
      <c r="D49" s="36">
        <v>1322.995719</v>
      </c>
      <c r="E49" s="37">
        <v>915.85104520000004</v>
      </c>
      <c r="F49" s="37">
        <v>940.83462970000005</v>
      </c>
      <c r="G49" s="37">
        <v>2099.3334620000001</v>
      </c>
      <c r="H49" s="36">
        <v>261.24325670000002</v>
      </c>
      <c r="I49" s="37">
        <v>723.30114639999999</v>
      </c>
      <c r="J49" s="37">
        <v>609.95600690000003</v>
      </c>
      <c r="K49" s="36">
        <v>788.87093530000004</v>
      </c>
      <c r="L49" s="37">
        <v>656.50029070000005</v>
      </c>
      <c r="M49" s="37">
        <v>509.22411749999998</v>
      </c>
      <c r="N49" s="37">
        <v>567.95356630000003</v>
      </c>
      <c r="O49" s="36">
        <v>508.24629620000002</v>
      </c>
      <c r="P49" s="37">
        <v>1473.141122</v>
      </c>
      <c r="Q49" s="37">
        <v>762.4166702</v>
      </c>
      <c r="R49" s="37">
        <v>1546.386771</v>
      </c>
      <c r="S49" s="38">
        <v>3387.601823</v>
      </c>
    </row>
    <row r="50" spans="2:19" x14ac:dyDescent="0.3">
      <c r="B50" s="44" t="s">
        <v>71</v>
      </c>
      <c r="C50" s="45">
        <v>18161.314869999998</v>
      </c>
      <c r="D50" s="46">
        <v>15688.16498</v>
      </c>
      <c r="E50" s="47">
        <v>31431.472870000001</v>
      </c>
      <c r="F50" s="47">
        <v>34924.161509999998</v>
      </c>
      <c r="G50" s="47">
        <v>30833.737300000001</v>
      </c>
      <c r="H50" s="46">
        <v>39985.397539999998</v>
      </c>
      <c r="I50" s="47">
        <v>11419.0892</v>
      </c>
      <c r="J50" s="47">
        <v>24127.770489999999</v>
      </c>
      <c r="K50" s="46">
        <v>35903.901259999999</v>
      </c>
      <c r="L50" s="47">
        <v>11907.85122</v>
      </c>
      <c r="M50" s="47">
        <v>14318.684010000001</v>
      </c>
      <c r="N50" s="47">
        <v>10325.85081</v>
      </c>
      <c r="O50" s="46">
        <v>62232.971550000002</v>
      </c>
      <c r="P50" s="47">
        <v>20564.386600000002</v>
      </c>
      <c r="Q50" s="47">
        <v>16670.578570000001</v>
      </c>
      <c r="R50" s="47">
        <v>23053.931209999999</v>
      </c>
      <c r="S50" s="48">
        <v>20024.090929999998</v>
      </c>
    </row>
    <row r="51" spans="2:19" x14ac:dyDescent="0.3">
      <c r="B51" s="6" t="s">
        <v>72</v>
      </c>
      <c r="C51" s="35">
        <v>538.82503810000003</v>
      </c>
      <c r="D51" s="36">
        <v>654.11806569999999</v>
      </c>
      <c r="E51" s="37">
        <v>500.25477260000002</v>
      </c>
      <c r="F51" s="37">
        <v>899.32721960000003</v>
      </c>
      <c r="G51" s="37">
        <v>3344.5263479999999</v>
      </c>
      <c r="H51" s="36">
        <v>5493.792015</v>
      </c>
      <c r="I51" s="37">
        <v>79.775861739999996</v>
      </c>
      <c r="J51" s="37">
        <v>641.35080140000002</v>
      </c>
      <c r="K51" s="36">
        <v>676.06079139999997</v>
      </c>
      <c r="L51" s="37">
        <v>1165.4259360000001</v>
      </c>
      <c r="M51" s="37">
        <v>567.8847389</v>
      </c>
      <c r="N51" s="37">
        <v>198.62077729999999</v>
      </c>
      <c r="O51" s="36">
        <v>1554.6357290000001</v>
      </c>
      <c r="P51" s="37">
        <v>1408.149602</v>
      </c>
      <c r="Q51" s="37">
        <v>5283.6596449999997</v>
      </c>
      <c r="R51" s="37">
        <v>4434.4914749999998</v>
      </c>
      <c r="S51" s="38">
        <v>1874.717727</v>
      </c>
    </row>
    <row r="52" spans="2:19" x14ac:dyDescent="0.3">
      <c r="B52" s="6" t="s">
        <v>73</v>
      </c>
      <c r="C52" s="35">
        <v>319.00586829999997</v>
      </c>
      <c r="D52" s="36">
        <v>663.88102189999995</v>
      </c>
      <c r="E52" s="37">
        <v>362.65804409999998</v>
      </c>
      <c r="F52" s="37">
        <v>403.30814570000001</v>
      </c>
      <c r="G52" s="37">
        <v>226.2963101</v>
      </c>
      <c r="H52" s="36">
        <v>0</v>
      </c>
      <c r="I52" s="37">
        <v>323.86618499999997</v>
      </c>
      <c r="J52" s="37">
        <v>1775.245095</v>
      </c>
      <c r="K52" s="36">
        <v>580.58951999999999</v>
      </c>
      <c r="L52" s="37">
        <v>181.972362</v>
      </c>
      <c r="M52" s="37">
        <v>946.87817870000003</v>
      </c>
      <c r="N52" s="37">
        <v>174.70723100000001</v>
      </c>
      <c r="O52" s="36">
        <v>591.68971790000001</v>
      </c>
      <c r="P52" s="37">
        <v>129.9242509</v>
      </c>
      <c r="Q52" s="37">
        <v>184.9144909</v>
      </c>
      <c r="R52" s="37">
        <v>0</v>
      </c>
      <c r="S52" s="38">
        <v>1037.8355939999999</v>
      </c>
    </row>
    <row r="53" spans="2:19" x14ac:dyDescent="0.3">
      <c r="B53" s="6" t="s">
        <v>74</v>
      </c>
      <c r="C53" s="35">
        <v>0</v>
      </c>
      <c r="D53" s="36">
        <v>0</v>
      </c>
      <c r="E53" s="37">
        <v>148.61216490000001</v>
      </c>
      <c r="F53" s="37">
        <v>43.492106489999998</v>
      </c>
      <c r="G53" s="37">
        <v>0</v>
      </c>
      <c r="H53" s="36">
        <v>0</v>
      </c>
      <c r="I53" s="37">
        <v>373.26320629999998</v>
      </c>
      <c r="J53" s="37">
        <v>0</v>
      </c>
      <c r="K53" s="36">
        <v>0</v>
      </c>
      <c r="L53" s="37">
        <v>0</v>
      </c>
      <c r="M53" s="37">
        <v>0</v>
      </c>
      <c r="N53" s="37">
        <v>0</v>
      </c>
      <c r="O53" s="36">
        <v>0</v>
      </c>
      <c r="P53" s="37">
        <v>0</v>
      </c>
      <c r="Q53" s="37">
        <v>0</v>
      </c>
      <c r="R53" s="37">
        <v>0</v>
      </c>
      <c r="S53" s="38">
        <v>88.602172260000003</v>
      </c>
    </row>
    <row r="54" spans="2:19" x14ac:dyDescent="0.3">
      <c r="B54" s="49" t="s">
        <v>75</v>
      </c>
      <c r="C54" s="50">
        <v>476645.17300000001</v>
      </c>
      <c r="D54" s="51">
        <v>486943.98839999997</v>
      </c>
      <c r="E54" s="52">
        <v>403937.32120000001</v>
      </c>
      <c r="F54" s="52">
        <v>429501.94839999999</v>
      </c>
      <c r="G54" s="52">
        <v>429356.10369999998</v>
      </c>
      <c r="H54" s="51">
        <v>380009.98269999999</v>
      </c>
      <c r="I54" s="52">
        <v>532420.87800000003</v>
      </c>
      <c r="J54" s="52">
        <v>448913.7585</v>
      </c>
      <c r="K54" s="51">
        <v>485198.90179999999</v>
      </c>
      <c r="L54" s="52">
        <v>552179.62360000005</v>
      </c>
      <c r="M54" s="52">
        <v>526521.34199999995</v>
      </c>
      <c r="N54" s="52">
        <v>567479.22230000002</v>
      </c>
      <c r="O54" s="51">
        <v>463505.22070000001</v>
      </c>
      <c r="P54" s="52">
        <v>276974.88040000002</v>
      </c>
      <c r="Q54" s="52">
        <v>313486.0968</v>
      </c>
      <c r="R54" s="52">
        <v>298880.24609999999</v>
      </c>
      <c r="S54" s="53">
        <v>296489.44900000002</v>
      </c>
    </row>
    <row r="55" spans="2:19" x14ac:dyDescent="0.3">
      <c r="B55" s="6" t="s">
        <v>76</v>
      </c>
      <c r="C55" s="35">
        <v>94.238946999999996</v>
      </c>
      <c r="D55" s="36">
        <v>45.761346160000002</v>
      </c>
      <c r="E55" s="37">
        <v>281.2278814</v>
      </c>
      <c r="F55" s="37">
        <v>219.4740559</v>
      </c>
      <c r="G55" s="37">
        <v>1169.8960480000001</v>
      </c>
      <c r="H55" s="36">
        <v>262.04956299999998</v>
      </c>
      <c r="I55" s="37">
        <v>390.67191550000001</v>
      </c>
      <c r="J55" s="37">
        <v>428.28701100000001</v>
      </c>
      <c r="K55" s="36">
        <v>81.859212630000002</v>
      </c>
      <c r="L55" s="37">
        <v>117.59402249999999</v>
      </c>
      <c r="M55" s="37">
        <v>21.283158199999999</v>
      </c>
      <c r="N55" s="37">
        <v>125.05752649999999</v>
      </c>
      <c r="O55" s="36">
        <v>101.9629915</v>
      </c>
      <c r="P55" s="37">
        <v>470.17340799999999</v>
      </c>
      <c r="Q55" s="37">
        <v>0</v>
      </c>
      <c r="R55" s="37">
        <v>1551.1595689999999</v>
      </c>
      <c r="S55" s="38">
        <v>268.26768820000001</v>
      </c>
    </row>
    <row r="56" spans="2:19" x14ac:dyDescent="0.3">
      <c r="B56" s="44" t="s">
        <v>77</v>
      </c>
      <c r="C56" s="45">
        <v>43598.659169999999</v>
      </c>
      <c r="D56" s="46">
        <v>34858.956480000001</v>
      </c>
      <c r="E56" s="47">
        <v>29877.50907</v>
      </c>
      <c r="F56" s="47">
        <v>10231.75664</v>
      </c>
      <c r="G56" s="47">
        <v>21863.48677</v>
      </c>
      <c r="H56" s="46">
        <v>17832.51384</v>
      </c>
      <c r="I56" s="47">
        <v>39240.220889999997</v>
      </c>
      <c r="J56" s="47">
        <v>107879.9935</v>
      </c>
      <c r="K56" s="46">
        <v>54485.90251</v>
      </c>
      <c r="L56" s="47">
        <v>21761.455839999999</v>
      </c>
      <c r="M56" s="47">
        <v>91590.169850000006</v>
      </c>
      <c r="N56" s="47">
        <v>13901.37896</v>
      </c>
      <c r="O56" s="46">
        <v>45049.103519999997</v>
      </c>
      <c r="P56" s="47">
        <v>16168.238090000001</v>
      </c>
      <c r="Q56" s="47">
        <v>9126.8923489999997</v>
      </c>
      <c r="R56" s="47">
        <v>14573.119839999999</v>
      </c>
      <c r="S56" s="48">
        <v>31515.987099999998</v>
      </c>
    </row>
    <row r="57" spans="2:19" x14ac:dyDescent="0.3">
      <c r="B57" s="39" t="s">
        <v>78</v>
      </c>
      <c r="C57" s="40">
        <v>53964.919029999997</v>
      </c>
      <c r="D57" s="41">
        <v>51564.927519999997</v>
      </c>
      <c r="E57" s="42">
        <v>17935.219140000001</v>
      </c>
      <c r="F57" s="42">
        <v>12894.23969</v>
      </c>
      <c r="G57" s="42">
        <v>9356.2066200000008</v>
      </c>
      <c r="H57" s="41">
        <v>12896.819</v>
      </c>
      <c r="I57" s="42">
        <v>9141.4049159999995</v>
      </c>
      <c r="J57" s="42">
        <v>8845.3272209999996</v>
      </c>
      <c r="K57" s="41">
        <v>5035.8958659999998</v>
      </c>
      <c r="L57" s="42">
        <v>8632.8897859999997</v>
      </c>
      <c r="M57" s="42">
        <v>11849.330980000001</v>
      </c>
      <c r="N57" s="42">
        <v>8348.7771460000004</v>
      </c>
      <c r="O57" s="41">
        <v>6795.3816500000003</v>
      </c>
      <c r="P57" s="42">
        <v>11983.04523</v>
      </c>
      <c r="Q57" s="42">
        <v>6861.1468539999996</v>
      </c>
      <c r="R57" s="42">
        <v>6361.7177270000002</v>
      </c>
      <c r="S57" s="43">
        <v>10452.25246</v>
      </c>
    </row>
    <row r="58" spans="2:19" x14ac:dyDescent="0.3">
      <c r="B58" s="6" t="s">
        <v>79</v>
      </c>
      <c r="C58" s="35">
        <v>513.55903230000001</v>
      </c>
      <c r="D58" s="36">
        <v>634.78124209999999</v>
      </c>
      <c r="E58" s="37">
        <v>1727.616417</v>
      </c>
      <c r="F58" s="37">
        <v>1957.1447920000001</v>
      </c>
      <c r="G58" s="37">
        <v>1159.1630560000001</v>
      </c>
      <c r="H58" s="36">
        <v>3635.0361400000002</v>
      </c>
      <c r="I58" s="37">
        <v>2142.8072950000001</v>
      </c>
      <c r="J58" s="37">
        <v>2061.1663229999999</v>
      </c>
      <c r="K58" s="36">
        <v>946.26245800000004</v>
      </c>
      <c r="L58" s="37">
        <v>605.87892710000006</v>
      </c>
      <c r="M58" s="37">
        <v>1286.3618919999999</v>
      </c>
      <c r="N58" s="37">
        <v>922.44267230000003</v>
      </c>
      <c r="O58" s="36">
        <v>1111.3030630000001</v>
      </c>
      <c r="P58" s="37">
        <v>1929.9909749999999</v>
      </c>
      <c r="Q58" s="37">
        <v>757.75357129999998</v>
      </c>
      <c r="R58" s="37">
        <v>1536.928748</v>
      </c>
      <c r="S58" s="38">
        <v>2392.2586510000001</v>
      </c>
    </row>
    <row r="59" spans="2:19" x14ac:dyDescent="0.3">
      <c r="B59" s="6" t="s">
        <v>80</v>
      </c>
      <c r="C59" s="35">
        <v>0</v>
      </c>
      <c r="D59" s="36">
        <v>0</v>
      </c>
      <c r="E59" s="37">
        <v>36.050577089999997</v>
      </c>
      <c r="F59" s="37">
        <v>0</v>
      </c>
      <c r="G59" s="37">
        <v>0</v>
      </c>
      <c r="H59" s="36">
        <v>503.88165229999998</v>
      </c>
      <c r="I59" s="37">
        <v>67.071693850000003</v>
      </c>
      <c r="J59" s="37">
        <v>0</v>
      </c>
      <c r="K59" s="36">
        <v>0</v>
      </c>
      <c r="L59" s="37">
        <v>0</v>
      </c>
      <c r="M59" s="37">
        <v>0</v>
      </c>
      <c r="N59" s="37">
        <v>0</v>
      </c>
      <c r="O59" s="36">
        <v>0</v>
      </c>
      <c r="P59" s="37">
        <v>0</v>
      </c>
      <c r="Q59" s="37">
        <v>0</v>
      </c>
      <c r="R59" s="37">
        <v>0</v>
      </c>
      <c r="S59" s="38">
        <v>0</v>
      </c>
    </row>
    <row r="60" spans="2:19" x14ac:dyDescent="0.3">
      <c r="B60" s="6" t="s">
        <v>81</v>
      </c>
      <c r="C60" s="35">
        <v>526.43825560000005</v>
      </c>
      <c r="D60" s="36">
        <v>557.74330369999996</v>
      </c>
      <c r="E60" s="37">
        <v>1066.37381</v>
      </c>
      <c r="F60" s="37">
        <v>624.15944669999999</v>
      </c>
      <c r="G60" s="37">
        <v>712.93978579999998</v>
      </c>
      <c r="H60" s="36">
        <v>0</v>
      </c>
      <c r="I60" s="37">
        <v>1771.407588</v>
      </c>
      <c r="J60" s="37">
        <v>1491.4284809999999</v>
      </c>
      <c r="K60" s="36">
        <v>637.42408829999999</v>
      </c>
      <c r="L60" s="37">
        <v>1648.233209</v>
      </c>
      <c r="M60" s="37">
        <v>1124.071001</v>
      </c>
      <c r="N60" s="37">
        <v>1566.5513350000001</v>
      </c>
      <c r="O60" s="36">
        <v>932.05041770000003</v>
      </c>
      <c r="P60" s="37">
        <v>204.66124160000001</v>
      </c>
      <c r="Q60" s="37">
        <v>1747.70279</v>
      </c>
      <c r="R60" s="37">
        <v>1575.472415</v>
      </c>
      <c r="S60" s="38">
        <v>90.82417031</v>
      </c>
    </row>
    <row r="61" spans="2:19" x14ac:dyDescent="0.3">
      <c r="B61" s="6" t="s">
        <v>82</v>
      </c>
      <c r="C61" s="35">
        <v>0</v>
      </c>
      <c r="D61" s="36">
        <v>0</v>
      </c>
      <c r="E61" s="37">
        <v>0</v>
      </c>
      <c r="F61" s="37">
        <v>196.91887600000001</v>
      </c>
      <c r="G61" s="37">
        <v>233.25927350000001</v>
      </c>
      <c r="H61" s="36">
        <v>0</v>
      </c>
      <c r="I61" s="37">
        <v>97.367462020000005</v>
      </c>
      <c r="J61" s="37">
        <v>0</v>
      </c>
      <c r="K61" s="36">
        <v>0</v>
      </c>
      <c r="L61" s="37">
        <v>0</v>
      </c>
      <c r="M61" s="37">
        <v>63.653014689999999</v>
      </c>
      <c r="N61" s="37">
        <v>27.70505202</v>
      </c>
      <c r="O61" s="36">
        <v>0</v>
      </c>
      <c r="P61" s="37">
        <v>200.88288030000001</v>
      </c>
      <c r="Q61" s="37">
        <v>0</v>
      </c>
      <c r="R61" s="37">
        <v>0</v>
      </c>
      <c r="S61" s="38">
        <v>624.03191479999998</v>
      </c>
    </row>
    <row r="62" spans="2:19" x14ac:dyDescent="0.3">
      <c r="B62" s="6" t="s">
        <v>83</v>
      </c>
      <c r="C62" s="35">
        <v>45.301808350000002</v>
      </c>
      <c r="D62" s="36">
        <v>131.988215</v>
      </c>
      <c r="E62" s="37">
        <v>2992.1978979999999</v>
      </c>
      <c r="F62" s="37">
        <v>3376.1231619999999</v>
      </c>
      <c r="G62" s="37">
        <v>3599.2528849999999</v>
      </c>
      <c r="H62" s="36">
        <v>4282.9940450000004</v>
      </c>
      <c r="I62" s="37">
        <v>389.01582430000002</v>
      </c>
      <c r="J62" s="37">
        <v>294.11825260000001</v>
      </c>
      <c r="K62" s="36">
        <v>393.50719429999998</v>
      </c>
      <c r="L62" s="37">
        <v>836.62738409999997</v>
      </c>
      <c r="M62" s="37">
        <v>409.24292329999997</v>
      </c>
      <c r="N62" s="37">
        <v>320.62226370000002</v>
      </c>
      <c r="O62" s="36">
        <v>196.0594021</v>
      </c>
      <c r="P62" s="37">
        <v>1097.8020899999999</v>
      </c>
      <c r="Q62" s="37">
        <v>919.08537769999998</v>
      </c>
      <c r="R62" s="37">
        <v>1118.4919150000001</v>
      </c>
      <c r="S62" s="38">
        <v>859.73027679999996</v>
      </c>
    </row>
    <row r="63" spans="2:19" x14ac:dyDescent="0.3">
      <c r="B63" s="54" t="s">
        <v>84</v>
      </c>
      <c r="C63" s="55">
        <v>7263.2526600000001</v>
      </c>
      <c r="D63" s="56">
        <v>4942.2253849999997</v>
      </c>
      <c r="E63" s="57">
        <v>6810.8279650000004</v>
      </c>
      <c r="F63" s="57">
        <v>5537.9289959999996</v>
      </c>
      <c r="G63" s="57">
        <v>5743.1260519999996</v>
      </c>
      <c r="H63" s="56">
        <v>6689.4106629999997</v>
      </c>
      <c r="I63" s="57">
        <v>3205.5391719999998</v>
      </c>
      <c r="J63" s="57">
        <v>2943.4998209999999</v>
      </c>
      <c r="K63" s="56">
        <v>3643.4791369999998</v>
      </c>
      <c r="L63" s="57">
        <v>2147.4806589999998</v>
      </c>
      <c r="M63" s="57">
        <v>2716.5049199999999</v>
      </c>
      <c r="N63" s="57">
        <v>2073.6811659999998</v>
      </c>
      <c r="O63" s="56">
        <v>1601.745903</v>
      </c>
      <c r="P63" s="57">
        <v>7847.6216100000001</v>
      </c>
      <c r="Q63" s="57">
        <v>5068.338092</v>
      </c>
      <c r="R63" s="57">
        <v>12183.653340000001</v>
      </c>
      <c r="S63" s="58">
        <v>6760.3457429999999</v>
      </c>
    </row>
    <row r="64" spans="2:19" x14ac:dyDescent="0.3">
      <c r="B64" s="6"/>
      <c r="S64" s="7"/>
    </row>
    <row r="65" spans="2:19" s="1" customFormat="1" x14ac:dyDescent="0.3">
      <c r="B65" s="6" t="s">
        <v>89</v>
      </c>
      <c r="C65" s="25">
        <f>MIN(C4:C64)</f>
        <v>0</v>
      </c>
      <c r="D65" s="25">
        <f>MIN(C65)</f>
        <v>0</v>
      </c>
      <c r="E65" s="25">
        <f>MIN(E4:E63)</f>
        <v>0</v>
      </c>
      <c r="F65" s="25">
        <f>MIN(F4:F63)</f>
        <v>0</v>
      </c>
      <c r="G65" s="25">
        <f>MIN(G4:G63)</f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5">
        <v>0</v>
      </c>
    </row>
    <row r="66" spans="2:19" s="1" customFormat="1" x14ac:dyDescent="0.3">
      <c r="B66" s="6" t="s">
        <v>90</v>
      </c>
      <c r="C66" s="25">
        <f>MAX(C4:C63)</f>
        <v>476645.17300000001</v>
      </c>
      <c r="D66" s="25">
        <f>MAX(D4:D63)</f>
        <v>486943.98839999997</v>
      </c>
      <c r="E66" s="25">
        <f t="shared" ref="E66:L66" si="0">MAX(E4:E63)</f>
        <v>403937.32120000001</v>
      </c>
      <c r="F66" s="25">
        <f t="shared" si="0"/>
        <v>429501.94839999999</v>
      </c>
      <c r="G66" s="25">
        <f t="shared" si="0"/>
        <v>429356.10369999998</v>
      </c>
      <c r="H66" s="25">
        <f t="shared" si="0"/>
        <v>380009.98269999999</v>
      </c>
      <c r="I66" s="25">
        <f t="shared" si="0"/>
        <v>532420.87800000003</v>
      </c>
      <c r="J66" s="25">
        <f t="shared" si="0"/>
        <v>448913.7585</v>
      </c>
      <c r="K66" s="25">
        <f t="shared" si="0"/>
        <v>485198.90179999999</v>
      </c>
      <c r="L66" s="25">
        <f t="shared" si="0"/>
        <v>552179.62360000005</v>
      </c>
      <c r="M66" s="25">
        <f>MAX(M4:M63)</f>
        <v>526521.34199999995</v>
      </c>
      <c r="N66" s="25">
        <f>MAX(N4:N63)</f>
        <v>567479.22230000002</v>
      </c>
      <c r="O66" s="25">
        <f>MAX(O4:O63)</f>
        <v>463505.22070000001</v>
      </c>
      <c r="P66" s="25">
        <f>MAX(P4:P63)</f>
        <v>434820.7205</v>
      </c>
      <c r="Q66" s="25">
        <f>MAX(Q4:Q65)</f>
        <v>402824.33850000001</v>
      </c>
      <c r="R66" s="25">
        <f>MAX(R4:R63)</f>
        <v>408518.23700000002</v>
      </c>
      <c r="S66" s="26">
        <f>MAX(S4:S63)</f>
        <v>392105.44839999999</v>
      </c>
    </row>
    <row r="67" spans="2:19" ht="16.2" thickBot="1" x14ac:dyDescent="0.35">
      <c r="B67" s="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10"/>
    </row>
    <row r="70" spans="2:19" s="1" customFormat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F70"/>
  <sheetViews>
    <sheetView tabSelected="1" workbookViewId="0">
      <selection activeCell="B1" sqref="B1"/>
    </sheetView>
  </sheetViews>
  <sheetFormatPr defaultColWidth="8.796875" defaultRowHeight="15.6" x14ac:dyDescent="0.3"/>
  <cols>
    <col min="2" max="2" width="32.69921875" bestFit="1" customWidth="1"/>
    <col min="3" max="3" width="14.796875" customWidth="1"/>
    <col min="4" max="4" width="15.796875" customWidth="1"/>
    <col min="5" max="5" width="13.69921875" bestFit="1" customWidth="1"/>
    <col min="6" max="6" width="12.69921875" bestFit="1" customWidth="1"/>
    <col min="7" max="7" width="12.19921875" customWidth="1"/>
    <col min="8" max="8" width="13.796875" customWidth="1"/>
    <col min="9" max="9" width="18.69921875" customWidth="1"/>
    <col min="10" max="10" width="14" customWidth="1"/>
    <col min="11" max="11" width="13.69921875" bestFit="1" customWidth="1"/>
    <col min="12" max="12" width="12.69921875" bestFit="1" customWidth="1"/>
    <col min="13" max="13" width="11.69921875" customWidth="1"/>
    <col min="14" max="14" width="11.796875" customWidth="1"/>
    <col min="15" max="15" width="12.5" customWidth="1"/>
    <col min="16" max="16" width="13.69921875" bestFit="1" customWidth="1"/>
    <col min="17" max="17" width="12.69921875" bestFit="1" customWidth="1"/>
    <col min="18" max="18" width="11.796875" customWidth="1"/>
    <col min="19" max="19" width="12" customWidth="1"/>
    <col min="20" max="21" width="12.19921875" customWidth="1"/>
    <col min="22" max="22" width="13.69921875" bestFit="1" customWidth="1"/>
    <col min="23" max="23" width="12.69921875" bestFit="1" customWidth="1"/>
    <col min="24" max="24" width="12.5" customWidth="1"/>
    <col min="25" max="25" width="14.69921875" customWidth="1"/>
    <col min="26" max="26" width="13.19921875" customWidth="1"/>
    <col min="27" max="27" width="12.19921875" customWidth="1"/>
    <col min="28" max="28" width="13.69921875" bestFit="1" customWidth="1"/>
    <col min="29" max="29" width="12.69921875" bestFit="1" customWidth="1"/>
  </cols>
  <sheetData>
    <row r="1" spans="2:32" ht="16.2" thickBot="1" x14ac:dyDescent="0.35">
      <c r="B1" t="s">
        <v>95</v>
      </c>
    </row>
    <row r="2" spans="2:32" x14ac:dyDescent="0.3">
      <c r="B2" s="12"/>
      <c r="C2" s="70" t="s">
        <v>3</v>
      </c>
      <c r="D2" s="2"/>
      <c r="E2" s="71"/>
      <c r="F2" s="18"/>
      <c r="G2" s="70" t="s">
        <v>18</v>
      </c>
      <c r="H2" s="2"/>
      <c r="I2" s="2"/>
      <c r="J2" s="2"/>
      <c r="K2" s="71"/>
      <c r="L2" s="18"/>
      <c r="M2" s="70" t="s">
        <v>6</v>
      </c>
      <c r="N2" s="2"/>
      <c r="O2" s="2"/>
      <c r="P2" s="71"/>
      <c r="Q2" s="18"/>
      <c r="R2" s="70" t="s">
        <v>13</v>
      </c>
      <c r="S2" s="2"/>
      <c r="T2" s="2"/>
      <c r="U2" s="2"/>
      <c r="V2" s="71"/>
      <c r="W2" s="18"/>
      <c r="X2" s="70" t="s">
        <v>8</v>
      </c>
      <c r="Y2" s="2"/>
      <c r="Z2" s="2"/>
      <c r="AA2" s="2"/>
      <c r="AB2" s="71"/>
      <c r="AC2" s="3"/>
      <c r="AE2" s="21"/>
      <c r="AF2" t="s">
        <v>94</v>
      </c>
    </row>
    <row r="3" spans="2:32" s="1" customFormat="1" x14ac:dyDescent="0.3">
      <c r="B3" s="4" t="s">
        <v>85</v>
      </c>
      <c r="C3" s="61" t="s">
        <v>4</v>
      </c>
      <c r="D3" t="s">
        <v>5</v>
      </c>
      <c r="E3" s="15" t="s">
        <v>88</v>
      </c>
      <c r="F3" s="19" t="s">
        <v>91</v>
      </c>
      <c r="G3" s="15" t="s">
        <v>17</v>
      </c>
      <c r="H3" s="1" t="s">
        <v>19</v>
      </c>
      <c r="I3" s="1" t="s">
        <v>21</v>
      </c>
      <c r="J3" s="1" t="s">
        <v>22</v>
      </c>
      <c r="K3" s="15" t="s">
        <v>88</v>
      </c>
      <c r="L3" s="19" t="s">
        <v>91</v>
      </c>
      <c r="M3" s="61" t="s">
        <v>15</v>
      </c>
      <c r="N3" t="s">
        <v>11</v>
      </c>
      <c r="O3" t="s">
        <v>7</v>
      </c>
      <c r="P3" s="15" t="s">
        <v>88</v>
      </c>
      <c r="Q3" s="19" t="s">
        <v>91</v>
      </c>
      <c r="R3" s="61" t="s">
        <v>12</v>
      </c>
      <c r="S3" t="s">
        <v>14</v>
      </c>
      <c r="T3" t="s">
        <v>16</v>
      </c>
      <c r="U3" t="s">
        <v>20</v>
      </c>
      <c r="V3" s="15" t="s">
        <v>88</v>
      </c>
      <c r="W3" s="19" t="s">
        <v>91</v>
      </c>
      <c r="X3" s="61" t="s">
        <v>23</v>
      </c>
      <c r="Y3" t="s">
        <v>24</v>
      </c>
      <c r="Z3" t="s">
        <v>10</v>
      </c>
      <c r="AA3" t="s">
        <v>9</v>
      </c>
      <c r="AB3" s="15" t="s">
        <v>88</v>
      </c>
      <c r="AC3" s="5" t="s">
        <v>91</v>
      </c>
      <c r="AE3" s="22"/>
      <c r="AF3" t="s">
        <v>93</v>
      </c>
    </row>
    <row r="4" spans="2:32" x14ac:dyDescent="0.3">
      <c r="B4" s="6" t="s">
        <v>25</v>
      </c>
      <c r="C4" s="62">
        <v>0.43191271736278403</v>
      </c>
      <c r="D4" s="27">
        <v>0.39062198609667498</v>
      </c>
      <c r="E4" s="62">
        <f>AVERAGE(C4:D4)</f>
        <v>0.4112673517297295</v>
      </c>
      <c r="F4" s="63">
        <f>_xlfn.STDEV.S(C4:D4)/SQRT(COUNT(C4:D4))</f>
        <v>2.0645365633054521E-2</v>
      </c>
      <c r="G4" s="62">
        <v>0</v>
      </c>
      <c r="H4" s="27">
        <v>0</v>
      </c>
      <c r="I4" s="27">
        <v>2.5628184998142598</v>
      </c>
      <c r="J4" s="27">
        <v>6.6570135225443696</v>
      </c>
      <c r="K4" s="62">
        <f>AVERAGE(G4:J4)</f>
        <v>2.3049580055896572</v>
      </c>
      <c r="L4" s="63">
        <f>_xlfn.STDEV.S(G4:J4)/SQRT(COUNT(G4:J4))</f>
        <v>1.5714256285350523</v>
      </c>
      <c r="M4" s="62">
        <v>0.76412559290464099</v>
      </c>
      <c r="N4" s="27">
        <v>0</v>
      </c>
      <c r="O4" s="27">
        <v>0.98506409223090996</v>
      </c>
      <c r="P4" s="62">
        <f>AVERAGE(M4:O4)</f>
        <v>0.58306322837851698</v>
      </c>
      <c r="Q4" s="63">
        <f>_xlfn.STDEV.S(M4:O4)/SQRT(COUNT(M4:O4))</f>
        <v>0.29842670866647758</v>
      </c>
      <c r="R4" s="62">
        <v>0</v>
      </c>
      <c r="S4" s="27">
        <v>0.93247381565057896</v>
      </c>
      <c r="T4" s="27">
        <v>0.30246036140968802</v>
      </c>
      <c r="U4" s="27">
        <v>0</v>
      </c>
      <c r="V4" s="62">
        <f>AVERAGE(R4:U4)</f>
        <v>0.30873354426506672</v>
      </c>
      <c r="W4" s="63">
        <f>_xlfn.STDEV.S(R4:U4)/SQRT(COUNT(R4:U4))</f>
        <v>0.2197961331325291</v>
      </c>
      <c r="X4" s="62">
        <v>0</v>
      </c>
      <c r="Y4" s="27">
        <v>0</v>
      </c>
      <c r="Z4" s="27">
        <v>11.7747337431153</v>
      </c>
      <c r="AA4" s="27">
        <v>0.97946222891641299</v>
      </c>
      <c r="AB4" s="62">
        <f>AVERAGE(X4:AA4)</f>
        <v>3.1885489930079283</v>
      </c>
      <c r="AC4" s="72">
        <f>_xlfn.STDEV.S(X4:AA4)/SQRT(COUNT(X4:AA4))</f>
        <v>2.8713574353123832</v>
      </c>
      <c r="AE4" s="20"/>
      <c r="AF4" t="s">
        <v>92</v>
      </c>
    </row>
    <row r="5" spans="2:32" x14ac:dyDescent="0.3">
      <c r="B5" s="6" t="s">
        <v>26</v>
      </c>
      <c r="C5" s="62">
        <v>2.15956358681392</v>
      </c>
      <c r="D5" s="27">
        <v>0</v>
      </c>
      <c r="E5" s="62">
        <f t="shared" ref="E5:E63" si="0">AVERAGE(C5:D5)</f>
        <v>1.07978179340696</v>
      </c>
      <c r="F5" s="63">
        <f t="shared" ref="F5:F63" si="1">_xlfn.STDEV.S(C5:D5)/SQRT(COUNT(C5:D5))</f>
        <v>1.07978179340696</v>
      </c>
      <c r="G5" s="62">
        <v>0</v>
      </c>
      <c r="H5" s="27">
        <v>0.54513255589477505</v>
      </c>
      <c r="I5" s="27">
        <v>7.6884554994427896</v>
      </c>
      <c r="J5" s="27">
        <v>2.2190045075147902</v>
      </c>
      <c r="K5" s="62">
        <f t="shared" ref="K5:K63" si="2">AVERAGE(G5:J5)</f>
        <v>2.613148140713089</v>
      </c>
      <c r="L5" s="63">
        <f t="shared" ref="L5:L63" si="3">_xlfn.STDEV.S(G5:J5)/SQRT(COUNT(G5:J5))</f>
        <v>1.7564008097415746</v>
      </c>
      <c r="M5" s="62">
        <v>1.0697758300664999</v>
      </c>
      <c r="N5" s="27">
        <v>4.0209502029200097</v>
      </c>
      <c r="O5" s="27">
        <v>1.9701281844618199</v>
      </c>
      <c r="P5" s="62">
        <f t="shared" ref="P5:P63" si="4">AVERAGE(M5:O5)</f>
        <v>2.3536180724827767</v>
      </c>
      <c r="Q5" s="63">
        <f t="shared" ref="Q5:Q63" si="5">_xlfn.STDEV.S(M5:O5)/SQRT(COUNT(M5:O5))</f>
        <v>0.87324221828913184</v>
      </c>
      <c r="R5" s="62">
        <v>0</v>
      </c>
      <c r="S5" s="27">
        <v>0.699355361737934</v>
      </c>
      <c r="T5" s="27">
        <v>2.5709130719823499</v>
      </c>
      <c r="U5" s="27">
        <v>0</v>
      </c>
      <c r="V5" s="62">
        <f t="shared" ref="V5:V63" si="6">AVERAGE(R5:U5)</f>
        <v>0.81756710843007097</v>
      </c>
      <c r="W5" s="63">
        <f t="shared" ref="W5:W63" si="7">_xlfn.STDEV.S(R5:U5)/SQRT(COUNT(R5:U5))</f>
        <v>0.60724981395183719</v>
      </c>
      <c r="X5" s="62">
        <v>0</v>
      </c>
      <c r="Y5" s="27">
        <v>0</v>
      </c>
      <c r="Z5" s="27">
        <v>0</v>
      </c>
      <c r="AA5" s="27">
        <v>0</v>
      </c>
      <c r="AB5" s="62">
        <f t="shared" ref="AB5:AB63" si="8">AVERAGE(X5:AA5)</f>
        <v>0</v>
      </c>
      <c r="AC5" s="72">
        <f t="shared" ref="AC5:AC63" si="9">_xlfn.STDEV.S(X5:AA5)/SQRT(COUNT(X5:AA5))</f>
        <v>0</v>
      </c>
    </row>
    <row r="6" spans="2:32" x14ac:dyDescent="0.3">
      <c r="B6" s="6" t="s">
        <v>27</v>
      </c>
      <c r="C6" s="62">
        <v>59.603954996064203</v>
      </c>
      <c r="D6" s="27">
        <v>59.765163872791298</v>
      </c>
      <c r="E6" s="62">
        <f t="shared" si="0"/>
        <v>59.684559434427754</v>
      </c>
      <c r="F6" s="63">
        <f t="shared" si="1"/>
        <v>8.0604438363547359E-2</v>
      </c>
      <c r="G6" s="62">
        <v>37.995452146327104</v>
      </c>
      <c r="H6" s="27">
        <v>34.161640169405899</v>
      </c>
      <c r="I6" s="27">
        <v>15.376910998885601</v>
      </c>
      <c r="J6" s="27">
        <v>15.5330315526035</v>
      </c>
      <c r="K6" s="62">
        <f t="shared" si="2"/>
        <v>25.766758716805526</v>
      </c>
      <c r="L6" s="63">
        <f t="shared" si="3"/>
        <v>6.0048111604316228</v>
      </c>
      <c r="M6" s="62">
        <v>23.5350682614629</v>
      </c>
      <c r="N6" s="27">
        <v>19.434592647446699</v>
      </c>
      <c r="O6" s="27">
        <v>36.447371412543703</v>
      </c>
      <c r="P6" s="62">
        <f t="shared" si="4"/>
        <v>26.472344107151102</v>
      </c>
      <c r="Q6" s="63">
        <f t="shared" si="5"/>
        <v>5.1260560659172594</v>
      </c>
      <c r="R6" s="62">
        <v>19.863110313783402</v>
      </c>
      <c r="S6" s="27">
        <v>23.311845391264502</v>
      </c>
      <c r="T6" s="27">
        <v>33.875560477885102</v>
      </c>
      <c r="U6" s="27">
        <v>8.8853146246812607</v>
      </c>
      <c r="V6" s="62">
        <f t="shared" si="6"/>
        <v>21.483957701903567</v>
      </c>
      <c r="W6" s="63">
        <f t="shared" si="7"/>
        <v>5.1498053879527648</v>
      </c>
      <c r="X6" s="62">
        <v>11.504625354161499</v>
      </c>
      <c r="Y6" s="27">
        <v>9.3581088761936506</v>
      </c>
      <c r="Z6" s="27">
        <v>11.7747337431153</v>
      </c>
      <c r="AA6" s="27">
        <v>4.8973111445820701</v>
      </c>
      <c r="AB6" s="62">
        <f t="shared" si="8"/>
        <v>9.3836947795131298</v>
      </c>
      <c r="AC6" s="72">
        <f t="shared" si="9"/>
        <v>1.5901704988818</v>
      </c>
    </row>
    <row r="7" spans="2:32" x14ac:dyDescent="0.3">
      <c r="B7" s="39" t="s">
        <v>28</v>
      </c>
      <c r="C7" s="64">
        <v>56.148653257161897</v>
      </c>
      <c r="D7" s="28">
        <v>57.030809970114603</v>
      </c>
      <c r="E7" s="64">
        <f t="shared" si="0"/>
        <v>56.58973161363825</v>
      </c>
      <c r="F7" s="65">
        <f t="shared" si="1"/>
        <v>0.44107835647635335</v>
      </c>
      <c r="G7" s="64">
        <v>54.736743321911902</v>
      </c>
      <c r="H7" s="28">
        <v>56.148653257161897</v>
      </c>
      <c r="I7" s="28">
        <v>51.256369996285301</v>
      </c>
      <c r="J7" s="28">
        <v>39.9420811352662</v>
      </c>
      <c r="K7" s="64">
        <f t="shared" si="2"/>
        <v>50.520961927656323</v>
      </c>
      <c r="L7" s="65">
        <f t="shared" si="3"/>
        <v>3.6730694057258284</v>
      </c>
      <c r="M7" s="64">
        <v>37.747804289489302</v>
      </c>
      <c r="N7" s="28">
        <v>40.209502029200102</v>
      </c>
      <c r="O7" s="28">
        <v>56.148653257161897</v>
      </c>
      <c r="P7" s="64">
        <f t="shared" si="4"/>
        <v>44.701986525283765</v>
      </c>
      <c r="Q7" s="65">
        <f t="shared" si="5"/>
        <v>5.7672819534982214</v>
      </c>
      <c r="R7" s="64">
        <v>21.298997806346001</v>
      </c>
      <c r="S7" s="28">
        <v>25.643029930390899</v>
      </c>
      <c r="T7" s="28">
        <v>28.280043791805902</v>
      </c>
      <c r="U7" s="28">
        <v>19.0399599100313</v>
      </c>
      <c r="V7" s="64">
        <f t="shared" si="6"/>
        <v>23.565507859643528</v>
      </c>
      <c r="W7" s="65">
        <f t="shared" si="7"/>
        <v>2.0848780754924641</v>
      </c>
      <c r="X7" s="64">
        <v>98.804429512210604</v>
      </c>
      <c r="Y7" s="28">
        <v>56.148653257161897</v>
      </c>
      <c r="Z7" s="28">
        <v>58.8736687155764</v>
      </c>
      <c r="AA7" s="28">
        <v>50.9320359036535</v>
      </c>
      <c r="AB7" s="64">
        <f t="shared" si="8"/>
        <v>66.1896968471506</v>
      </c>
      <c r="AC7" s="73">
        <f t="shared" si="9"/>
        <v>10.995695477011632</v>
      </c>
    </row>
    <row r="8" spans="2:32" x14ac:dyDescent="0.3">
      <c r="B8" s="39" t="s">
        <v>29</v>
      </c>
      <c r="C8" s="64">
        <v>61.763518582878099</v>
      </c>
      <c r="D8" s="28">
        <v>96.093008579782094</v>
      </c>
      <c r="E8" s="64">
        <f t="shared" si="0"/>
        <v>78.9282635813301</v>
      </c>
      <c r="F8" s="65">
        <f t="shared" si="1"/>
        <v>17.16474499845198</v>
      </c>
      <c r="G8" s="64">
        <v>68.712082042400098</v>
      </c>
      <c r="H8" s="28">
        <v>79.044220604742407</v>
      </c>
      <c r="I8" s="28">
        <v>48.693551496471002</v>
      </c>
      <c r="J8" s="28">
        <v>124.264252420828</v>
      </c>
      <c r="K8" s="64">
        <f t="shared" si="2"/>
        <v>80.178526641110381</v>
      </c>
      <c r="L8" s="65">
        <f t="shared" si="3"/>
        <v>15.98859197287879</v>
      </c>
      <c r="M8" s="64">
        <v>109.728435141106</v>
      </c>
      <c r="N8" s="28">
        <v>91.141537932853595</v>
      </c>
      <c r="O8" s="28">
        <v>82.088674352575794</v>
      </c>
      <c r="P8" s="64">
        <f t="shared" si="4"/>
        <v>94.319549142178474</v>
      </c>
      <c r="Q8" s="65">
        <f t="shared" si="5"/>
        <v>8.1355989442846077</v>
      </c>
      <c r="R8" s="64">
        <v>88.5463953746969</v>
      </c>
      <c r="S8" s="28">
        <v>91.615552387669396</v>
      </c>
      <c r="T8" s="28">
        <v>120.98414456387501</v>
      </c>
      <c r="U8" s="28">
        <v>55.850549069425</v>
      </c>
      <c r="V8" s="64">
        <f t="shared" si="6"/>
        <v>89.249160348916575</v>
      </c>
      <c r="W8" s="65">
        <f t="shared" si="7"/>
        <v>13.31875290837543</v>
      </c>
      <c r="X8" s="64">
        <v>98.804429512210604</v>
      </c>
      <c r="Y8" s="28">
        <v>114.636833733372</v>
      </c>
      <c r="Z8" s="28">
        <v>19.6245562385255</v>
      </c>
      <c r="AA8" s="28">
        <v>53.870422590402697</v>
      </c>
      <c r="AB8" s="64">
        <f t="shared" si="8"/>
        <v>71.7340605186277</v>
      </c>
      <c r="AC8" s="73">
        <f t="shared" si="9"/>
        <v>21.617822167741636</v>
      </c>
    </row>
    <row r="9" spans="2:32" x14ac:dyDescent="0.3">
      <c r="B9" s="6" t="s">
        <v>30</v>
      </c>
      <c r="C9" s="62">
        <v>1.29573815208835</v>
      </c>
      <c r="D9" s="27">
        <v>0.39062198609667498</v>
      </c>
      <c r="E9" s="62">
        <f t="shared" si="0"/>
        <v>0.84318006909251242</v>
      </c>
      <c r="F9" s="63">
        <f t="shared" si="1"/>
        <v>0.45255808299583761</v>
      </c>
      <c r="G9" s="62">
        <v>1.1646115600406799</v>
      </c>
      <c r="H9" s="27">
        <v>2.3622410755440302</v>
      </c>
      <c r="I9" s="27">
        <v>5.1256369996285303</v>
      </c>
      <c r="J9" s="27">
        <v>0</v>
      </c>
      <c r="K9" s="62">
        <f t="shared" si="2"/>
        <v>2.1631224088033099</v>
      </c>
      <c r="L9" s="63">
        <f t="shared" si="3"/>
        <v>1.0989488695590217</v>
      </c>
      <c r="M9" s="62">
        <v>1.52825118580928</v>
      </c>
      <c r="N9" s="27">
        <v>2.0104751014600102</v>
      </c>
      <c r="O9" s="27">
        <v>1.6417734870515199</v>
      </c>
      <c r="P9" s="62">
        <f t="shared" si="4"/>
        <v>1.7268332581069368</v>
      </c>
      <c r="Q9" s="63">
        <f t="shared" si="5"/>
        <v>0.14555794916502063</v>
      </c>
      <c r="R9" s="62">
        <v>0.47862916418755103</v>
      </c>
      <c r="S9" s="27">
        <v>4.4292506243402503</v>
      </c>
      <c r="T9" s="27">
        <v>1.0586112649339099</v>
      </c>
      <c r="U9" s="27">
        <v>0</v>
      </c>
      <c r="V9" s="62">
        <f t="shared" si="6"/>
        <v>1.4916227633654278</v>
      </c>
      <c r="W9" s="63">
        <f t="shared" si="7"/>
        <v>1.0028397557068744</v>
      </c>
      <c r="X9" s="62">
        <v>2.03022800367556</v>
      </c>
      <c r="Y9" s="27">
        <v>4.67905443809682</v>
      </c>
      <c r="Z9" s="27">
        <v>3.92491124770509</v>
      </c>
      <c r="AA9" s="27">
        <v>7.8356978313313101</v>
      </c>
      <c r="AB9" s="62">
        <f t="shared" si="8"/>
        <v>4.6174728802021949</v>
      </c>
      <c r="AC9" s="72">
        <f t="shared" si="9"/>
        <v>1.2087956054913747</v>
      </c>
    </row>
    <row r="10" spans="2:32" x14ac:dyDescent="0.3">
      <c r="B10" s="6" t="s">
        <v>31</v>
      </c>
      <c r="C10" s="62">
        <v>0</v>
      </c>
      <c r="D10" s="27">
        <v>0</v>
      </c>
      <c r="E10" s="62">
        <f t="shared" si="0"/>
        <v>0</v>
      </c>
      <c r="F10" s="63">
        <f t="shared" si="1"/>
        <v>0</v>
      </c>
      <c r="G10" s="62">
        <v>0.72788222502542399</v>
      </c>
      <c r="H10" s="27">
        <v>0.90855425982462601</v>
      </c>
      <c r="I10" s="27">
        <v>0</v>
      </c>
      <c r="J10" s="27">
        <v>0</v>
      </c>
      <c r="K10" s="62">
        <f t="shared" si="2"/>
        <v>0.40910912121251253</v>
      </c>
      <c r="L10" s="63">
        <f t="shared" si="3"/>
        <v>0.23906105989829232</v>
      </c>
      <c r="M10" s="62">
        <v>1.0697758300664999</v>
      </c>
      <c r="N10" s="27">
        <v>0</v>
      </c>
      <c r="O10" s="27">
        <v>0</v>
      </c>
      <c r="P10" s="62">
        <f t="shared" si="4"/>
        <v>0.35659194335549999</v>
      </c>
      <c r="Q10" s="63">
        <f t="shared" si="5"/>
        <v>0.35659194335549999</v>
      </c>
      <c r="R10" s="62">
        <v>0</v>
      </c>
      <c r="S10" s="27">
        <v>0</v>
      </c>
      <c r="T10" s="27">
        <v>0.45369054211453302</v>
      </c>
      <c r="U10" s="27">
        <v>0</v>
      </c>
      <c r="V10" s="62">
        <f t="shared" si="6"/>
        <v>0.11342263552863326</v>
      </c>
      <c r="W10" s="63">
        <f t="shared" si="7"/>
        <v>0.11342263552863326</v>
      </c>
      <c r="X10" s="62">
        <v>0</v>
      </c>
      <c r="Y10" s="27">
        <v>0</v>
      </c>
      <c r="Z10" s="27">
        <v>3.92491124770509</v>
      </c>
      <c r="AA10" s="27">
        <v>0</v>
      </c>
      <c r="AB10" s="62">
        <f t="shared" si="8"/>
        <v>0.98122781192627251</v>
      </c>
      <c r="AC10" s="72">
        <f t="shared" si="9"/>
        <v>0.98122781192627262</v>
      </c>
    </row>
    <row r="11" spans="2:32" x14ac:dyDescent="0.3">
      <c r="B11" s="39" t="s">
        <v>32</v>
      </c>
      <c r="C11" s="64">
        <v>74.288987386398802</v>
      </c>
      <c r="D11" s="28">
        <v>96.874252551975502</v>
      </c>
      <c r="E11" s="64">
        <f t="shared" si="0"/>
        <v>85.581619969187159</v>
      </c>
      <c r="F11" s="65">
        <f t="shared" si="1"/>
        <v>11.292632582788302</v>
      </c>
      <c r="G11" s="64">
        <v>141.500304544942</v>
      </c>
      <c r="H11" s="28">
        <v>138.10024749334301</v>
      </c>
      <c r="I11" s="28">
        <v>143.51783598959901</v>
      </c>
      <c r="J11" s="28">
        <v>106.51221636071</v>
      </c>
      <c r="K11" s="64">
        <f t="shared" si="2"/>
        <v>132.40765109714852</v>
      </c>
      <c r="L11" s="65">
        <f t="shared" si="3"/>
        <v>8.703886818471771</v>
      </c>
      <c r="M11" s="64">
        <v>201.11785605250199</v>
      </c>
      <c r="N11" s="28">
        <v>108.56565547884</v>
      </c>
      <c r="O11" s="28">
        <v>112.954015909144</v>
      </c>
      <c r="P11" s="64">
        <f t="shared" si="4"/>
        <v>140.87917581349532</v>
      </c>
      <c r="Q11" s="65">
        <f t="shared" si="5"/>
        <v>30.145969186164443</v>
      </c>
      <c r="R11" s="64">
        <v>139.99903052485899</v>
      </c>
      <c r="S11" s="28">
        <v>103.50459353721401</v>
      </c>
      <c r="T11" s="28">
        <v>186.76927317048299</v>
      </c>
      <c r="U11" s="28">
        <v>34.2719278380563</v>
      </c>
      <c r="V11" s="64">
        <f t="shared" si="6"/>
        <v>116.13620626765308</v>
      </c>
      <c r="W11" s="65">
        <f t="shared" si="7"/>
        <v>32.171133858114004</v>
      </c>
      <c r="X11" s="64">
        <v>214.52742572171701</v>
      </c>
      <c r="Y11" s="28">
        <v>285.42232072390601</v>
      </c>
      <c r="Z11" s="28">
        <v>149.146627412794</v>
      </c>
      <c r="AA11" s="28">
        <v>224.29685042185901</v>
      </c>
      <c r="AB11" s="64">
        <f t="shared" si="8"/>
        <v>218.34830607006899</v>
      </c>
      <c r="AC11" s="73">
        <f t="shared" si="9"/>
        <v>27.895310354534477</v>
      </c>
    </row>
    <row r="12" spans="2:32" x14ac:dyDescent="0.3">
      <c r="B12" s="44" t="s">
        <v>33</v>
      </c>
      <c r="C12" s="66">
        <v>646.14142517472499</v>
      </c>
      <c r="D12" s="59">
        <v>493.74619042619798</v>
      </c>
      <c r="E12" s="66">
        <f t="shared" si="0"/>
        <v>569.94380780046151</v>
      </c>
      <c r="F12" s="67">
        <f t="shared" si="1"/>
        <v>76.197617374263501</v>
      </c>
      <c r="G12" s="66">
        <v>442.69796926046303</v>
      </c>
      <c r="H12" s="59">
        <v>465.36149188217303</v>
      </c>
      <c r="I12" s="59">
        <v>448.49323746749599</v>
      </c>
      <c r="J12" s="59">
        <v>612.44524407408198</v>
      </c>
      <c r="K12" s="66">
        <f t="shared" si="2"/>
        <v>492.24948567105355</v>
      </c>
      <c r="L12" s="67">
        <f t="shared" si="3"/>
        <v>40.352557316224562</v>
      </c>
      <c r="M12" s="66">
        <v>563.00773685213903</v>
      </c>
      <c r="N12" s="59">
        <v>610.51427247668801</v>
      </c>
      <c r="O12" s="59">
        <v>336.235210148151</v>
      </c>
      <c r="P12" s="66">
        <f t="shared" si="4"/>
        <v>503.25240649232609</v>
      </c>
      <c r="Q12" s="67">
        <f t="shared" si="5"/>
        <v>84.62717380322357</v>
      </c>
      <c r="R12" s="66">
        <v>443.44992061976598</v>
      </c>
      <c r="S12" s="59">
        <v>561.11611856773595</v>
      </c>
      <c r="T12" s="59">
        <v>608.09655661417798</v>
      </c>
      <c r="U12" s="59">
        <v>680.36123411845006</v>
      </c>
      <c r="V12" s="66">
        <f t="shared" si="6"/>
        <v>573.25595748003252</v>
      </c>
      <c r="W12" s="67">
        <f t="shared" si="7"/>
        <v>49.734621179150643</v>
      </c>
      <c r="X12" s="66">
        <v>293.02957519717199</v>
      </c>
      <c r="Y12" s="59">
        <v>334.55239232392302</v>
      </c>
      <c r="Z12" s="59">
        <v>498.463728458547</v>
      </c>
      <c r="AA12" s="59">
        <v>412.35359837380997</v>
      </c>
      <c r="AB12" s="66">
        <f t="shared" si="8"/>
        <v>384.59982358836299</v>
      </c>
      <c r="AC12" s="74">
        <f t="shared" si="9"/>
        <v>45.300033677067034</v>
      </c>
    </row>
    <row r="13" spans="2:32" x14ac:dyDescent="0.3">
      <c r="B13" s="6" t="s">
        <v>34</v>
      </c>
      <c r="C13" s="62">
        <v>0</v>
      </c>
      <c r="D13" s="27">
        <v>0</v>
      </c>
      <c r="E13" s="62">
        <f t="shared" si="0"/>
        <v>0</v>
      </c>
      <c r="F13" s="63">
        <f t="shared" si="1"/>
        <v>0</v>
      </c>
      <c r="G13" s="62">
        <v>0</v>
      </c>
      <c r="H13" s="27">
        <v>0.18171085196492501</v>
      </c>
      <c r="I13" s="27">
        <v>5.1256369996285303</v>
      </c>
      <c r="J13" s="27">
        <v>0</v>
      </c>
      <c r="K13" s="62">
        <f t="shared" si="2"/>
        <v>1.3268369628983638</v>
      </c>
      <c r="L13" s="63">
        <f t="shared" si="3"/>
        <v>1.2669907978233754</v>
      </c>
      <c r="M13" s="62">
        <v>2.5980270158757799</v>
      </c>
      <c r="N13" s="27">
        <v>2.68063346861334</v>
      </c>
      <c r="O13" s="27">
        <v>0</v>
      </c>
      <c r="P13" s="62">
        <f t="shared" si="4"/>
        <v>1.7595534948297065</v>
      </c>
      <c r="Q13" s="63">
        <f t="shared" si="5"/>
        <v>0.88009986789076911</v>
      </c>
      <c r="R13" s="62">
        <v>0</v>
      </c>
      <c r="S13" s="27">
        <v>0</v>
      </c>
      <c r="T13" s="27">
        <v>0.45369054211453302</v>
      </c>
      <c r="U13" s="27">
        <v>0</v>
      </c>
      <c r="V13" s="62">
        <f t="shared" si="6"/>
        <v>0.11342263552863326</v>
      </c>
      <c r="W13" s="63">
        <f t="shared" si="7"/>
        <v>0.11342263552863326</v>
      </c>
      <c r="X13" s="62">
        <v>0</v>
      </c>
      <c r="Y13" s="27">
        <v>0</v>
      </c>
      <c r="Z13" s="27">
        <v>0</v>
      </c>
      <c r="AA13" s="27">
        <v>1.95892445783283</v>
      </c>
      <c r="AB13" s="62">
        <f t="shared" si="8"/>
        <v>0.48973111445820749</v>
      </c>
      <c r="AC13" s="72">
        <f t="shared" si="9"/>
        <v>0.48973111445820749</v>
      </c>
    </row>
    <row r="14" spans="2:32" x14ac:dyDescent="0.3">
      <c r="B14" s="6" t="s">
        <v>35</v>
      </c>
      <c r="C14" s="62">
        <v>0.43191271736278403</v>
      </c>
      <c r="D14" s="27">
        <v>0</v>
      </c>
      <c r="E14" s="62">
        <f t="shared" si="0"/>
        <v>0.21595635868139201</v>
      </c>
      <c r="F14" s="63">
        <f t="shared" si="1"/>
        <v>0.21595635868139201</v>
      </c>
      <c r="G14" s="62">
        <v>0.43672933501525502</v>
      </c>
      <c r="H14" s="27">
        <v>1.2719759637544801</v>
      </c>
      <c r="I14" s="27">
        <v>7.6884554994427896</v>
      </c>
      <c r="J14" s="27">
        <v>0</v>
      </c>
      <c r="K14" s="62">
        <f t="shared" si="2"/>
        <v>2.3492901995531312</v>
      </c>
      <c r="L14" s="63">
        <f t="shared" si="3"/>
        <v>1.7991744765419158</v>
      </c>
      <c r="M14" s="62">
        <v>0.61130047432371304</v>
      </c>
      <c r="N14" s="27">
        <v>0.67015836715333499</v>
      </c>
      <c r="O14" s="27">
        <v>0</v>
      </c>
      <c r="P14" s="62">
        <f t="shared" si="4"/>
        <v>0.42715294715901603</v>
      </c>
      <c r="Q14" s="63">
        <f t="shared" si="5"/>
        <v>0.21425124899446188</v>
      </c>
      <c r="R14" s="62">
        <v>0.71794374628132596</v>
      </c>
      <c r="S14" s="27">
        <v>0</v>
      </c>
      <c r="T14" s="27">
        <v>0.30246036140968802</v>
      </c>
      <c r="U14" s="27">
        <v>0</v>
      </c>
      <c r="V14" s="62">
        <f t="shared" si="6"/>
        <v>0.25510102692275349</v>
      </c>
      <c r="W14" s="63">
        <f t="shared" si="7"/>
        <v>0.16995571906145887</v>
      </c>
      <c r="X14" s="62">
        <v>3.3837133394592702</v>
      </c>
      <c r="Y14" s="27">
        <v>0</v>
      </c>
      <c r="Z14" s="27">
        <v>0</v>
      </c>
      <c r="AA14" s="27">
        <v>0.97946222891641299</v>
      </c>
      <c r="AB14" s="62">
        <f t="shared" si="8"/>
        <v>1.0907938920939209</v>
      </c>
      <c r="AC14" s="72">
        <f t="shared" si="9"/>
        <v>0.79841180693251368</v>
      </c>
    </row>
    <row r="15" spans="2:32" x14ac:dyDescent="0.3">
      <c r="B15" s="6" t="s">
        <v>36</v>
      </c>
      <c r="C15" s="62">
        <v>0</v>
      </c>
      <c r="D15" s="27">
        <v>0</v>
      </c>
      <c r="E15" s="62">
        <f t="shared" si="0"/>
        <v>0</v>
      </c>
      <c r="F15" s="63">
        <f t="shared" si="1"/>
        <v>0</v>
      </c>
      <c r="G15" s="62">
        <v>0</v>
      </c>
      <c r="H15" s="27">
        <v>0</v>
      </c>
      <c r="I15" s="27">
        <v>0</v>
      </c>
      <c r="J15" s="27">
        <v>2.2190045075147902</v>
      </c>
      <c r="K15" s="62">
        <f t="shared" si="2"/>
        <v>0.55475112687869754</v>
      </c>
      <c r="L15" s="63">
        <f t="shared" si="3"/>
        <v>0.55475112687869754</v>
      </c>
      <c r="M15" s="62">
        <v>3.05650237161856</v>
      </c>
      <c r="N15" s="27">
        <v>2.0104751014600102</v>
      </c>
      <c r="O15" s="27">
        <v>0</v>
      </c>
      <c r="P15" s="62">
        <f t="shared" si="4"/>
        <v>1.68899249102619</v>
      </c>
      <c r="Q15" s="63">
        <f t="shared" si="5"/>
        <v>0.89685840363942626</v>
      </c>
      <c r="R15" s="62">
        <v>0</v>
      </c>
      <c r="S15" s="27">
        <v>0</v>
      </c>
      <c r="T15" s="27">
        <v>0</v>
      </c>
      <c r="U15" s="27">
        <v>0</v>
      </c>
      <c r="V15" s="62">
        <f t="shared" si="6"/>
        <v>0</v>
      </c>
      <c r="W15" s="63">
        <f t="shared" si="7"/>
        <v>0</v>
      </c>
      <c r="X15" s="62">
        <v>0</v>
      </c>
      <c r="Y15" s="27">
        <v>0</v>
      </c>
      <c r="Z15" s="27">
        <v>0</v>
      </c>
      <c r="AA15" s="27">
        <v>3.9178489156656502</v>
      </c>
      <c r="AB15" s="62">
        <f t="shared" si="8"/>
        <v>0.97946222891641255</v>
      </c>
      <c r="AC15" s="72">
        <f t="shared" si="9"/>
        <v>0.97946222891641244</v>
      </c>
    </row>
    <row r="16" spans="2:32" x14ac:dyDescent="0.3">
      <c r="B16" s="6" t="s">
        <v>37</v>
      </c>
      <c r="C16" s="62">
        <v>0.86382543472556805</v>
      </c>
      <c r="D16" s="27">
        <v>1.5624879443866999</v>
      </c>
      <c r="E16" s="62">
        <f t="shared" si="0"/>
        <v>1.2131566895561341</v>
      </c>
      <c r="F16" s="63">
        <f t="shared" si="1"/>
        <v>0.34933125483056543</v>
      </c>
      <c r="G16" s="62">
        <v>0.72788222502542399</v>
      </c>
      <c r="H16" s="27">
        <v>3.6342170392985</v>
      </c>
      <c r="I16" s="27">
        <v>0</v>
      </c>
      <c r="J16" s="27">
        <v>0</v>
      </c>
      <c r="K16" s="62">
        <f t="shared" si="2"/>
        <v>1.0905248160809811</v>
      </c>
      <c r="L16" s="63">
        <f t="shared" si="3"/>
        <v>0.86508036834165902</v>
      </c>
      <c r="M16" s="62">
        <v>4.4319284388469198</v>
      </c>
      <c r="N16" s="27">
        <v>0</v>
      </c>
      <c r="O16" s="27">
        <v>0.32835469741030299</v>
      </c>
      <c r="P16" s="62">
        <f t="shared" si="4"/>
        <v>1.5867610454190741</v>
      </c>
      <c r="Q16" s="63">
        <f t="shared" si="5"/>
        <v>1.4257380923924523</v>
      </c>
      <c r="R16" s="62">
        <v>0.71794374628132596</v>
      </c>
      <c r="S16" s="27">
        <v>1.6318291773885101</v>
      </c>
      <c r="T16" s="27">
        <v>0.45369054211453302</v>
      </c>
      <c r="U16" s="27">
        <v>1.26933066066875</v>
      </c>
      <c r="V16" s="62">
        <f t="shared" si="6"/>
        <v>1.0181985316132798</v>
      </c>
      <c r="W16" s="63">
        <f t="shared" si="7"/>
        <v>0.26589974959263546</v>
      </c>
      <c r="X16" s="62">
        <v>0.676742667891853</v>
      </c>
      <c r="Y16" s="27">
        <v>0</v>
      </c>
      <c r="Z16" s="27">
        <v>0</v>
      </c>
      <c r="AA16" s="27">
        <v>0</v>
      </c>
      <c r="AB16" s="62">
        <f t="shared" si="8"/>
        <v>0.16918566697296325</v>
      </c>
      <c r="AC16" s="72">
        <f t="shared" si="9"/>
        <v>0.16918566697296325</v>
      </c>
    </row>
    <row r="17" spans="2:29" x14ac:dyDescent="0.3">
      <c r="B17" s="6" t="s">
        <v>38</v>
      </c>
      <c r="C17" s="62">
        <v>0</v>
      </c>
      <c r="D17" s="27">
        <v>0</v>
      </c>
      <c r="E17" s="62">
        <f t="shared" si="0"/>
        <v>0</v>
      </c>
      <c r="F17" s="63">
        <f t="shared" si="1"/>
        <v>0</v>
      </c>
      <c r="G17" s="62">
        <v>0.58230578002033895</v>
      </c>
      <c r="H17" s="27">
        <v>0.72684340785970103</v>
      </c>
      <c r="I17" s="27">
        <v>0</v>
      </c>
      <c r="J17" s="27">
        <v>8.8760180300591607</v>
      </c>
      <c r="K17" s="62">
        <f t="shared" si="2"/>
        <v>2.5462918044848002</v>
      </c>
      <c r="L17" s="63">
        <f t="shared" si="3"/>
        <v>2.11574789015972</v>
      </c>
      <c r="M17" s="62">
        <v>2.13955166013299</v>
      </c>
      <c r="N17" s="27">
        <v>1.34031673430667</v>
      </c>
      <c r="O17" s="27">
        <v>0.32835469741030299</v>
      </c>
      <c r="P17" s="62">
        <f t="shared" si="4"/>
        <v>1.269407697283321</v>
      </c>
      <c r="Q17" s="63">
        <f t="shared" si="5"/>
        <v>0.52404824144750106</v>
      </c>
      <c r="R17" s="62">
        <v>0</v>
      </c>
      <c r="S17" s="27">
        <v>0.23311845391264499</v>
      </c>
      <c r="T17" s="27">
        <v>0</v>
      </c>
      <c r="U17" s="27">
        <v>0</v>
      </c>
      <c r="V17" s="62">
        <f t="shared" si="6"/>
        <v>5.8279613478161248E-2</v>
      </c>
      <c r="W17" s="63">
        <f t="shared" si="7"/>
        <v>5.8279613478161248E-2</v>
      </c>
      <c r="X17" s="62">
        <v>0</v>
      </c>
      <c r="Y17" s="27">
        <v>0</v>
      </c>
      <c r="Z17" s="27">
        <v>0</v>
      </c>
      <c r="AA17" s="27">
        <v>2.9383866867492401</v>
      </c>
      <c r="AB17" s="62">
        <f t="shared" si="8"/>
        <v>0.73459667168731002</v>
      </c>
      <c r="AC17" s="72">
        <f t="shared" si="9"/>
        <v>0.73459667168731002</v>
      </c>
    </row>
    <row r="18" spans="2:29" x14ac:dyDescent="0.3">
      <c r="B18" s="6" t="s">
        <v>39</v>
      </c>
      <c r="C18" s="62">
        <v>0.43191271736278403</v>
      </c>
      <c r="D18" s="27">
        <v>0.39062198609667498</v>
      </c>
      <c r="E18" s="62">
        <f t="shared" si="0"/>
        <v>0.4112673517297295</v>
      </c>
      <c r="F18" s="63">
        <f t="shared" si="1"/>
        <v>2.0645365633054521E-2</v>
      </c>
      <c r="G18" s="62">
        <v>0.87345867003050903</v>
      </c>
      <c r="H18" s="27">
        <v>0</v>
      </c>
      <c r="I18" s="27">
        <v>0</v>
      </c>
      <c r="J18" s="27">
        <v>0</v>
      </c>
      <c r="K18" s="62">
        <f t="shared" si="2"/>
        <v>0.21836466750762726</v>
      </c>
      <c r="L18" s="63">
        <f t="shared" si="3"/>
        <v>0.21836466750762726</v>
      </c>
      <c r="M18" s="62">
        <v>0.45847535574278497</v>
      </c>
      <c r="N18" s="27">
        <v>0</v>
      </c>
      <c r="O18" s="27">
        <v>0</v>
      </c>
      <c r="P18" s="62">
        <f t="shared" si="4"/>
        <v>0.15282511858092832</v>
      </c>
      <c r="Q18" s="63">
        <f t="shared" si="5"/>
        <v>0.15282511858092834</v>
      </c>
      <c r="R18" s="62">
        <v>0.23931458209377501</v>
      </c>
      <c r="S18" s="27">
        <v>0</v>
      </c>
      <c r="T18" s="27">
        <v>0</v>
      </c>
      <c r="U18" s="27">
        <v>0</v>
      </c>
      <c r="V18" s="62">
        <f t="shared" si="6"/>
        <v>5.9828645523443753E-2</v>
      </c>
      <c r="W18" s="63">
        <f t="shared" si="7"/>
        <v>5.9828645523443753E-2</v>
      </c>
      <c r="X18" s="62">
        <v>0</v>
      </c>
      <c r="Y18" s="27">
        <v>0</v>
      </c>
      <c r="Z18" s="27">
        <v>0</v>
      </c>
      <c r="AA18" s="27">
        <v>0</v>
      </c>
      <c r="AB18" s="62">
        <f t="shared" si="8"/>
        <v>0</v>
      </c>
      <c r="AC18" s="72">
        <f t="shared" si="9"/>
        <v>0</v>
      </c>
    </row>
    <row r="19" spans="2:29" x14ac:dyDescent="0.3">
      <c r="B19" s="6" t="s">
        <v>40</v>
      </c>
      <c r="C19" s="62">
        <v>1.7276508694511401</v>
      </c>
      <c r="D19" s="27">
        <v>1.5624879443866999</v>
      </c>
      <c r="E19" s="62">
        <f t="shared" si="0"/>
        <v>1.64506940691892</v>
      </c>
      <c r="F19" s="63">
        <f t="shared" si="1"/>
        <v>8.2581462532220082E-2</v>
      </c>
      <c r="G19" s="62">
        <v>1.45576445005085</v>
      </c>
      <c r="H19" s="27">
        <v>0</v>
      </c>
      <c r="I19" s="27">
        <v>0</v>
      </c>
      <c r="J19" s="27">
        <v>4.4380090150295803</v>
      </c>
      <c r="K19" s="62">
        <f t="shared" si="2"/>
        <v>1.4734433662701076</v>
      </c>
      <c r="L19" s="63">
        <f t="shared" si="3"/>
        <v>1.0460653555544117</v>
      </c>
      <c r="M19" s="62">
        <v>1.2226009486474301</v>
      </c>
      <c r="N19" s="27">
        <v>4.0209502029200097</v>
      </c>
      <c r="O19" s="27">
        <v>0.32835469741030299</v>
      </c>
      <c r="P19" s="62">
        <f t="shared" si="4"/>
        <v>1.8573019496592476</v>
      </c>
      <c r="Q19" s="63">
        <f t="shared" si="5"/>
        <v>1.1121974363606606</v>
      </c>
      <c r="R19" s="62">
        <v>0</v>
      </c>
      <c r="S19" s="27">
        <v>1.8649476313011599</v>
      </c>
      <c r="T19" s="27">
        <v>0.45369054211453302</v>
      </c>
      <c r="U19" s="27">
        <v>0</v>
      </c>
      <c r="V19" s="62">
        <f t="shared" si="6"/>
        <v>0.57965954335392322</v>
      </c>
      <c r="W19" s="63">
        <f t="shared" si="7"/>
        <v>0.44157332636596824</v>
      </c>
      <c r="X19" s="62">
        <v>0.676742667891853</v>
      </c>
      <c r="Y19" s="27">
        <v>0</v>
      </c>
      <c r="Z19" s="27">
        <v>0</v>
      </c>
      <c r="AA19" s="27">
        <v>0</v>
      </c>
      <c r="AB19" s="62">
        <f t="shared" si="8"/>
        <v>0.16918566697296325</v>
      </c>
      <c r="AC19" s="72">
        <f t="shared" si="9"/>
        <v>0.16918566697296325</v>
      </c>
    </row>
    <row r="20" spans="2:29" x14ac:dyDescent="0.3">
      <c r="B20" s="44" t="s">
        <v>41</v>
      </c>
      <c r="C20" s="66">
        <v>304.49846574076298</v>
      </c>
      <c r="D20" s="59">
        <v>273.43539026767297</v>
      </c>
      <c r="E20" s="66">
        <f t="shared" si="0"/>
        <v>288.96692800421795</v>
      </c>
      <c r="F20" s="67">
        <f t="shared" si="1"/>
        <v>15.531537736545005</v>
      </c>
      <c r="G20" s="66">
        <v>438.91298169033098</v>
      </c>
      <c r="H20" s="59">
        <v>405.21519988178301</v>
      </c>
      <c r="I20" s="59">
        <v>932.86593393239195</v>
      </c>
      <c r="J20" s="59">
        <v>676.79637479201097</v>
      </c>
      <c r="K20" s="66">
        <f t="shared" si="2"/>
        <v>613.44762257412924</v>
      </c>
      <c r="L20" s="67">
        <f t="shared" si="3"/>
        <v>122.42827994629039</v>
      </c>
      <c r="M20" s="66">
        <v>676.09832460202597</v>
      </c>
      <c r="N20" s="59">
        <v>761.97006345334205</v>
      </c>
      <c r="O20" s="59">
        <v>678.70915954709699</v>
      </c>
      <c r="P20" s="66">
        <f t="shared" si="4"/>
        <v>705.59251586748826</v>
      </c>
      <c r="Q20" s="67">
        <f t="shared" si="5"/>
        <v>28.198847604255043</v>
      </c>
      <c r="R20" s="66">
        <v>555.68845962174601</v>
      </c>
      <c r="S20" s="59">
        <v>459.942709569648</v>
      </c>
      <c r="T20" s="59">
        <v>570.28901143796702</v>
      </c>
      <c r="U20" s="59">
        <v>1103.04834412114</v>
      </c>
      <c r="V20" s="66">
        <f t="shared" si="6"/>
        <v>672.24213118762532</v>
      </c>
      <c r="W20" s="67">
        <f t="shared" si="7"/>
        <v>145.6720730795769</v>
      </c>
      <c r="X20" s="66">
        <v>844.57484952903303</v>
      </c>
      <c r="Y20" s="59">
        <v>1158.06597342896</v>
      </c>
      <c r="Z20" s="59">
        <v>710.40893583462196</v>
      </c>
      <c r="AA20" s="59">
        <v>963.79083325375098</v>
      </c>
      <c r="AB20" s="66">
        <f t="shared" si="8"/>
        <v>919.2101480115914</v>
      </c>
      <c r="AC20" s="74">
        <f t="shared" si="9"/>
        <v>94.959604051155281</v>
      </c>
    </row>
    <row r="21" spans="2:29" x14ac:dyDescent="0.3">
      <c r="B21" s="6" t="s">
        <v>42</v>
      </c>
      <c r="C21" s="62">
        <v>3.45530173890227</v>
      </c>
      <c r="D21" s="27">
        <v>3.1249758887733998</v>
      </c>
      <c r="E21" s="62">
        <f t="shared" si="0"/>
        <v>3.2901388138378351</v>
      </c>
      <c r="F21" s="63">
        <f t="shared" si="1"/>
        <v>0.16516292506443508</v>
      </c>
      <c r="G21" s="62">
        <v>3.4938346801220401</v>
      </c>
      <c r="H21" s="27">
        <v>6.7233015227022301</v>
      </c>
      <c r="I21" s="27">
        <v>0</v>
      </c>
      <c r="J21" s="27">
        <v>0</v>
      </c>
      <c r="K21" s="62">
        <f t="shared" si="2"/>
        <v>2.5542840507060678</v>
      </c>
      <c r="L21" s="63">
        <f t="shared" si="3"/>
        <v>1.6153481588197431</v>
      </c>
      <c r="M21" s="62">
        <v>2.29237677871392</v>
      </c>
      <c r="N21" s="27">
        <v>2.68063346861334</v>
      </c>
      <c r="O21" s="27">
        <v>2.6268375792824301</v>
      </c>
      <c r="P21" s="62">
        <f t="shared" si="4"/>
        <v>2.5332826088698965</v>
      </c>
      <c r="Q21" s="63">
        <f t="shared" si="5"/>
        <v>0.12144987124952843</v>
      </c>
      <c r="R21" s="62">
        <v>5.0256062239692803</v>
      </c>
      <c r="S21" s="27">
        <v>0.699355361737934</v>
      </c>
      <c r="T21" s="27">
        <v>1.6635319877532899</v>
      </c>
      <c r="U21" s="27">
        <v>0</v>
      </c>
      <c r="V21" s="62">
        <f t="shared" si="6"/>
        <v>1.8471233933651261</v>
      </c>
      <c r="W21" s="63">
        <f t="shared" si="7"/>
        <v>1.1130174898821217</v>
      </c>
      <c r="X21" s="62">
        <v>0</v>
      </c>
      <c r="Y21" s="27">
        <v>23.3952721904841</v>
      </c>
      <c r="Z21" s="27">
        <v>0</v>
      </c>
      <c r="AA21" s="27">
        <v>2.9383866867492401</v>
      </c>
      <c r="AB21" s="62">
        <f t="shared" si="8"/>
        <v>6.583414719308335</v>
      </c>
      <c r="AC21" s="72">
        <f t="shared" si="9"/>
        <v>5.6465880532855213</v>
      </c>
    </row>
    <row r="22" spans="2:29" x14ac:dyDescent="0.3">
      <c r="B22" s="6" t="s">
        <v>43</v>
      </c>
      <c r="C22" s="62">
        <v>3.8872144562650499</v>
      </c>
      <c r="D22" s="27">
        <v>3.1249758887733998</v>
      </c>
      <c r="E22" s="62">
        <f t="shared" si="0"/>
        <v>3.5060951725192249</v>
      </c>
      <c r="F22" s="63">
        <f t="shared" si="1"/>
        <v>0.3811192837458261</v>
      </c>
      <c r="G22" s="62">
        <v>2.4747995650864398</v>
      </c>
      <c r="H22" s="27">
        <v>3.81592789126343</v>
      </c>
      <c r="I22" s="27">
        <v>0</v>
      </c>
      <c r="J22" s="27">
        <v>2.2190045075147902</v>
      </c>
      <c r="K22" s="62">
        <f t="shared" si="2"/>
        <v>2.1274329909661649</v>
      </c>
      <c r="L22" s="63">
        <f t="shared" si="3"/>
        <v>0.7908874255564754</v>
      </c>
      <c r="M22" s="62">
        <v>9.6279824705984804</v>
      </c>
      <c r="N22" s="27">
        <v>7.3717420386866896</v>
      </c>
      <c r="O22" s="27">
        <v>2.6268375792824301</v>
      </c>
      <c r="P22" s="62">
        <f t="shared" si="4"/>
        <v>6.5421873628558664</v>
      </c>
      <c r="Q22" s="63">
        <f t="shared" si="5"/>
        <v>2.0631794369730097</v>
      </c>
      <c r="R22" s="62">
        <v>0.95725832837510105</v>
      </c>
      <c r="S22" s="27">
        <v>9.0916197025931407</v>
      </c>
      <c r="T22" s="27">
        <v>2.5709130719823499</v>
      </c>
      <c r="U22" s="27">
        <v>11.4239759460188</v>
      </c>
      <c r="V22" s="62">
        <f t="shared" si="6"/>
        <v>6.0109417622423482</v>
      </c>
      <c r="W22" s="63">
        <f t="shared" si="7"/>
        <v>2.5193423296310979</v>
      </c>
      <c r="X22" s="62">
        <v>4.06045600735112</v>
      </c>
      <c r="Y22" s="27">
        <v>11.6976360952421</v>
      </c>
      <c r="Z22" s="27">
        <v>0</v>
      </c>
      <c r="AA22" s="27">
        <v>10.7740845180805</v>
      </c>
      <c r="AB22" s="62">
        <f t="shared" si="8"/>
        <v>6.63304415516843</v>
      </c>
      <c r="AC22" s="72">
        <f t="shared" si="9"/>
        <v>2.7900685676973103</v>
      </c>
    </row>
    <row r="23" spans="2:29" x14ac:dyDescent="0.3">
      <c r="B23" s="6" t="s">
        <v>44</v>
      </c>
      <c r="C23" s="62">
        <v>0</v>
      </c>
      <c r="D23" s="27">
        <v>0</v>
      </c>
      <c r="E23" s="62">
        <f t="shared" si="0"/>
        <v>0</v>
      </c>
      <c r="F23" s="63">
        <f t="shared" si="1"/>
        <v>0</v>
      </c>
      <c r="G23" s="62">
        <v>0</v>
      </c>
      <c r="H23" s="27">
        <v>1.63539766768433</v>
      </c>
      <c r="I23" s="27">
        <v>17.939729498699801</v>
      </c>
      <c r="J23" s="27">
        <v>4.4380090150295803</v>
      </c>
      <c r="K23" s="62">
        <f t="shared" si="2"/>
        <v>6.0032840453534284</v>
      </c>
      <c r="L23" s="63">
        <f t="shared" si="3"/>
        <v>4.0829591670614223</v>
      </c>
      <c r="M23" s="62">
        <v>0.15282511858092801</v>
      </c>
      <c r="N23" s="27">
        <v>0</v>
      </c>
      <c r="O23" s="27">
        <v>0</v>
      </c>
      <c r="P23" s="62">
        <f t="shared" si="4"/>
        <v>5.0941706193642668E-2</v>
      </c>
      <c r="Q23" s="63">
        <f t="shared" si="5"/>
        <v>5.0941706193642675E-2</v>
      </c>
      <c r="R23" s="62">
        <v>0</v>
      </c>
      <c r="S23" s="27">
        <v>0</v>
      </c>
      <c r="T23" s="27">
        <v>0</v>
      </c>
      <c r="U23" s="27">
        <v>0</v>
      </c>
      <c r="V23" s="62">
        <f t="shared" si="6"/>
        <v>0</v>
      </c>
      <c r="W23" s="63">
        <f t="shared" si="7"/>
        <v>0</v>
      </c>
      <c r="X23" s="62">
        <v>0</v>
      </c>
      <c r="Y23" s="27">
        <v>0</v>
      </c>
      <c r="Z23" s="27">
        <v>0</v>
      </c>
      <c r="AA23" s="27">
        <v>0</v>
      </c>
      <c r="AB23" s="62">
        <f t="shared" si="8"/>
        <v>0</v>
      </c>
      <c r="AC23" s="72">
        <f t="shared" si="9"/>
        <v>0</v>
      </c>
    </row>
    <row r="24" spans="2:29" x14ac:dyDescent="0.3">
      <c r="B24" s="6" t="s">
        <v>45</v>
      </c>
      <c r="C24" s="62">
        <v>0</v>
      </c>
      <c r="D24" s="27">
        <v>0</v>
      </c>
      <c r="E24" s="62">
        <f t="shared" si="0"/>
        <v>0</v>
      </c>
      <c r="F24" s="63">
        <f t="shared" si="1"/>
        <v>0</v>
      </c>
      <c r="G24" s="62">
        <v>0.29115289001016997</v>
      </c>
      <c r="H24" s="27">
        <v>0.90855425982462601</v>
      </c>
      <c r="I24" s="27">
        <v>0</v>
      </c>
      <c r="J24" s="27">
        <v>0</v>
      </c>
      <c r="K24" s="62">
        <f t="shared" si="2"/>
        <v>0.299926787458699</v>
      </c>
      <c r="L24" s="63">
        <f t="shared" si="3"/>
        <v>0.21416826271757403</v>
      </c>
      <c r="M24" s="62">
        <v>0.91695071148556895</v>
      </c>
      <c r="N24" s="27">
        <v>0</v>
      </c>
      <c r="O24" s="27">
        <v>0</v>
      </c>
      <c r="P24" s="62">
        <f t="shared" si="4"/>
        <v>0.3056502371618563</v>
      </c>
      <c r="Q24" s="63">
        <f t="shared" si="5"/>
        <v>0.30565023716185635</v>
      </c>
      <c r="R24" s="62">
        <v>1.19657291046888</v>
      </c>
      <c r="S24" s="27">
        <v>0</v>
      </c>
      <c r="T24" s="27">
        <v>0.75615090352422099</v>
      </c>
      <c r="U24" s="27">
        <v>2.5386613213375</v>
      </c>
      <c r="V24" s="62">
        <f t="shared" si="6"/>
        <v>1.1228462838326503</v>
      </c>
      <c r="W24" s="63">
        <f t="shared" si="7"/>
        <v>0.53269887639550106</v>
      </c>
      <c r="X24" s="62">
        <v>0</v>
      </c>
      <c r="Y24" s="27">
        <v>0</v>
      </c>
      <c r="Z24" s="27">
        <v>0</v>
      </c>
      <c r="AA24" s="27">
        <v>0</v>
      </c>
      <c r="AB24" s="62">
        <f t="shared" si="8"/>
        <v>0</v>
      </c>
      <c r="AC24" s="72">
        <f t="shared" si="9"/>
        <v>0</v>
      </c>
    </row>
    <row r="25" spans="2:29" x14ac:dyDescent="0.3">
      <c r="B25" s="6" t="s">
        <v>46</v>
      </c>
      <c r="C25" s="62">
        <v>0</v>
      </c>
      <c r="D25" s="27">
        <v>0</v>
      </c>
      <c r="E25" s="62">
        <f t="shared" si="0"/>
        <v>0</v>
      </c>
      <c r="F25" s="63">
        <f t="shared" si="1"/>
        <v>0</v>
      </c>
      <c r="G25" s="62">
        <v>1.60134089505593</v>
      </c>
      <c r="H25" s="27">
        <v>1.0902651117895501</v>
      </c>
      <c r="I25" s="27">
        <v>0</v>
      </c>
      <c r="J25" s="27">
        <v>0</v>
      </c>
      <c r="K25" s="62">
        <f t="shared" si="2"/>
        <v>0.67290150171136998</v>
      </c>
      <c r="L25" s="63">
        <f t="shared" si="3"/>
        <v>0.4022628651498027</v>
      </c>
      <c r="M25" s="62">
        <v>1.2226009486474301</v>
      </c>
      <c r="N25" s="27">
        <v>1.34031673430667</v>
      </c>
      <c r="O25" s="27">
        <v>0.65670939482060697</v>
      </c>
      <c r="P25" s="62">
        <f t="shared" si="4"/>
        <v>1.0732090259249023</v>
      </c>
      <c r="Q25" s="63">
        <f t="shared" si="5"/>
        <v>0.21100411416277634</v>
      </c>
      <c r="R25" s="62">
        <v>0</v>
      </c>
      <c r="S25" s="27">
        <v>0</v>
      </c>
      <c r="T25" s="27">
        <v>0.90738108422906505</v>
      </c>
      <c r="U25" s="27">
        <v>0</v>
      </c>
      <c r="V25" s="62">
        <f t="shared" si="6"/>
        <v>0.22684527105726626</v>
      </c>
      <c r="W25" s="63">
        <f t="shared" si="7"/>
        <v>0.22684527105726626</v>
      </c>
      <c r="X25" s="62">
        <v>0</v>
      </c>
      <c r="Y25" s="27">
        <v>0</v>
      </c>
      <c r="Z25" s="27">
        <v>0</v>
      </c>
      <c r="AA25" s="27">
        <v>0</v>
      </c>
      <c r="AB25" s="62">
        <f t="shared" si="8"/>
        <v>0</v>
      </c>
      <c r="AC25" s="72">
        <f t="shared" si="9"/>
        <v>0</v>
      </c>
    </row>
    <row r="26" spans="2:29" x14ac:dyDescent="0.3">
      <c r="B26" s="6" t="s">
        <v>47</v>
      </c>
      <c r="C26" s="62">
        <v>0.43191271736278403</v>
      </c>
      <c r="D26" s="27">
        <v>0.78124397219335096</v>
      </c>
      <c r="E26" s="62">
        <f t="shared" si="0"/>
        <v>0.60657834477806749</v>
      </c>
      <c r="F26" s="63">
        <f t="shared" si="1"/>
        <v>0.17466562741528352</v>
      </c>
      <c r="G26" s="62">
        <v>0</v>
      </c>
      <c r="H26" s="27">
        <v>0.36342170392985002</v>
      </c>
      <c r="I26" s="27">
        <v>0</v>
      </c>
      <c r="J26" s="27">
        <v>0</v>
      </c>
      <c r="K26" s="62">
        <f t="shared" si="2"/>
        <v>9.0855425982462504E-2</v>
      </c>
      <c r="L26" s="63">
        <f t="shared" si="3"/>
        <v>9.0855425982462504E-2</v>
      </c>
      <c r="M26" s="62">
        <v>0.61130047432371304</v>
      </c>
      <c r="N26" s="27">
        <v>0.67015836715333499</v>
      </c>
      <c r="O26" s="27">
        <v>0</v>
      </c>
      <c r="P26" s="62">
        <f t="shared" si="4"/>
        <v>0.42715294715901603</v>
      </c>
      <c r="Q26" s="63">
        <f t="shared" si="5"/>
        <v>0.21425124899446188</v>
      </c>
      <c r="R26" s="62">
        <v>0</v>
      </c>
      <c r="S26" s="27">
        <v>0</v>
      </c>
      <c r="T26" s="27">
        <v>0</v>
      </c>
      <c r="U26" s="27">
        <v>0</v>
      </c>
      <c r="V26" s="62">
        <f t="shared" si="6"/>
        <v>0</v>
      </c>
      <c r="W26" s="63">
        <f t="shared" si="7"/>
        <v>0</v>
      </c>
      <c r="X26" s="62">
        <v>0</v>
      </c>
      <c r="Y26" s="27">
        <v>0</v>
      </c>
      <c r="Z26" s="27">
        <v>0</v>
      </c>
      <c r="AA26" s="27">
        <v>4.8973111445820701</v>
      </c>
      <c r="AB26" s="62">
        <f t="shared" si="8"/>
        <v>1.2243277861455175</v>
      </c>
      <c r="AC26" s="72">
        <f t="shared" si="9"/>
        <v>1.2243277861455175</v>
      </c>
    </row>
    <row r="27" spans="2:29" x14ac:dyDescent="0.3">
      <c r="B27" s="6" t="s">
        <v>48</v>
      </c>
      <c r="C27" s="62">
        <v>0.86382543472556805</v>
      </c>
      <c r="D27" s="27">
        <v>2.3437319165800501</v>
      </c>
      <c r="E27" s="62">
        <f t="shared" si="0"/>
        <v>1.603778675652809</v>
      </c>
      <c r="F27" s="63">
        <f t="shared" si="1"/>
        <v>0.73995324092724102</v>
      </c>
      <c r="G27" s="62">
        <v>4.6584462401627196</v>
      </c>
      <c r="H27" s="27">
        <v>9.9940968580708809</v>
      </c>
      <c r="I27" s="27">
        <v>30.753821997771201</v>
      </c>
      <c r="J27" s="27">
        <v>46.599094657810603</v>
      </c>
      <c r="K27" s="62">
        <f t="shared" si="2"/>
        <v>23.001364938453854</v>
      </c>
      <c r="L27" s="63">
        <f t="shared" si="3"/>
        <v>9.6721469852503095</v>
      </c>
      <c r="M27" s="62">
        <v>3.3621526087804199</v>
      </c>
      <c r="N27" s="27">
        <v>17.4241175459867</v>
      </c>
      <c r="O27" s="27">
        <v>12.4774785015915</v>
      </c>
      <c r="P27" s="62">
        <f t="shared" si="4"/>
        <v>11.087916218786207</v>
      </c>
      <c r="Q27" s="63">
        <f t="shared" si="5"/>
        <v>4.1183684867169994</v>
      </c>
      <c r="R27" s="62">
        <v>14.8375040898141</v>
      </c>
      <c r="S27" s="27">
        <v>9.0916197025931407</v>
      </c>
      <c r="T27" s="27">
        <v>4.83936578255501</v>
      </c>
      <c r="U27" s="27">
        <v>19.0399599100313</v>
      </c>
      <c r="V27" s="62">
        <f t="shared" si="6"/>
        <v>11.952112371248386</v>
      </c>
      <c r="W27" s="63">
        <f t="shared" si="7"/>
        <v>3.1269880402313452</v>
      </c>
      <c r="X27" s="62">
        <v>12.8581106899452</v>
      </c>
      <c r="Y27" s="27">
        <v>88.902034323839601</v>
      </c>
      <c r="Z27" s="27">
        <v>109.897514935743</v>
      </c>
      <c r="AA27" s="27">
        <v>32.322253554241598</v>
      </c>
      <c r="AB27" s="62">
        <f t="shared" si="8"/>
        <v>60.994978375942352</v>
      </c>
      <c r="AC27" s="72">
        <f t="shared" si="9"/>
        <v>22.930229379907139</v>
      </c>
    </row>
    <row r="28" spans="2:29" x14ac:dyDescent="0.3">
      <c r="B28" s="6" t="s">
        <v>49</v>
      </c>
      <c r="C28" s="62">
        <v>13.3892942382463</v>
      </c>
      <c r="D28" s="27">
        <v>8.9843056802235299</v>
      </c>
      <c r="E28" s="62">
        <f t="shared" si="0"/>
        <v>11.186799959234914</v>
      </c>
      <c r="F28" s="63">
        <f t="shared" si="1"/>
        <v>2.2024942790113928</v>
      </c>
      <c r="G28" s="62">
        <v>7.8611280302745801</v>
      </c>
      <c r="H28" s="27">
        <v>7.2684340785970099</v>
      </c>
      <c r="I28" s="27">
        <v>2.5628184998142598</v>
      </c>
      <c r="J28" s="27">
        <v>13.3140270450887</v>
      </c>
      <c r="K28" s="62">
        <f t="shared" si="2"/>
        <v>7.7516019134436371</v>
      </c>
      <c r="L28" s="63">
        <f t="shared" si="3"/>
        <v>2.2005585235270466</v>
      </c>
      <c r="M28" s="62">
        <v>3.9734530831041299</v>
      </c>
      <c r="N28" s="27">
        <v>4.0209502029200097</v>
      </c>
      <c r="O28" s="27">
        <v>9.1939315274884894</v>
      </c>
      <c r="P28" s="62">
        <f t="shared" si="4"/>
        <v>5.7294449378375427</v>
      </c>
      <c r="Q28" s="63">
        <f t="shared" si="5"/>
        <v>1.7322975583023779</v>
      </c>
      <c r="R28" s="62">
        <v>0.95725832837510105</v>
      </c>
      <c r="S28" s="27">
        <v>5.8279613478161201</v>
      </c>
      <c r="T28" s="27">
        <v>2.5709130719823499</v>
      </c>
      <c r="U28" s="27">
        <v>6.34665330334375</v>
      </c>
      <c r="V28" s="62">
        <f t="shared" si="6"/>
        <v>3.9256965128793304</v>
      </c>
      <c r="W28" s="63">
        <f t="shared" si="7"/>
        <v>1.2950774336722204</v>
      </c>
      <c r="X28" s="62">
        <v>6.0906840110266796</v>
      </c>
      <c r="Y28" s="27">
        <v>14.037163314290501</v>
      </c>
      <c r="Z28" s="27">
        <v>11.7747337431153</v>
      </c>
      <c r="AA28" s="27">
        <v>2.9383866867492401</v>
      </c>
      <c r="AB28" s="62">
        <f t="shared" si="8"/>
        <v>8.7102419387954306</v>
      </c>
      <c r="AC28" s="72">
        <f t="shared" si="9"/>
        <v>2.5485878139824671</v>
      </c>
    </row>
    <row r="29" spans="2:29" x14ac:dyDescent="0.3">
      <c r="B29" s="6" t="s">
        <v>50</v>
      </c>
      <c r="C29" s="62">
        <v>0.43191271736278403</v>
      </c>
      <c r="D29" s="27">
        <v>4.2968418470634298</v>
      </c>
      <c r="E29" s="62">
        <f t="shared" si="0"/>
        <v>2.3643772822131068</v>
      </c>
      <c r="F29" s="63">
        <f t="shared" si="1"/>
        <v>1.9324645648503227</v>
      </c>
      <c r="G29" s="62">
        <v>1.3101880050457599</v>
      </c>
      <c r="H29" s="27">
        <v>0</v>
      </c>
      <c r="I29" s="27">
        <v>0</v>
      </c>
      <c r="J29" s="27">
        <v>0</v>
      </c>
      <c r="K29" s="62">
        <f t="shared" si="2"/>
        <v>0.32754700126143999</v>
      </c>
      <c r="L29" s="63">
        <f t="shared" si="3"/>
        <v>0.32754700126143999</v>
      </c>
      <c r="M29" s="62">
        <v>1.2226009486474301</v>
      </c>
      <c r="N29" s="27">
        <v>0.67015836715333499</v>
      </c>
      <c r="O29" s="27">
        <v>0</v>
      </c>
      <c r="P29" s="62">
        <f t="shared" si="4"/>
        <v>0.63091977193358828</v>
      </c>
      <c r="Q29" s="63">
        <f t="shared" si="5"/>
        <v>0.35347938196567819</v>
      </c>
      <c r="R29" s="62">
        <v>1.4358874925626499</v>
      </c>
      <c r="S29" s="27">
        <v>1.8649476313011599</v>
      </c>
      <c r="T29" s="27">
        <v>0.60492072281937703</v>
      </c>
      <c r="U29" s="27">
        <v>0</v>
      </c>
      <c r="V29" s="62">
        <f t="shared" si="6"/>
        <v>0.9764389616707968</v>
      </c>
      <c r="W29" s="63">
        <f t="shared" si="7"/>
        <v>0.41753237960416562</v>
      </c>
      <c r="X29" s="62">
        <v>0.676742667891853</v>
      </c>
      <c r="Y29" s="27">
        <v>4.67905443809682</v>
      </c>
      <c r="Z29" s="27">
        <v>0</v>
      </c>
      <c r="AA29" s="27">
        <v>0.97946222891641299</v>
      </c>
      <c r="AB29" s="62">
        <f t="shared" si="8"/>
        <v>1.5838148337262714</v>
      </c>
      <c r="AC29" s="72">
        <f t="shared" si="9"/>
        <v>1.0518634108479157</v>
      </c>
    </row>
    <row r="30" spans="2:29" x14ac:dyDescent="0.3">
      <c r="B30" s="39" t="s">
        <v>51</v>
      </c>
      <c r="C30" s="64">
        <v>79.040027277389399</v>
      </c>
      <c r="D30" s="28">
        <v>85.546214955171905</v>
      </c>
      <c r="E30" s="64">
        <f t="shared" si="0"/>
        <v>82.293121116280645</v>
      </c>
      <c r="F30" s="65">
        <f t="shared" si="1"/>
        <v>3.2530938388912527</v>
      </c>
      <c r="G30" s="64">
        <v>151.69065569529801</v>
      </c>
      <c r="H30" s="28">
        <v>164.08489932432701</v>
      </c>
      <c r="I30" s="28">
        <v>179.39729498699799</v>
      </c>
      <c r="J30" s="28">
        <v>208.58642370639001</v>
      </c>
      <c r="K30" s="64">
        <f t="shared" si="2"/>
        <v>175.93981842825326</v>
      </c>
      <c r="L30" s="65">
        <f t="shared" si="3"/>
        <v>12.268917299931452</v>
      </c>
      <c r="M30" s="64">
        <v>179.41668921401001</v>
      </c>
      <c r="N30" s="28">
        <v>170.220225256947</v>
      </c>
      <c r="O30" s="28">
        <v>112.625661211734</v>
      </c>
      <c r="P30" s="64">
        <f t="shared" si="4"/>
        <v>154.08752522756365</v>
      </c>
      <c r="Q30" s="65">
        <f t="shared" si="5"/>
        <v>20.900226179627499</v>
      </c>
      <c r="R30" s="64">
        <v>116.54620147966899</v>
      </c>
      <c r="S30" s="28">
        <v>179.967446420562</v>
      </c>
      <c r="T30" s="28">
        <v>117.052159865549</v>
      </c>
      <c r="U30" s="28">
        <v>68.5438556761125</v>
      </c>
      <c r="V30" s="64">
        <f t="shared" si="6"/>
        <v>120.52741586047313</v>
      </c>
      <c r="W30" s="65">
        <f t="shared" si="7"/>
        <v>22.846106952464783</v>
      </c>
      <c r="X30" s="64">
        <v>182.04377766290901</v>
      </c>
      <c r="Y30" s="28">
        <v>194.180759181018</v>
      </c>
      <c r="Z30" s="28">
        <v>156.996449908204</v>
      </c>
      <c r="AA30" s="28">
        <v>271.31103740984702</v>
      </c>
      <c r="AB30" s="64">
        <f t="shared" si="8"/>
        <v>201.13300604049451</v>
      </c>
      <c r="AC30" s="73">
        <f t="shared" si="9"/>
        <v>24.640285527538296</v>
      </c>
    </row>
    <row r="31" spans="2:29" x14ac:dyDescent="0.3">
      <c r="B31" s="49" t="s">
        <v>52</v>
      </c>
      <c r="C31" s="68">
        <v>2254.1524719163699</v>
      </c>
      <c r="D31" s="60">
        <v>2155.0614972953599</v>
      </c>
      <c r="E31" s="68">
        <f t="shared" si="0"/>
        <v>2204.6069846058649</v>
      </c>
      <c r="F31" s="69">
        <f t="shared" si="1"/>
        <v>49.545487310504996</v>
      </c>
      <c r="G31" s="68">
        <v>2491.1041269270099</v>
      </c>
      <c r="H31" s="60">
        <v>2645.89171546127</v>
      </c>
      <c r="I31" s="60">
        <v>3423.9255157518601</v>
      </c>
      <c r="J31" s="60">
        <v>2558.5121971645499</v>
      </c>
      <c r="K31" s="68">
        <f t="shared" si="2"/>
        <v>2779.8583888261724</v>
      </c>
      <c r="L31" s="69">
        <f t="shared" si="3"/>
        <v>217.01434167023874</v>
      </c>
      <c r="M31" s="68">
        <v>2517.94665373937</v>
      </c>
      <c r="N31" s="60">
        <v>2582.79034700895</v>
      </c>
      <c r="O31" s="60">
        <v>3549.84263370279</v>
      </c>
      <c r="P31" s="68">
        <f t="shared" si="4"/>
        <v>2883.5265448170371</v>
      </c>
      <c r="Q31" s="69">
        <f t="shared" si="5"/>
        <v>333.68349468231764</v>
      </c>
      <c r="R31" s="68">
        <v>2558.5121971645499</v>
      </c>
      <c r="S31" s="60">
        <v>2340.5092772829498</v>
      </c>
      <c r="T31" s="60">
        <v>2558.5121971645499</v>
      </c>
      <c r="U31" s="60">
        <v>3302.7983790600902</v>
      </c>
      <c r="V31" s="68">
        <f t="shared" si="6"/>
        <v>2690.0830126680348</v>
      </c>
      <c r="W31" s="69">
        <f t="shared" si="7"/>
        <v>210.60303805749052</v>
      </c>
      <c r="X31" s="68">
        <v>4840.7403034304298</v>
      </c>
      <c r="Y31" s="60">
        <v>5446.4193659447001</v>
      </c>
      <c r="Z31" s="60">
        <v>4568.5966923287297</v>
      </c>
      <c r="AA31" s="60">
        <v>4745.4944991000202</v>
      </c>
      <c r="AB31" s="68">
        <f t="shared" si="8"/>
        <v>4900.3127152009702</v>
      </c>
      <c r="AC31" s="75">
        <f t="shared" si="9"/>
        <v>190.5661621977938</v>
      </c>
    </row>
    <row r="32" spans="2:29" x14ac:dyDescent="0.3">
      <c r="B32" s="6" t="s">
        <v>53</v>
      </c>
      <c r="C32" s="62">
        <v>0</v>
      </c>
      <c r="D32" s="27">
        <v>0</v>
      </c>
      <c r="E32" s="62">
        <f t="shared" si="0"/>
        <v>0</v>
      </c>
      <c r="F32" s="63">
        <f t="shared" si="1"/>
        <v>0</v>
      </c>
      <c r="G32" s="62">
        <v>0</v>
      </c>
      <c r="H32" s="27">
        <v>0</v>
      </c>
      <c r="I32" s="27">
        <v>0</v>
      </c>
      <c r="J32" s="27">
        <v>0</v>
      </c>
      <c r="K32" s="62">
        <f t="shared" si="2"/>
        <v>0</v>
      </c>
      <c r="L32" s="63">
        <f t="shared" si="3"/>
        <v>0</v>
      </c>
      <c r="M32" s="62">
        <v>0</v>
      </c>
      <c r="N32" s="27">
        <v>0</v>
      </c>
      <c r="O32" s="27">
        <v>0</v>
      </c>
      <c r="P32" s="62">
        <f t="shared" si="4"/>
        <v>0</v>
      </c>
      <c r="Q32" s="63">
        <f t="shared" si="5"/>
        <v>0</v>
      </c>
      <c r="R32" s="62">
        <v>0</v>
      </c>
      <c r="S32" s="27">
        <v>0</v>
      </c>
      <c r="T32" s="27">
        <v>1.2098414456387501</v>
      </c>
      <c r="U32" s="27">
        <v>0</v>
      </c>
      <c r="V32" s="62">
        <f t="shared" si="6"/>
        <v>0.30246036140968752</v>
      </c>
      <c r="W32" s="63">
        <f t="shared" si="7"/>
        <v>0.30246036140968752</v>
      </c>
      <c r="X32" s="62">
        <v>0</v>
      </c>
      <c r="Y32" s="27">
        <v>0</v>
      </c>
      <c r="Z32" s="27">
        <v>0</v>
      </c>
      <c r="AA32" s="27">
        <v>0</v>
      </c>
      <c r="AB32" s="62">
        <f t="shared" si="8"/>
        <v>0</v>
      </c>
      <c r="AC32" s="72">
        <f t="shared" si="9"/>
        <v>0</v>
      </c>
    </row>
    <row r="33" spans="2:29" x14ac:dyDescent="0.3">
      <c r="B33" s="6" t="s">
        <v>54</v>
      </c>
      <c r="C33" s="62">
        <v>0.43191271736278403</v>
      </c>
      <c r="D33" s="27">
        <v>1.1718659582900299</v>
      </c>
      <c r="E33" s="62">
        <f t="shared" si="0"/>
        <v>0.80188933782640692</v>
      </c>
      <c r="F33" s="63">
        <f t="shared" si="1"/>
        <v>0.36997662046362306</v>
      </c>
      <c r="G33" s="62">
        <v>1.8924937850661001</v>
      </c>
      <c r="H33" s="27">
        <v>1.63539766768433</v>
      </c>
      <c r="I33" s="27">
        <v>2.5628184998142598</v>
      </c>
      <c r="J33" s="27">
        <v>0</v>
      </c>
      <c r="K33" s="62">
        <f t="shared" si="2"/>
        <v>1.5226774881411727</v>
      </c>
      <c r="L33" s="63">
        <f t="shared" si="3"/>
        <v>0.54389873363550945</v>
      </c>
      <c r="M33" s="62">
        <v>0.76412559290464099</v>
      </c>
      <c r="N33" s="27">
        <v>0</v>
      </c>
      <c r="O33" s="27">
        <v>0</v>
      </c>
      <c r="P33" s="62">
        <f t="shared" si="4"/>
        <v>0.25470853096821366</v>
      </c>
      <c r="Q33" s="63">
        <f t="shared" si="5"/>
        <v>0.25470853096821366</v>
      </c>
      <c r="R33" s="62">
        <v>3.35040414931286</v>
      </c>
      <c r="S33" s="27">
        <v>1.1655922695632199</v>
      </c>
      <c r="T33" s="27">
        <v>0</v>
      </c>
      <c r="U33" s="27">
        <v>2.5386613213375</v>
      </c>
      <c r="V33" s="62">
        <f t="shared" si="6"/>
        <v>1.763664435053395</v>
      </c>
      <c r="W33" s="63">
        <f t="shared" si="7"/>
        <v>0.74086467776761722</v>
      </c>
      <c r="X33" s="62">
        <v>1.35348533578371</v>
      </c>
      <c r="Y33" s="27">
        <v>11.6976360952421</v>
      </c>
      <c r="Z33" s="27">
        <v>0</v>
      </c>
      <c r="AA33" s="27">
        <v>8.8151600602477203</v>
      </c>
      <c r="AB33" s="62">
        <f t="shared" si="8"/>
        <v>5.4665703728183823</v>
      </c>
      <c r="AC33" s="72">
        <f t="shared" si="9"/>
        <v>2.8407759077227497</v>
      </c>
    </row>
    <row r="34" spans="2:29" x14ac:dyDescent="0.3">
      <c r="B34" s="6" t="s">
        <v>55</v>
      </c>
      <c r="C34" s="62">
        <v>0</v>
      </c>
      <c r="D34" s="27">
        <v>0</v>
      </c>
      <c r="E34" s="62">
        <f t="shared" si="0"/>
        <v>0</v>
      </c>
      <c r="F34" s="63">
        <f t="shared" si="1"/>
        <v>0</v>
      </c>
      <c r="G34" s="62">
        <v>0.43672933501525502</v>
      </c>
      <c r="H34" s="27">
        <v>2.1805302235791002</v>
      </c>
      <c r="I34" s="27">
        <v>0</v>
      </c>
      <c r="J34" s="27">
        <v>0</v>
      </c>
      <c r="K34" s="62">
        <f t="shared" si="2"/>
        <v>0.65431488964858886</v>
      </c>
      <c r="L34" s="63">
        <f t="shared" si="3"/>
        <v>0.51904822100499548</v>
      </c>
      <c r="M34" s="62">
        <v>0.91695071148556895</v>
      </c>
      <c r="N34" s="27">
        <v>0</v>
      </c>
      <c r="O34" s="27">
        <v>0</v>
      </c>
      <c r="P34" s="62">
        <f t="shared" si="4"/>
        <v>0.3056502371618563</v>
      </c>
      <c r="Q34" s="63">
        <f t="shared" si="5"/>
        <v>0.30565023716185635</v>
      </c>
      <c r="R34" s="62">
        <v>1.9145166567502001</v>
      </c>
      <c r="S34" s="27">
        <v>0.699355361737934</v>
      </c>
      <c r="T34" s="27">
        <v>0.60492072281937703</v>
      </c>
      <c r="U34" s="27">
        <v>0</v>
      </c>
      <c r="V34" s="62">
        <f t="shared" si="6"/>
        <v>0.80469818532687787</v>
      </c>
      <c r="W34" s="63">
        <f t="shared" si="7"/>
        <v>0.40106570056002006</v>
      </c>
      <c r="X34" s="62">
        <v>0</v>
      </c>
      <c r="Y34" s="27">
        <v>0</v>
      </c>
      <c r="Z34" s="27">
        <v>11.7747337431153</v>
      </c>
      <c r="AA34" s="27">
        <v>3.9178489156656502</v>
      </c>
      <c r="AB34" s="62">
        <f t="shared" si="8"/>
        <v>3.9231456646952374</v>
      </c>
      <c r="AC34" s="72">
        <f t="shared" si="9"/>
        <v>2.7753319204131905</v>
      </c>
    </row>
    <row r="35" spans="2:29" x14ac:dyDescent="0.3">
      <c r="B35" s="6" t="s">
        <v>56</v>
      </c>
      <c r="C35" s="62">
        <v>14.2531196729719</v>
      </c>
      <c r="D35" s="27">
        <v>14.8436354716737</v>
      </c>
      <c r="E35" s="62">
        <f t="shared" si="0"/>
        <v>14.548377572322799</v>
      </c>
      <c r="F35" s="63">
        <f t="shared" si="1"/>
        <v>0.29525789935089986</v>
      </c>
      <c r="G35" s="62">
        <v>30.571053451067801</v>
      </c>
      <c r="H35" s="27">
        <v>40.8849416921082</v>
      </c>
      <c r="I35" s="27">
        <v>17.939729498699801</v>
      </c>
      <c r="J35" s="27">
        <v>22.1900450751479</v>
      </c>
      <c r="K35" s="62">
        <f t="shared" si="2"/>
        <v>27.896442429255927</v>
      </c>
      <c r="L35" s="63">
        <f t="shared" si="3"/>
        <v>5.0625566693419692</v>
      </c>
      <c r="M35" s="62">
        <v>9.7808075891794104</v>
      </c>
      <c r="N35" s="27">
        <v>7.3717420386866896</v>
      </c>
      <c r="O35" s="27">
        <v>13.4625425938224</v>
      </c>
      <c r="P35" s="62">
        <f t="shared" si="4"/>
        <v>10.205030740562833</v>
      </c>
      <c r="Q35" s="63">
        <f t="shared" si="5"/>
        <v>1.7710107106995578</v>
      </c>
      <c r="R35" s="62">
        <v>10.769156194219899</v>
      </c>
      <c r="S35" s="27">
        <v>11.1896857878069</v>
      </c>
      <c r="T35" s="27">
        <v>13.610716263436</v>
      </c>
      <c r="U35" s="27">
        <v>7.6159839640125</v>
      </c>
      <c r="V35" s="62">
        <f t="shared" si="6"/>
        <v>10.796385552368825</v>
      </c>
      <c r="W35" s="63">
        <f t="shared" si="7"/>
        <v>1.2312201985434366</v>
      </c>
      <c r="X35" s="62">
        <v>11.504625354161499</v>
      </c>
      <c r="Y35" s="27">
        <v>11.6976360952421</v>
      </c>
      <c r="Z35" s="27">
        <v>43.174023724755997</v>
      </c>
      <c r="AA35" s="27">
        <v>39.178489156656497</v>
      </c>
      <c r="AB35" s="62">
        <f t="shared" si="8"/>
        <v>26.388693582704022</v>
      </c>
      <c r="AC35" s="72">
        <f t="shared" si="9"/>
        <v>8.5765612569616767</v>
      </c>
    </row>
    <row r="36" spans="2:29" x14ac:dyDescent="0.3">
      <c r="B36" s="39" t="s">
        <v>57</v>
      </c>
      <c r="C36" s="64">
        <v>43.191271736278402</v>
      </c>
      <c r="D36" s="28">
        <v>41.015308540150897</v>
      </c>
      <c r="E36" s="64">
        <f t="shared" si="0"/>
        <v>42.103290138214646</v>
      </c>
      <c r="F36" s="65">
        <f t="shared" si="1"/>
        <v>1.0879815980637524</v>
      </c>
      <c r="G36" s="64">
        <v>33.191429461159302</v>
      </c>
      <c r="H36" s="28">
        <v>40.703230840143199</v>
      </c>
      <c r="I36" s="28">
        <v>38.442277497214</v>
      </c>
      <c r="J36" s="28">
        <v>26.6280540901775</v>
      </c>
      <c r="K36" s="64">
        <f t="shared" si="2"/>
        <v>34.741247972173504</v>
      </c>
      <c r="L36" s="65">
        <f t="shared" si="3"/>
        <v>3.1287472419367801</v>
      </c>
      <c r="M36" s="64">
        <v>42.791033202659897</v>
      </c>
      <c r="N36" s="28">
        <v>35.518393459126798</v>
      </c>
      <c r="O36" s="28">
        <v>43.014465360749703</v>
      </c>
      <c r="P36" s="64">
        <f t="shared" si="4"/>
        <v>40.441297340845466</v>
      </c>
      <c r="Q36" s="65">
        <f t="shared" si="5"/>
        <v>2.4622968582062907</v>
      </c>
      <c r="R36" s="64">
        <v>49.298803911317698</v>
      </c>
      <c r="S36" s="28">
        <v>33.102820455595598</v>
      </c>
      <c r="T36" s="28">
        <v>53.6867141502197</v>
      </c>
      <c r="U36" s="28">
        <v>26.6559438740438</v>
      </c>
      <c r="V36" s="64">
        <f t="shared" si="6"/>
        <v>40.686070597794199</v>
      </c>
      <c r="W36" s="65">
        <f t="shared" si="7"/>
        <v>6.4391125586188167</v>
      </c>
      <c r="X36" s="64">
        <v>52.109185427672699</v>
      </c>
      <c r="Y36" s="28">
        <v>84.222979885742802</v>
      </c>
      <c r="Z36" s="28">
        <v>82.423136201806997</v>
      </c>
      <c r="AA36" s="28">
        <v>47.993649216904302</v>
      </c>
      <c r="AB36" s="64">
        <f t="shared" si="8"/>
        <v>66.687237683031697</v>
      </c>
      <c r="AC36" s="73">
        <f t="shared" si="9"/>
        <v>9.6483617525379497</v>
      </c>
    </row>
    <row r="37" spans="2:29" x14ac:dyDescent="0.3">
      <c r="B37" s="39" t="s">
        <v>58</v>
      </c>
      <c r="C37" s="64">
        <v>38.872144562650497</v>
      </c>
      <c r="D37" s="28">
        <v>36.327844706990803</v>
      </c>
      <c r="E37" s="64">
        <f t="shared" si="0"/>
        <v>37.599994634820646</v>
      </c>
      <c r="F37" s="65">
        <f t="shared" si="1"/>
        <v>1.2721499278298471</v>
      </c>
      <c r="G37" s="64">
        <v>15.5766796155441</v>
      </c>
      <c r="H37" s="28">
        <v>20.715037124001501</v>
      </c>
      <c r="I37" s="28">
        <v>25.628184998142601</v>
      </c>
      <c r="J37" s="28">
        <v>28.8470585976923</v>
      </c>
      <c r="K37" s="64">
        <f t="shared" si="2"/>
        <v>22.691740083845126</v>
      </c>
      <c r="L37" s="65">
        <f t="shared" si="3"/>
        <v>2.9017537053858784</v>
      </c>
      <c r="M37" s="64">
        <v>35.9139028665181</v>
      </c>
      <c r="N37" s="28">
        <v>22.1152261160601</v>
      </c>
      <c r="O37" s="28">
        <v>29.551922766927301</v>
      </c>
      <c r="P37" s="64">
        <f t="shared" si="4"/>
        <v>29.193683916501836</v>
      </c>
      <c r="Q37" s="65">
        <f t="shared" si="5"/>
        <v>3.987360084123039</v>
      </c>
      <c r="R37" s="64">
        <v>50.974005985974202</v>
      </c>
      <c r="S37" s="28">
        <v>25.176793022565601</v>
      </c>
      <c r="T37" s="28">
        <v>57.618698848545598</v>
      </c>
      <c r="U37" s="28">
        <v>20.3092905707</v>
      </c>
      <c r="V37" s="64">
        <f t="shared" si="6"/>
        <v>38.519697106946353</v>
      </c>
      <c r="W37" s="65">
        <f t="shared" si="7"/>
        <v>9.2625305793475938</v>
      </c>
      <c r="X37" s="64">
        <v>38.574332069835599</v>
      </c>
      <c r="Y37" s="28">
        <v>53.809126038113497</v>
      </c>
      <c r="Z37" s="28">
        <v>47.098934972461102</v>
      </c>
      <c r="AA37" s="28">
        <v>56.808809277152001</v>
      </c>
      <c r="AB37" s="64">
        <f t="shared" si="8"/>
        <v>49.072800589390546</v>
      </c>
      <c r="AC37" s="73">
        <f t="shared" si="9"/>
        <v>4.0454974550225353</v>
      </c>
    </row>
    <row r="38" spans="2:29" x14ac:dyDescent="0.3">
      <c r="B38" s="6" t="s">
        <v>59</v>
      </c>
      <c r="C38" s="62">
        <v>0</v>
      </c>
      <c r="D38" s="27">
        <v>0</v>
      </c>
      <c r="E38" s="62">
        <f t="shared" si="0"/>
        <v>0</v>
      </c>
      <c r="F38" s="63">
        <f t="shared" si="1"/>
        <v>0</v>
      </c>
      <c r="G38" s="62">
        <v>0</v>
      </c>
      <c r="H38" s="27">
        <v>0</v>
      </c>
      <c r="I38" s="27">
        <v>0</v>
      </c>
      <c r="J38" s="27">
        <v>0</v>
      </c>
      <c r="K38" s="62">
        <f t="shared" si="2"/>
        <v>0</v>
      </c>
      <c r="L38" s="63">
        <f t="shared" si="3"/>
        <v>0</v>
      </c>
      <c r="M38" s="62">
        <v>0.45847535574278497</v>
      </c>
      <c r="N38" s="27">
        <v>0</v>
      </c>
      <c r="O38" s="27">
        <v>0</v>
      </c>
      <c r="P38" s="62">
        <f t="shared" si="4"/>
        <v>0.15282511858092832</v>
      </c>
      <c r="Q38" s="63">
        <f t="shared" si="5"/>
        <v>0.15282511858092834</v>
      </c>
      <c r="R38" s="62">
        <v>1.4358874925626499</v>
      </c>
      <c r="S38" s="27">
        <v>0</v>
      </c>
      <c r="T38" s="27">
        <v>1.9659923491629701</v>
      </c>
      <c r="U38" s="27">
        <v>3.80799198200625</v>
      </c>
      <c r="V38" s="62">
        <f t="shared" si="6"/>
        <v>1.8024679559329675</v>
      </c>
      <c r="W38" s="63">
        <f t="shared" si="7"/>
        <v>0.78698468931678278</v>
      </c>
      <c r="X38" s="62">
        <v>1.35348533578371</v>
      </c>
      <c r="Y38" s="27">
        <v>0</v>
      </c>
      <c r="Z38" s="27">
        <v>0</v>
      </c>
      <c r="AA38" s="27">
        <v>0</v>
      </c>
      <c r="AB38" s="62">
        <f t="shared" si="8"/>
        <v>0.3383713339459275</v>
      </c>
      <c r="AC38" s="72">
        <f t="shared" si="9"/>
        <v>0.3383713339459275</v>
      </c>
    </row>
    <row r="39" spans="2:29" x14ac:dyDescent="0.3">
      <c r="B39" s="6" t="s">
        <v>60</v>
      </c>
      <c r="C39" s="62">
        <v>8.20634162989289</v>
      </c>
      <c r="D39" s="27">
        <v>5.0780858192567804</v>
      </c>
      <c r="E39" s="62">
        <f t="shared" si="0"/>
        <v>6.6422137245748356</v>
      </c>
      <c r="F39" s="63">
        <f t="shared" si="1"/>
        <v>1.5641279053180519</v>
      </c>
      <c r="G39" s="62">
        <v>3.6394111251271202</v>
      </c>
      <c r="H39" s="27">
        <v>2.5439519275089499</v>
      </c>
      <c r="I39" s="27">
        <v>25.628184998142601</v>
      </c>
      <c r="J39" s="27">
        <v>4.4380090150295803</v>
      </c>
      <c r="K39" s="62">
        <f t="shared" si="2"/>
        <v>9.0623892664520618</v>
      </c>
      <c r="L39" s="63">
        <f t="shared" si="3"/>
        <v>5.5355607830708138</v>
      </c>
      <c r="M39" s="62">
        <v>10.2392829449222</v>
      </c>
      <c r="N39" s="27">
        <v>9.3822171401466896</v>
      </c>
      <c r="O39" s="27">
        <v>16.417734870515201</v>
      </c>
      <c r="P39" s="62">
        <f t="shared" si="4"/>
        <v>12.013078318528031</v>
      </c>
      <c r="Q39" s="63">
        <f t="shared" si="5"/>
        <v>2.2161821491137625</v>
      </c>
      <c r="R39" s="62">
        <v>5.0256062239692803</v>
      </c>
      <c r="S39" s="27">
        <v>9.5578566104184404</v>
      </c>
      <c r="T39" s="27">
        <v>9.3762712037003393</v>
      </c>
      <c r="U39" s="27">
        <v>15.231967928025</v>
      </c>
      <c r="V39" s="62">
        <f t="shared" si="6"/>
        <v>9.7979254915282645</v>
      </c>
      <c r="W39" s="63">
        <f t="shared" si="7"/>
        <v>2.0924322728841016</v>
      </c>
      <c r="X39" s="62">
        <v>6.7674266789185298</v>
      </c>
      <c r="Y39" s="27">
        <v>9.3581088761936506</v>
      </c>
      <c r="Z39" s="27">
        <v>31.399289981640699</v>
      </c>
      <c r="AA39" s="27">
        <v>8.8151600602477203</v>
      </c>
      <c r="AB39" s="62">
        <f t="shared" si="8"/>
        <v>14.08499639925015</v>
      </c>
      <c r="AC39" s="72">
        <f t="shared" si="9"/>
        <v>5.7983203714856266</v>
      </c>
    </row>
    <row r="40" spans="2:29" x14ac:dyDescent="0.3">
      <c r="B40" s="39" t="s">
        <v>61</v>
      </c>
      <c r="C40" s="64">
        <v>130.86955336092399</v>
      </c>
      <c r="D40" s="28">
        <v>132.420853286773</v>
      </c>
      <c r="E40" s="64">
        <f t="shared" si="0"/>
        <v>131.64520332384848</v>
      </c>
      <c r="F40" s="65">
        <f t="shared" si="1"/>
        <v>0.77564996292450417</v>
      </c>
      <c r="G40" s="64">
        <v>98.555253268442399</v>
      </c>
      <c r="H40" s="28">
        <v>126.107331263658</v>
      </c>
      <c r="I40" s="28">
        <v>133.26656199034201</v>
      </c>
      <c r="J40" s="28">
        <v>95.417193823136003</v>
      </c>
      <c r="K40" s="64">
        <f t="shared" si="2"/>
        <v>113.33658508639461</v>
      </c>
      <c r="L40" s="65">
        <f t="shared" si="3"/>
        <v>9.5737849136505186</v>
      </c>
      <c r="M40" s="64">
        <v>73.967357393169294</v>
      </c>
      <c r="N40" s="28">
        <v>58.973936309493503</v>
      </c>
      <c r="O40" s="28">
        <v>53.521815677879403</v>
      </c>
      <c r="P40" s="64">
        <f t="shared" si="4"/>
        <v>62.154369793514064</v>
      </c>
      <c r="Q40" s="65">
        <f t="shared" si="5"/>
        <v>6.1125938811501763</v>
      </c>
      <c r="R40" s="64">
        <v>110.563336927324</v>
      </c>
      <c r="S40" s="28">
        <v>105.835778076341</v>
      </c>
      <c r="T40" s="28">
        <v>82.117988122730395</v>
      </c>
      <c r="U40" s="28">
        <v>29.1946051953813</v>
      </c>
      <c r="V40" s="64">
        <f t="shared" si="6"/>
        <v>81.927927080444178</v>
      </c>
      <c r="W40" s="65">
        <f t="shared" si="7"/>
        <v>18.646740994461179</v>
      </c>
      <c r="X40" s="64">
        <v>92.713745501183894</v>
      </c>
      <c r="Y40" s="28">
        <v>145.05068758100199</v>
      </c>
      <c r="Z40" s="28">
        <v>62.798579963281497</v>
      </c>
      <c r="AA40" s="28">
        <v>90.110525060309996</v>
      </c>
      <c r="AB40" s="64">
        <f t="shared" si="8"/>
        <v>97.668384526444356</v>
      </c>
      <c r="AC40" s="73">
        <f t="shared" si="9"/>
        <v>17.18200512311153</v>
      </c>
    </row>
    <row r="41" spans="2:29" x14ac:dyDescent="0.3">
      <c r="B41" s="6" t="s">
        <v>62</v>
      </c>
      <c r="C41" s="62">
        <v>5.61486532571619</v>
      </c>
      <c r="D41" s="27">
        <v>3.90621986096675</v>
      </c>
      <c r="E41" s="62">
        <f t="shared" si="0"/>
        <v>4.7605425933414702</v>
      </c>
      <c r="F41" s="63">
        <f t="shared" si="1"/>
        <v>0.85432273237472056</v>
      </c>
      <c r="G41" s="62">
        <v>2.7659524550966101</v>
      </c>
      <c r="H41" s="27">
        <v>2.3622410755440302</v>
      </c>
      <c r="I41" s="27">
        <v>5.1256369996285303</v>
      </c>
      <c r="J41" s="27">
        <v>6.6570135225443696</v>
      </c>
      <c r="K41" s="62">
        <f t="shared" si="2"/>
        <v>4.2277110132033844</v>
      </c>
      <c r="L41" s="63">
        <f t="shared" si="3"/>
        <v>1.0134305571299724</v>
      </c>
      <c r="M41" s="62">
        <v>7.1827805733036296</v>
      </c>
      <c r="N41" s="27">
        <v>2.0104751014600102</v>
      </c>
      <c r="O41" s="27">
        <v>0</v>
      </c>
      <c r="P41" s="62">
        <f t="shared" si="4"/>
        <v>3.0644185582545465</v>
      </c>
      <c r="Q41" s="63">
        <f t="shared" si="5"/>
        <v>2.1394065998657212</v>
      </c>
      <c r="R41" s="62">
        <v>0.23931458209377501</v>
      </c>
      <c r="S41" s="27">
        <v>2.0980660852137998</v>
      </c>
      <c r="T41" s="27">
        <v>1.3610716263436</v>
      </c>
      <c r="U41" s="27">
        <v>0</v>
      </c>
      <c r="V41" s="62">
        <f t="shared" si="6"/>
        <v>0.92461307341279375</v>
      </c>
      <c r="W41" s="63">
        <f t="shared" si="7"/>
        <v>0.49092017316644609</v>
      </c>
      <c r="X41" s="62">
        <v>5.4139413431348302</v>
      </c>
      <c r="Y41" s="27">
        <v>2.33952721904841</v>
      </c>
      <c r="Z41" s="27">
        <v>0</v>
      </c>
      <c r="AA41" s="27">
        <v>0</v>
      </c>
      <c r="AB41" s="62">
        <f t="shared" si="8"/>
        <v>1.9383671405458101</v>
      </c>
      <c r="AC41" s="72">
        <f t="shared" si="9"/>
        <v>1.2830653331437047</v>
      </c>
    </row>
    <row r="42" spans="2:29" x14ac:dyDescent="0.3">
      <c r="B42" s="6" t="s">
        <v>63</v>
      </c>
      <c r="C42" s="62">
        <v>11.6616433687952</v>
      </c>
      <c r="D42" s="27">
        <v>14.8436354716737</v>
      </c>
      <c r="E42" s="62">
        <f t="shared" si="0"/>
        <v>13.25263942023445</v>
      </c>
      <c r="F42" s="63">
        <f t="shared" si="1"/>
        <v>1.5909960514392443</v>
      </c>
      <c r="G42" s="62">
        <v>17.1780205106</v>
      </c>
      <c r="H42" s="27">
        <v>21.805302235791</v>
      </c>
      <c r="I42" s="27">
        <v>5.1256369996285303</v>
      </c>
      <c r="J42" s="27">
        <v>11.095022537574</v>
      </c>
      <c r="K42" s="62">
        <f t="shared" si="2"/>
        <v>13.800995570898383</v>
      </c>
      <c r="L42" s="63">
        <f t="shared" si="3"/>
        <v>3.6292487632451218</v>
      </c>
      <c r="M42" s="62">
        <v>29.0367725303764</v>
      </c>
      <c r="N42" s="27">
        <v>30.1571265219001</v>
      </c>
      <c r="O42" s="27">
        <v>32.835469741030302</v>
      </c>
      <c r="P42" s="62">
        <f t="shared" si="4"/>
        <v>30.6764562644356</v>
      </c>
      <c r="Q42" s="63">
        <f t="shared" si="5"/>
        <v>1.1269135815238787</v>
      </c>
      <c r="R42" s="62">
        <v>24.410087373565101</v>
      </c>
      <c r="S42" s="27">
        <v>19.115713220836899</v>
      </c>
      <c r="T42" s="27">
        <v>17.542700961761899</v>
      </c>
      <c r="U42" s="27">
        <v>11.4239759460188</v>
      </c>
      <c r="V42" s="62">
        <f t="shared" si="6"/>
        <v>18.123119375545674</v>
      </c>
      <c r="W42" s="63">
        <f t="shared" si="7"/>
        <v>2.6728046657375777</v>
      </c>
      <c r="X42" s="62">
        <v>47.371986752429699</v>
      </c>
      <c r="Y42" s="27">
        <v>30.413853847629401</v>
      </c>
      <c r="Z42" s="27">
        <v>19.6245562385255</v>
      </c>
      <c r="AA42" s="27">
        <v>28.404404638576001</v>
      </c>
      <c r="AB42" s="62">
        <f t="shared" si="8"/>
        <v>31.45370036929015</v>
      </c>
      <c r="AC42" s="72">
        <f t="shared" si="9"/>
        <v>5.8001435146325724</v>
      </c>
    </row>
    <row r="43" spans="2:29" x14ac:dyDescent="0.3">
      <c r="B43" s="6" t="s">
        <v>64</v>
      </c>
      <c r="C43" s="62">
        <v>0</v>
      </c>
      <c r="D43" s="27">
        <v>0</v>
      </c>
      <c r="E43" s="62">
        <f t="shared" si="0"/>
        <v>0</v>
      </c>
      <c r="F43" s="63">
        <f t="shared" si="1"/>
        <v>0</v>
      </c>
      <c r="G43" s="62">
        <v>0.43672933501525502</v>
      </c>
      <c r="H43" s="27">
        <v>1.0902651117895501</v>
      </c>
      <c r="I43" s="27">
        <v>5.1256369996285303</v>
      </c>
      <c r="J43" s="27">
        <v>0</v>
      </c>
      <c r="K43" s="62">
        <f t="shared" si="2"/>
        <v>1.6631578616083338</v>
      </c>
      <c r="L43" s="63">
        <f t="shared" si="3"/>
        <v>1.1756979801905931</v>
      </c>
      <c r="M43" s="62">
        <v>1.6810763043902099</v>
      </c>
      <c r="N43" s="27">
        <v>0.67015836715333499</v>
      </c>
      <c r="O43" s="27">
        <v>0.32835469741030299</v>
      </c>
      <c r="P43" s="62">
        <f t="shared" si="4"/>
        <v>0.89319645631794931</v>
      </c>
      <c r="Q43" s="63">
        <f t="shared" si="5"/>
        <v>0.40610894614262782</v>
      </c>
      <c r="R43" s="62">
        <v>0.23931458209377501</v>
      </c>
      <c r="S43" s="27">
        <v>1.8649476313011599</v>
      </c>
      <c r="T43" s="27">
        <v>0.15123018070484401</v>
      </c>
      <c r="U43" s="27">
        <v>0</v>
      </c>
      <c r="V43" s="62">
        <f t="shared" si="6"/>
        <v>0.56387309852494472</v>
      </c>
      <c r="W43" s="63">
        <f t="shared" si="7"/>
        <v>0.43649744360592163</v>
      </c>
      <c r="X43" s="62">
        <v>1.35348533578371</v>
      </c>
      <c r="Y43" s="27">
        <v>0</v>
      </c>
      <c r="Z43" s="27">
        <v>3.92491124770509</v>
      </c>
      <c r="AA43" s="27">
        <v>0</v>
      </c>
      <c r="AB43" s="62">
        <f t="shared" si="8"/>
        <v>1.3195991458722001</v>
      </c>
      <c r="AC43" s="72">
        <f t="shared" si="9"/>
        <v>0.92517940752937711</v>
      </c>
    </row>
    <row r="44" spans="2:29" x14ac:dyDescent="0.3">
      <c r="B44" s="6" t="s">
        <v>65</v>
      </c>
      <c r="C44" s="62">
        <v>0</v>
      </c>
      <c r="D44" s="27">
        <v>0</v>
      </c>
      <c r="E44" s="62">
        <f t="shared" si="0"/>
        <v>0</v>
      </c>
      <c r="F44" s="63">
        <f t="shared" si="1"/>
        <v>0</v>
      </c>
      <c r="G44" s="62">
        <v>0.29115289001016997</v>
      </c>
      <c r="H44" s="27">
        <v>0</v>
      </c>
      <c r="I44" s="27">
        <v>0</v>
      </c>
      <c r="J44" s="27">
        <v>0</v>
      </c>
      <c r="K44" s="62">
        <f t="shared" si="2"/>
        <v>7.2788222502542493E-2</v>
      </c>
      <c r="L44" s="63">
        <f t="shared" si="3"/>
        <v>7.2788222502542493E-2</v>
      </c>
      <c r="M44" s="62">
        <v>0.76412559290464099</v>
      </c>
      <c r="N44" s="27">
        <v>1.34031673430667</v>
      </c>
      <c r="O44" s="27">
        <v>0</v>
      </c>
      <c r="P44" s="62">
        <f t="shared" si="4"/>
        <v>0.70148077573710366</v>
      </c>
      <c r="Q44" s="63">
        <f t="shared" si="5"/>
        <v>0.38818188043926422</v>
      </c>
      <c r="R44" s="62">
        <v>0</v>
      </c>
      <c r="S44" s="27">
        <v>0.46623690782528898</v>
      </c>
      <c r="T44" s="27">
        <v>0</v>
      </c>
      <c r="U44" s="27">
        <v>0</v>
      </c>
      <c r="V44" s="62">
        <f t="shared" si="6"/>
        <v>0.11655922695632225</v>
      </c>
      <c r="W44" s="63">
        <f t="shared" si="7"/>
        <v>0.11655922695632223</v>
      </c>
      <c r="X44" s="62">
        <v>0</v>
      </c>
      <c r="Y44" s="27">
        <v>0</v>
      </c>
      <c r="Z44" s="27">
        <v>0</v>
      </c>
      <c r="AA44" s="27">
        <v>3.9178489156656502</v>
      </c>
      <c r="AB44" s="62">
        <f t="shared" si="8"/>
        <v>0.97946222891641255</v>
      </c>
      <c r="AC44" s="72">
        <f t="shared" si="9"/>
        <v>0.97946222891641244</v>
      </c>
    </row>
    <row r="45" spans="2:29" x14ac:dyDescent="0.3">
      <c r="B45" s="6" t="s">
        <v>66</v>
      </c>
      <c r="C45" s="62">
        <v>11.6616433687952</v>
      </c>
      <c r="D45" s="27">
        <v>8.5936836941268595</v>
      </c>
      <c r="E45" s="62">
        <f t="shared" si="0"/>
        <v>10.12766353146103</v>
      </c>
      <c r="F45" s="63">
        <f t="shared" si="1"/>
        <v>1.5339798373341702</v>
      </c>
      <c r="G45" s="62">
        <v>3.4938346801220401</v>
      </c>
      <c r="H45" s="27">
        <v>4.5427712991231299</v>
      </c>
      <c r="I45" s="27">
        <v>7.6884554994427896</v>
      </c>
      <c r="J45" s="27">
        <v>4.4380090150295803</v>
      </c>
      <c r="K45" s="62">
        <f t="shared" si="2"/>
        <v>5.0407676234293852</v>
      </c>
      <c r="L45" s="63">
        <f t="shared" si="3"/>
        <v>0.91353575458674585</v>
      </c>
      <c r="M45" s="62">
        <v>7.0299554547226997</v>
      </c>
      <c r="N45" s="27">
        <v>12.7330089759134</v>
      </c>
      <c r="O45" s="27">
        <v>10.507350317129699</v>
      </c>
      <c r="P45" s="62">
        <f t="shared" si="4"/>
        <v>10.090104915921932</v>
      </c>
      <c r="Q45" s="63">
        <f t="shared" si="5"/>
        <v>1.6594954213066495</v>
      </c>
      <c r="R45" s="62">
        <v>14.8375040898141</v>
      </c>
      <c r="S45" s="27">
        <v>3.2636583547770299</v>
      </c>
      <c r="T45" s="27">
        <v>5.2930563246695499</v>
      </c>
      <c r="U45" s="27">
        <v>0</v>
      </c>
      <c r="V45" s="62">
        <f t="shared" si="6"/>
        <v>5.8485546923151697</v>
      </c>
      <c r="W45" s="63">
        <f t="shared" si="7"/>
        <v>3.1884827997559335</v>
      </c>
      <c r="X45" s="62">
        <v>8.7976546825940893</v>
      </c>
      <c r="Y45" s="27">
        <v>4.67905443809682</v>
      </c>
      <c r="Z45" s="27">
        <v>23.549467486230601</v>
      </c>
      <c r="AA45" s="27">
        <v>4.8973111445820701</v>
      </c>
      <c r="AB45" s="62">
        <f t="shared" si="8"/>
        <v>10.480871937875895</v>
      </c>
      <c r="AC45" s="72">
        <f t="shared" si="9"/>
        <v>4.4577521182028654</v>
      </c>
    </row>
    <row r="46" spans="2:29" x14ac:dyDescent="0.3">
      <c r="B46" s="6" t="s">
        <v>67</v>
      </c>
      <c r="C46" s="62">
        <v>10.797817934069601</v>
      </c>
      <c r="D46" s="27">
        <v>9.7655496524168797</v>
      </c>
      <c r="E46" s="62">
        <f t="shared" si="0"/>
        <v>10.281683793243239</v>
      </c>
      <c r="F46" s="63">
        <f t="shared" si="1"/>
        <v>0.51613414082636044</v>
      </c>
      <c r="G46" s="62">
        <v>0.43672933501525502</v>
      </c>
      <c r="H46" s="27">
        <v>0.54513255589477505</v>
      </c>
      <c r="I46" s="27">
        <v>0</v>
      </c>
      <c r="J46" s="27">
        <v>19.9710405676331</v>
      </c>
      <c r="K46" s="62">
        <f t="shared" si="2"/>
        <v>5.2382256146357822</v>
      </c>
      <c r="L46" s="63">
        <f t="shared" si="3"/>
        <v>4.912351210726392</v>
      </c>
      <c r="M46" s="62">
        <v>2.7508521344567098</v>
      </c>
      <c r="N46" s="27">
        <v>0</v>
      </c>
      <c r="O46" s="27">
        <v>0</v>
      </c>
      <c r="P46" s="62">
        <f t="shared" si="4"/>
        <v>0.91695071148556995</v>
      </c>
      <c r="Q46" s="63">
        <f t="shared" si="5"/>
        <v>0.91695071148556995</v>
      </c>
      <c r="R46" s="62">
        <v>0</v>
      </c>
      <c r="S46" s="27">
        <v>0</v>
      </c>
      <c r="T46" s="27">
        <v>0.90738108422906505</v>
      </c>
      <c r="U46" s="27">
        <v>0</v>
      </c>
      <c r="V46" s="62">
        <f t="shared" si="6"/>
        <v>0.22684527105726626</v>
      </c>
      <c r="W46" s="63">
        <f t="shared" si="7"/>
        <v>0.22684527105726626</v>
      </c>
      <c r="X46" s="62">
        <v>2.7069706715674098</v>
      </c>
      <c r="Y46" s="27">
        <v>0</v>
      </c>
      <c r="Z46" s="27">
        <v>0</v>
      </c>
      <c r="AA46" s="27">
        <v>0.97946222891641299</v>
      </c>
      <c r="AB46" s="62">
        <f t="shared" si="8"/>
        <v>0.92160822512095564</v>
      </c>
      <c r="AC46" s="72">
        <f t="shared" si="9"/>
        <v>0.63833047815882094</v>
      </c>
    </row>
    <row r="47" spans="2:29" x14ac:dyDescent="0.3">
      <c r="B47" s="6" t="s">
        <v>68</v>
      </c>
      <c r="C47" s="62">
        <v>0.43191271736278403</v>
      </c>
      <c r="D47" s="27">
        <v>0</v>
      </c>
      <c r="E47" s="62">
        <f t="shared" si="0"/>
        <v>0.21595635868139201</v>
      </c>
      <c r="F47" s="63">
        <f t="shared" si="1"/>
        <v>0.21595635868139201</v>
      </c>
      <c r="G47" s="62">
        <v>0</v>
      </c>
      <c r="H47" s="27">
        <v>0</v>
      </c>
      <c r="I47" s="27">
        <v>5.1256369996285303</v>
      </c>
      <c r="J47" s="27">
        <v>0</v>
      </c>
      <c r="K47" s="62">
        <f t="shared" si="2"/>
        <v>1.2814092499071326</v>
      </c>
      <c r="L47" s="63">
        <f t="shared" si="3"/>
        <v>1.2814092499071326</v>
      </c>
      <c r="M47" s="62">
        <v>0.76412559290464099</v>
      </c>
      <c r="N47" s="27">
        <v>4.0209502029200097</v>
      </c>
      <c r="O47" s="27">
        <v>0</v>
      </c>
      <c r="P47" s="62">
        <f t="shared" si="4"/>
        <v>1.5950252652748835</v>
      </c>
      <c r="Q47" s="63">
        <f t="shared" si="5"/>
        <v>1.2328565519082568</v>
      </c>
      <c r="R47" s="62">
        <v>0</v>
      </c>
      <c r="S47" s="27">
        <v>0.46623690782528898</v>
      </c>
      <c r="T47" s="27">
        <v>0.15123018070484401</v>
      </c>
      <c r="U47" s="27">
        <v>0</v>
      </c>
      <c r="V47" s="62">
        <f t="shared" si="6"/>
        <v>0.15436677213253325</v>
      </c>
      <c r="W47" s="63">
        <f t="shared" si="7"/>
        <v>0.10989806656626443</v>
      </c>
      <c r="X47" s="62">
        <v>0</v>
      </c>
      <c r="Y47" s="27">
        <v>0</v>
      </c>
      <c r="Z47" s="27">
        <v>0</v>
      </c>
      <c r="AA47" s="27">
        <v>0</v>
      </c>
      <c r="AB47" s="62">
        <f t="shared" si="8"/>
        <v>0</v>
      </c>
      <c r="AC47" s="72">
        <f t="shared" si="9"/>
        <v>0</v>
      </c>
    </row>
    <row r="48" spans="2:29" x14ac:dyDescent="0.3">
      <c r="B48" s="6" t="s">
        <v>69</v>
      </c>
      <c r="C48" s="62">
        <v>0.86382543472556805</v>
      </c>
      <c r="D48" s="27">
        <v>0.78124397219335096</v>
      </c>
      <c r="E48" s="62">
        <f t="shared" si="0"/>
        <v>0.82253470345945945</v>
      </c>
      <c r="F48" s="63">
        <f t="shared" si="1"/>
        <v>4.1290731266108549E-2</v>
      </c>
      <c r="G48" s="62">
        <v>2.3292231200813598</v>
      </c>
      <c r="H48" s="27">
        <v>1.99881937161418</v>
      </c>
      <c r="I48" s="27">
        <v>2.5628184998142598</v>
      </c>
      <c r="J48" s="27">
        <v>0</v>
      </c>
      <c r="K48" s="62">
        <f t="shared" si="2"/>
        <v>1.7227152478774497</v>
      </c>
      <c r="L48" s="63">
        <f t="shared" si="3"/>
        <v>0.58577630723212171</v>
      </c>
      <c r="M48" s="62">
        <v>1.2226009486474301</v>
      </c>
      <c r="N48" s="27">
        <v>2.0104751014600102</v>
      </c>
      <c r="O48" s="27">
        <v>0</v>
      </c>
      <c r="P48" s="62">
        <f t="shared" si="4"/>
        <v>1.0776920167024802</v>
      </c>
      <c r="Q48" s="63">
        <f t="shared" si="5"/>
        <v>0.58487932724501079</v>
      </c>
      <c r="R48" s="62">
        <v>0.23931458209377501</v>
      </c>
      <c r="S48" s="27">
        <v>1.1655922695632199</v>
      </c>
      <c r="T48" s="27">
        <v>0.45369054211453302</v>
      </c>
      <c r="U48" s="27">
        <v>0</v>
      </c>
      <c r="V48" s="62">
        <f t="shared" si="6"/>
        <v>0.46464934844288197</v>
      </c>
      <c r="W48" s="63">
        <f t="shared" si="7"/>
        <v>0.2513490017284824</v>
      </c>
      <c r="X48" s="62">
        <v>0</v>
      </c>
      <c r="Y48" s="27">
        <v>0</v>
      </c>
      <c r="Z48" s="27">
        <v>0</v>
      </c>
      <c r="AA48" s="27">
        <v>0</v>
      </c>
      <c r="AB48" s="62">
        <f t="shared" si="8"/>
        <v>0</v>
      </c>
      <c r="AC48" s="72">
        <f t="shared" si="9"/>
        <v>0</v>
      </c>
    </row>
    <row r="49" spans="2:29" x14ac:dyDescent="0.3">
      <c r="B49" s="6" t="s">
        <v>70</v>
      </c>
      <c r="C49" s="62">
        <v>7.3425161951673301</v>
      </c>
      <c r="D49" s="27">
        <v>11.3280375968036</v>
      </c>
      <c r="E49" s="62">
        <f t="shared" si="0"/>
        <v>9.3352768959854657</v>
      </c>
      <c r="F49" s="63">
        <f t="shared" si="1"/>
        <v>1.9927607008181341</v>
      </c>
      <c r="G49" s="62">
        <v>7.1332458052491603</v>
      </c>
      <c r="H49" s="27">
        <v>7.8135666344917798</v>
      </c>
      <c r="I49" s="27">
        <v>23.065366498328402</v>
      </c>
      <c r="J49" s="27">
        <v>2.2190045075147902</v>
      </c>
      <c r="K49" s="62">
        <f t="shared" si="2"/>
        <v>10.057795861396032</v>
      </c>
      <c r="L49" s="63">
        <f t="shared" si="3"/>
        <v>4.5114031595712039</v>
      </c>
      <c r="M49" s="62">
        <v>7.9469061662082696</v>
      </c>
      <c r="N49" s="27">
        <v>6.7015836715333501</v>
      </c>
      <c r="O49" s="27">
        <v>9.5222862248987994</v>
      </c>
      <c r="P49" s="62">
        <f t="shared" si="4"/>
        <v>8.0569253542134742</v>
      </c>
      <c r="Q49" s="63">
        <f t="shared" si="5"/>
        <v>0.81612272155960597</v>
      </c>
      <c r="R49" s="62">
        <v>6.7008082986257103</v>
      </c>
      <c r="S49" s="27">
        <v>5.5948428939034702</v>
      </c>
      <c r="T49" s="27">
        <v>6.2004374088986101</v>
      </c>
      <c r="U49" s="27">
        <v>6.34665330334375</v>
      </c>
      <c r="V49" s="62">
        <f t="shared" si="6"/>
        <v>6.2106854761928858</v>
      </c>
      <c r="W49" s="63">
        <f t="shared" si="7"/>
        <v>0.23059248689224621</v>
      </c>
      <c r="X49" s="62">
        <v>14.888338693620801</v>
      </c>
      <c r="Y49" s="27">
        <v>9.3581088761936506</v>
      </c>
      <c r="Z49" s="27">
        <v>15.699644990820399</v>
      </c>
      <c r="AA49" s="27">
        <v>37.219564698823703</v>
      </c>
      <c r="AB49" s="62">
        <f t="shared" si="8"/>
        <v>19.291414314864639</v>
      </c>
      <c r="AC49" s="72">
        <f t="shared" si="9"/>
        <v>6.1398765930277399</v>
      </c>
    </row>
    <row r="50" spans="2:29" x14ac:dyDescent="0.3">
      <c r="B50" s="44" t="s">
        <v>71</v>
      </c>
      <c r="C50" s="66">
        <v>168.01404705412301</v>
      </c>
      <c r="D50" s="59">
        <v>135.15520718945001</v>
      </c>
      <c r="E50" s="66">
        <f t="shared" si="0"/>
        <v>151.58462712178653</v>
      </c>
      <c r="F50" s="67">
        <f t="shared" si="1"/>
        <v>16.429419932336359</v>
      </c>
      <c r="G50" s="66">
        <v>246.31534494860401</v>
      </c>
      <c r="H50" s="59">
        <v>291.82762825566999</v>
      </c>
      <c r="I50" s="59">
        <v>340.85486047529702</v>
      </c>
      <c r="J50" s="59">
        <v>341.72669415727802</v>
      </c>
      <c r="K50" s="66">
        <f t="shared" si="2"/>
        <v>305.18113195921222</v>
      </c>
      <c r="L50" s="67">
        <f t="shared" si="3"/>
        <v>22.824858459128414</v>
      </c>
      <c r="M50" s="66">
        <v>126.233547947847</v>
      </c>
      <c r="N50" s="59">
        <v>266.72303012702702</v>
      </c>
      <c r="O50" s="59">
        <v>436.05503816088299</v>
      </c>
      <c r="P50" s="66">
        <f t="shared" si="4"/>
        <v>276.337205411919</v>
      </c>
      <c r="Q50" s="67">
        <f t="shared" si="5"/>
        <v>89.566852544646025</v>
      </c>
      <c r="R50" s="66">
        <v>122.289751449919</v>
      </c>
      <c r="S50" s="59">
        <v>158.287430206686</v>
      </c>
      <c r="T50" s="59">
        <v>113.42263552863299</v>
      </c>
      <c r="U50" s="59">
        <v>781.90768697195006</v>
      </c>
      <c r="V50" s="66">
        <f t="shared" si="6"/>
        <v>293.976876039297</v>
      </c>
      <c r="W50" s="67">
        <f t="shared" si="7"/>
        <v>162.93260480024372</v>
      </c>
      <c r="X50" s="66">
        <v>209.113484378583</v>
      </c>
      <c r="Y50" s="59">
        <v>205.87839527625999</v>
      </c>
      <c r="Z50" s="59">
        <v>235.494674862306</v>
      </c>
      <c r="AA50" s="59">
        <v>221.35846373510901</v>
      </c>
      <c r="AB50" s="66">
        <f t="shared" si="8"/>
        <v>217.9612545630645</v>
      </c>
      <c r="AC50" s="74">
        <f t="shared" si="9"/>
        <v>6.7283008214716622</v>
      </c>
    </row>
    <row r="51" spans="2:29" x14ac:dyDescent="0.3">
      <c r="B51" s="6" t="s">
        <v>72</v>
      </c>
      <c r="C51" s="62">
        <v>5.1829526083534097</v>
      </c>
      <c r="D51" s="27">
        <v>5.8593297914501301</v>
      </c>
      <c r="E51" s="62">
        <f t="shared" si="0"/>
        <v>5.5211411999017699</v>
      </c>
      <c r="F51" s="63">
        <f t="shared" si="1"/>
        <v>0.33818859154836017</v>
      </c>
      <c r="G51" s="62">
        <v>4.0761404601423799</v>
      </c>
      <c r="H51" s="27">
        <v>7.8135666344917798</v>
      </c>
      <c r="I51" s="27">
        <v>38.442277497214</v>
      </c>
      <c r="J51" s="27">
        <v>48.8180991653254</v>
      </c>
      <c r="K51" s="62">
        <f t="shared" si="2"/>
        <v>24.78752093929339</v>
      </c>
      <c r="L51" s="63">
        <f t="shared" si="3"/>
        <v>11.109295929637675</v>
      </c>
      <c r="M51" s="62">
        <v>0.91695071148556895</v>
      </c>
      <c r="N51" s="27">
        <v>7.3717420386866896</v>
      </c>
      <c r="O51" s="27">
        <v>8.5372221326678908</v>
      </c>
      <c r="P51" s="62">
        <f t="shared" si="4"/>
        <v>5.6086382942800492</v>
      </c>
      <c r="Q51" s="63">
        <f t="shared" si="5"/>
        <v>2.3698477618669629</v>
      </c>
      <c r="R51" s="62">
        <v>12.4443582688763</v>
      </c>
      <c r="S51" s="27">
        <v>6.5273167095540501</v>
      </c>
      <c r="T51" s="27">
        <v>2.2684527105726602</v>
      </c>
      <c r="U51" s="27">
        <v>20.3092905707</v>
      </c>
      <c r="V51" s="62">
        <f t="shared" si="6"/>
        <v>10.387354564925753</v>
      </c>
      <c r="W51" s="63">
        <f t="shared" si="7"/>
        <v>3.9103765580212593</v>
      </c>
      <c r="X51" s="62">
        <v>14.888338693620801</v>
      </c>
      <c r="Y51" s="27">
        <v>67.8462893524039</v>
      </c>
      <c r="Z51" s="27">
        <v>47.098934972461102</v>
      </c>
      <c r="AA51" s="27">
        <v>21.548169036161099</v>
      </c>
      <c r="AB51" s="62">
        <f t="shared" si="8"/>
        <v>37.845433013661719</v>
      </c>
      <c r="AC51" s="72">
        <f t="shared" si="9"/>
        <v>12.173426223852465</v>
      </c>
    </row>
    <row r="52" spans="2:29" x14ac:dyDescent="0.3">
      <c r="B52" s="6" t="s">
        <v>73</v>
      </c>
      <c r="C52" s="62">
        <v>3.0233890215394901</v>
      </c>
      <c r="D52" s="27">
        <v>5.8593297914501301</v>
      </c>
      <c r="E52" s="62">
        <f t="shared" si="0"/>
        <v>4.4413594064948096</v>
      </c>
      <c r="F52" s="63">
        <f t="shared" si="1"/>
        <v>1.4179703849553211</v>
      </c>
      <c r="G52" s="62">
        <v>2.9115289001017</v>
      </c>
      <c r="H52" s="27">
        <v>3.4525061873335798</v>
      </c>
      <c r="I52" s="27">
        <v>2.5628184998142598</v>
      </c>
      <c r="J52" s="27">
        <v>0</v>
      </c>
      <c r="K52" s="62">
        <f t="shared" si="2"/>
        <v>2.2317133968123848</v>
      </c>
      <c r="L52" s="63">
        <f t="shared" si="3"/>
        <v>0.76608634362402794</v>
      </c>
      <c r="M52" s="62">
        <v>3.6678028459422798</v>
      </c>
      <c r="N52" s="27">
        <v>20.104751014600101</v>
      </c>
      <c r="O52" s="27">
        <v>7.2238033430266704</v>
      </c>
      <c r="P52" s="62">
        <f t="shared" si="4"/>
        <v>10.33211906785635</v>
      </c>
      <c r="Q52" s="63">
        <f t="shared" si="5"/>
        <v>4.9929796133739472</v>
      </c>
      <c r="R52" s="62">
        <v>1.9145166567502001</v>
      </c>
      <c r="S52" s="27">
        <v>10.723448879981699</v>
      </c>
      <c r="T52" s="27">
        <v>1.9659923491629701</v>
      </c>
      <c r="U52" s="27">
        <v>7.6159839640125</v>
      </c>
      <c r="V52" s="62">
        <f t="shared" si="6"/>
        <v>5.5549854624768429</v>
      </c>
      <c r="W52" s="63">
        <f t="shared" si="7"/>
        <v>2.1812575427625336</v>
      </c>
      <c r="X52" s="62">
        <v>1.35348533578371</v>
      </c>
      <c r="Y52" s="27">
        <v>2.33952721904841</v>
      </c>
      <c r="Z52" s="27">
        <v>0</v>
      </c>
      <c r="AA52" s="27">
        <v>11.753546746996999</v>
      </c>
      <c r="AB52" s="62">
        <f t="shared" si="8"/>
        <v>3.8616398254572797</v>
      </c>
      <c r="AC52" s="72">
        <f t="shared" si="9"/>
        <v>2.673981468560549</v>
      </c>
    </row>
    <row r="53" spans="2:29" x14ac:dyDescent="0.3">
      <c r="B53" s="6" t="s">
        <v>74</v>
      </c>
      <c r="C53" s="62">
        <v>0</v>
      </c>
      <c r="D53" s="27">
        <v>0</v>
      </c>
      <c r="E53" s="62">
        <f t="shared" si="0"/>
        <v>0</v>
      </c>
      <c r="F53" s="63">
        <f t="shared" si="1"/>
        <v>0</v>
      </c>
      <c r="G53" s="62">
        <v>1.1646115600406799</v>
      </c>
      <c r="H53" s="27">
        <v>0.36342170392985002</v>
      </c>
      <c r="I53" s="27">
        <v>0</v>
      </c>
      <c r="J53" s="27">
        <v>0</v>
      </c>
      <c r="K53" s="62">
        <f t="shared" si="2"/>
        <v>0.38200831599263246</v>
      </c>
      <c r="L53" s="63">
        <f t="shared" si="3"/>
        <v>0.2745714853363258</v>
      </c>
      <c r="M53" s="62">
        <v>4.1262782016850599</v>
      </c>
      <c r="N53" s="27">
        <v>0</v>
      </c>
      <c r="O53" s="27">
        <v>0</v>
      </c>
      <c r="P53" s="62">
        <f t="shared" si="4"/>
        <v>1.3754260672283534</v>
      </c>
      <c r="Q53" s="63">
        <f t="shared" si="5"/>
        <v>1.3754260672283534</v>
      </c>
      <c r="R53" s="62">
        <v>0</v>
      </c>
      <c r="S53" s="27">
        <v>0</v>
      </c>
      <c r="T53" s="27">
        <v>0</v>
      </c>
      <c r="U53" s="27">
        <v>0</v>
      </c>
      <c r="V53" s="62">
        <f t="shared" si="6"/>
        <v>0</v>
      </c>
      <c r="W53" s="63">
        <f t="shared" si="7"/>
        <v>0</v>
      </c>
      <c r="X53" s="62">
        <v>0</v>
      </c>
      <c r="Y53" s="27">
        <v>0</v>
      </c>
      <c r="Z53" s="27">
        <v>0</v>
      </c>
      <c r="AA53" s="27">
        <v>0.97946222891641299</v>
      </c>
      <c r="AB53" s="62">
        <f t="shared" si="8"/>
        <v>0.24486555722910325</v>
      </c>
      <c r="AC53" s="72">
        <f t="shared" si="9"/>
        <v>0.24486555722910325</v>
      </c>
    </row>
    <row r="54" spans="2:29" x14ac:dyDescent="0.3">
      <c r="B54" s="49" t="s">
        <v>75</v>
      </c>
      <c r="C54" s="68">
        <v>4449.9967269887602</v>
      </c>
      <c r="D54" s="60">
        <v>4233.5610853157696</v>
      </c>
      <c r="E54" s="68">
        <f t="shared" si="0"/>
        <v>4341.7789061522653</v>
      </c>
      <c r="F54" s="69">
        <f t="shared" si="1"/>
        <v>108.21782083649531</v>
      </c>
      <c r="G54" s="68">
        <v>3194.52950919158</v>
      </c>
      <c r="H54" s="60">
        <v>3621.8607013648898</v>
      </c>
      <c r="I54" s="60">
        <v>4789.9077761528597</v>
      </c>
      <c r="J54" s="60">
        <v>3277.4696575993498</v>
      </c>
      <c r="K54" s="68">
        <f t="shared" si="2"/>
        <v>3720.9419110771701</v>
      </c>
      <c r="L54" s="69">
        <f t="shared" si="3"/>
        <v>368.1352517846654</v>
      </c>
      <c r="M54" s="68">
        <v>5939.7010587663599</v>
      </c>
      <c r="N54" s="60">
        <v>5008.0934777368702</v>
      </c>
      <c r="O54" s="60">
        <v>5946.8319247979998</v>
      </c>
      <c r="P54" s="68">
        <f t="shared" si="4"/>
        <v>5631.5421537670773</v>
      </c>
      <c r="Q54" s="69">
        <f t="shared" si="5"/>
        <v>311.73113471144399</v>
      </c>
      <c r="R54" s="68">
        <v>5722.7296016084501</v>
      </c>
      <c r="S54" s="60">
        <v>5873.8856832369102</v>
      </c>
      <c r="T54" s="60">
        <v>6290.5705965986999</v>
      </c>
      <c r="U54" s="60">
        <v>5877.0009588963203</v>
      </c>
      <c r="V54" s="68">
        <f t="shared" si="6"/>
        <v>5941.0467100850947</v>
      </c>
      <c r="W54" s="69">
        <f t="shared" si="7"/>
        <v>121.9432138571801</v>
      </c>
      <c r="X54" s="68">
        <v>2842.31920514578</v>
      </c>
      <c r="Y54" s="60">
        <v>3907.0104558108501</v>
      </c>
      <c r="Z54" s="60">
        <v>3081.0553294484998</v>
      </c>
      <c r="AA54" s="60">
        <v>3307.6439470507298</v>
      </c>
      <c r="AB54" s="68">
        <f t="shared" si="8"/>
        <v>3284.5072343639649</v>
      </c>
      <c r="AC54" s="75">
        <f t="shared" si="9"/>
        <v>228.21198094887089</v>
      </c>
    </row>
    <row r="55" spans="2:29" x14ac:dyDescent="0.3">
      <c r="B55" s="6" t="s">
        <v>76</v>
      </c>
      <c r="C55" s="62">
        <v>0.86382543472556805</v>
      </c>
      <c r="D55" s="27">
        <v>0.39062198609667498</v>
      </c>
      <c r="E55" s="62">
        <f t="shared" si="0"/>
        <v>0.62722371041112157</v>
      </c>
      <c r="F55" s="63">
        <f t="shared" si="1"/>
        <v>0.23660172431444654</v>
      </c>
      <c r="G55" s="62">
        <v>2.18364667507627</v>
      </c>
      <c r="H55" s="27">
        <v>1.81710851964925</v>
      </c>
      <c r="I55" s="27">
        <v>12.8140924990713</v>
      </c>
      <c r="J55" s="27">
        <v>2.2190045075147902</v>
      </c>
      <c r="K55" s="62">
        <f t="shared" si="2"/>
        <v>4.7584630503279026</v>
      </c>
      <c r="L55" s="63">
        <f t="shared" si="3"/>
        <v>2.6867461942458721</v>
      </c>
      <c r="M55" s="62">
        <v>4.2791033202659898</v>
      </c>
      <c r="N55" s="27">
        <v>4.6911085700733501</v>
      </c>
      <c r="O55" s="27">
        <v>0.98506409223090996</v>
      </c>
      <c r="P55" s="62">
        <f t="shared" si="4"/>
        <v>3.3184253275234163</v>
      </c>
      <c r="Q55" s="63">
        <f t="shared" si="5"/>
        <v>1.1727273158811666</v>
      </c>
      <c r="R55" s="62">
        <v>1.19657291046888</v>
      </c>
      <c r="S55" s="27">
        <v>0.23311845391264499</v>
      </c>
      <c r="T55" s="27">
        <v>1.3610716263436</v>
      </c>
      <c r="U55" s="27">
        <v>1.26933066066875</v>
      </c>
      <c r="V55" s="62">
        <f t="shared" si="6"/>
        <v>1.0150234128484688</v>
      </c>
      <c r="W55" s="63">
        <f t="shared" si="7"/>
        <v>0.26279858054724381</v>
      </c>
      <c r="X55" s="62">
        <v>4.7371986752429702</v>
      </c>
      <c r="Y55" s="27">
        <v>0</v>
      </c>
      <c r="Z55" s="27">
        <v>15.699644990820399</v>
      </c>
      <c r="AA55" s="27">
        <v>2.9383866867492401</v>
      </c>
      <c r="AB55" s="62">
        <f t="shared" si="8"/>
        <v>5.8438075882031519</v>
      </c>
      <c r="AC55" s="72">
        <f t="shared" si="9"/>
        <v>3.4272641170426552</v>
      </c>
    </row>
    <row r="56" spans="2:29" x14ac:dyDescent="0.3">
      <c r="B56" s="44" t="s">
        <v>77</v>
      </c>
      <c r="C56" s="66">
        <v>393.47248551749601</v>
      </c>
      <c r="D56" s="59">
        <v>292.96648957250699</v>
      </c>
      <c r="E56" s="66">
        <f t="shared" si="0"/>
        <v>343.21948754500147</v>
      </c>
      <c r="F56" s="67">
        <f t="shared" si="1"/>
        <v>50.252997972494754</v>
      </c>
      <c r="G56" s="66">
        <v>228.40944221297801</v>
      </c>
      <c r="H56" s="59">
        <v>83.405281051900602</v>
      </c>
      <c r="I56" s="59">
        <v>235.77930198291199</v>
      </c>
      <c r="J56" s="59">
        <v>148.67330200349099</v>
      </c>
      <c r="K56" s="66">
        <f t="shared" si="2"/>
        <v>174.0668318128204</v>
      </c>
      <c r="L56" s="67">
        <f t="shared" si="3"/>
        <v>36.08542690864499</v>
      </c>
      <c r="M56" s="66">
        <v>423.17275335059003</v>
      </c>
      <c r="N56" s="59">
        <v>1163.39492537819</v>
      </c>
      <c r="O56" s="59">
        <v>645.54533510865599</v>
      </c>
      <c r="P56" s="66">
        <f t="shared" si="4"/>
        <v>744.03767127914534</v>
      </c>
      <c r="Q56" s="67">
        <f t="shared" si="5"/>
        <v>219.28502852342282</v>
      </c>
      <c r="R56" s="66">
        <v>218.01558428742899</v>
      </c>
      <c r="S56" s="59">
        <v>987.72288922787595</v>
      </c>
      <c r="T56" s="59">
        <v>148.961727994272</v>
      </c>
      <c r="U56" s="59">
        <v>552.15883739090702</v>
      </c>
      <c r="V56" s="66">
        <f t="shared" si="6"/>
        <v>476.71475972512098</v>
      </c>
      <c r="W56" s="67">
        <f t="shared" si="7"/>
        <v>191.73950002839143</v>
      </c>
      <c r="X56" s="66">
        <v>160.38801229036901</v>
      </c>
      <c r="Y56" s="59">
        <v>109.957779295275</v>
      </c>
      <c r="Z56" s="59">
        <v>145.221716165088</v>
      </c>
      <c r="AA56" s="59">
        <v>339.87339343399498</v>
      </c>
      <c r="AB56" s="66">
        <f t="shared" si="8"/>
        <v>188.86022529618174</v>
      </c>
      <c r="AC56" s="74">
        <f t="shared" si="9"/>
        <v>51.43406728406314</v>
      </c>
    </row>
    <row r="57" spans="2:29" x14ac:dyDescent="0.3">
      <c r="B57" s="39" t="s">
        <v>78</v>
      </c>
      <c r="C57" s="64">
        <v>482.44650529423001</v>
      </c>
      <c r="D57" s="28">
        <v>429.29356272024597</v>
      </c>
      <c r="E57" s="64">
        <f t="shared" si="0"/>
        <v>455.87003400723802</v>
      </c>
      <c r="F57" s="65">
        <f t="shared" si="1"/>
        <v>26.576471286992017</v>
      </c>
      <c r="G57" s="64">
        <v>135.82282318974401</v>
      </c>
      <c r="H57" s="28">
        <v>104.120318175902</v>
      </c>
      <c r="I57" s="28">
        <v>99.949921492756303</v>
      </c>
      <c r="J57" s="28">
        <v>106.51221636071</v>
      </c>
      <c r="K57" s="64">
        <f t="shared" si="2"/>
        <v>111.60131980477807</v>
      </c>
      <c r="L57" s="65">
        <f t="shared" si="3"/>
        <v>8.1868831476992003</v>
      </c>
      <c r="M57" s="64">
        <v>97.655250773213098</v>
      </c>
      <c r="N57" s="28">
        <v>94.492329768620294</v>
      </c>
      <c r="O57" s="28">
        <v>59.103845533854603</v>
      </c>
      <c r="P57" s="64">
        <f t="shared" si="4"/>
        <v>83.750475358562667</v>
      </c>
      <c r="Q57" s="65">
        <f t="shared" si="5"/>
        <v>12.357093625491206</v>
      </c>
      <c r="R57" s="64">
        <v>85.674620389571601</v>
      </c>
      <c r="S57" s="28">
        <v>126.58332047456599</v>
      </c>
      <c r="T57" s="28">
        <v>88.620885893038704</v>
      </c>
      <c r="U57" s="28">
        <v>82.5064929434688</v>
      </c>
      <c r="V57" s="64">
        <f t="shared" si="6"/>
        <v>95.846329925161271</v>
      </c>
      <c r="W57" s="65">
        <f t="shared" si="7"/>
        <v>10.321436249662122</v>
      </c>
      <c r="X57" s="64">
        <v>117.75322421318199</v>
      </c>
      <c r="Y57" s="28">
        <v>81.883452666694396</v>
      </c>
      <c r="Z57" s="28">
        <v>62.798579963281497</v>
      </c>
      <c r="AA57" s="28">
        <v>111.658694096471</v>
      </c>
      <c r="AB57" s="64">
        <f t="shared" si="8"/>
        <v>93.523487734907221</v>
      </c>
      <c r="AC57" s="73">
        <f t="shared" si="9"/>
        <v>12.895335763843937</v>
      </c>
    </row>
    <row r="58" spans="2:29" x14ac:dyDescent="0.3">
      <c r="B58" s="6" t="s">
        <v>79</v>
      </c>
      <c r="C58" s="62">
        <v>4.7510398909906204</v>
      </c>
      <c r="D58" s="27">
        <v>5.4687078053534597</v>
      </c>
      <c r="E58" s="62">
        <f t="shared" si="0"/>
        <v>5.1098738481720396</v>
      </c>
      <c r="F58" s="63">
        <f t="shared" si="1"/>
        <v>0.35883395718141964</v>
      </c>
      <c r="G58" s="62">
        <v>13.538609385472901</v>
      </c>
      <c r="H58" s="27">
        <v>16.353976676843299</v>
      </c>
      <c r="I58" s="27">
        <v>12.8140924990713</v>
      </c>
      <c r="J58" s="27">
        <v>31.0660631052071</v>
      </c>
      <c r="K58" s="62">
        <f t="shared" si="2"/>
        <v>18.44318541664865</v>
      </c>
      <c r="L58" s="63">
        <f t="shared" si="3"/>
        <v>4.276324233683729</v>
      </c>
      <c r="M58" s="62">
        <v>23.687893380043899</v>
      </c>
      <c r="N58" s="27">
        <v>22.785384483213399</v>
      </c>
      <c r="O58" s="27">
        <v>11.492414409360601</v>
      </c>
      <c r="P58" s="62">
        <f t="shared" si="4"/>
        <v>19.321897424205964</v>
      </c>
      <c r="Q58" s="63">
        <f t="shared" si="5"/>
        <v>3.9234013214313888</v>
      </c>
      <c r="R58" s="62">
        <v>6.2221791344381598</v>
      </c>
      <c r="S58" s="27">
        <v>14.220225688671301</v>
      </c>
      <c r="T58" s="27">
        <v>10.132422107224601</v>
      </c>
      <c r="U58" s="27">
        <v>13.9626372673563</v>
      </c>
      <c r="V58" s="62">
        <f t="shared" si="6"/>
        <v>11.13436604942259</v>
      </c>
      <c r="W58" s="63">
        <f t="shared" si="7"/>
        <v>1.8853629125977283</v>
      </c>
      <c r="X58" s="62">
        <v>19.6255373688637</v>
      </c>
      <c r="Y58" s="27">
        <v>9.3581088761936506</v>
      </c>
      <c r="Z58" s="27">
        <v>15.699644990820399</v>
      </c>
      <c r="AA58" s="27">
        <v>26.4454801807432</v>
      </c>
      <c r="AB58" s="62">
        <f t="shared" si="8"/>
        <v>17.782192854155237</v>
      </c>
      <c r="AC58" s="72">
        <f t="shared" si="9"/>
        <v>3.5794862617159064</v>
      </c>
    </row>
    <row r="59" spans="2:29" x14ac:dyDescent="0.3">
      <c r="B59" s="6" t="s">
        <v>80</v>
      </c>
      <c r="C59" s="62">
        <v>0</v>
      </c>
      <c r="D59" s="27">
        <v>0</v>
      </c>
      <c r="E59" s="62">
        <f t="shared" si="0"/>
        <v>0</v>
      </c>
      <c r="F59" s="63">
        <f t="shared" si="1"/>
        <v>0</v>
      </c>
      <c r="G59" s="62">
        <v>0.29115289001016997</v>
      </c>
      <c r="H59" s="27">
        <v>0</v>
      </c>
      <c r="I59" s="27">
        <v>0</v>
      </c>
      <c r="J59" s="27">
        <v>4.4380090150295803</v>
      </c>
      <c r="K59" s="62">
        <f t="shared" si="2"/>
        <v>1.1822904762599376</v>
      </c>
      <c r="L59" s="63">
        <f t="shared" si="3"/>
        <v>1.0874071202415903</v>
      </c>
      <c r="M59" s="62">
        <v>0.76412559290464099</v>
      </c>
      <c r="N59" s="27">
        <v>0</v>
      </c>
      <c r="O59" s="27">
        <v>0</v>
      </c>
      <c r="P59" s="62">
        <f t="shared" si="4"/>
        <v>0.25470853096821366</v>
      </c>
      <c r="Q59" s="63">
        <f t="shared" si="5"/>
        <v>0.25470853096821366</v>
      </c>
      <c r="R59" s="62">
        <v>0</v>
      </c>
      <c r="S59" s="27">
        <v>0</v>
      </c>
      <c r="T59" s="27">
        <v>0</v>
      </c>
      <c r="U59" s="27">
        <v>0</v>
      </c>
      <c r="V59" s="62">
        <f t="shared" si="6"/>
        <v>0</v>
      </c>
      <c r="W59" s="63">
        <f t="shared" si="7"/>
        <v>0</v>
      </c>
      <c r="X59" s="62">
        <v>0</v>
      </c>
      <c r="Y59" s="27">
        <v>0</v>
      </c>
      <c r="Z59" s="27">
        <v>0</v>
      </c>
      <c r="AA59" s="27">
        <v>0</v>
      </c>
      <c r="AB59" s="62">
        <f t="shared" si="8"/>
        <v>0</v>
      </c>
      <c r="AC59" s="72">
        <f t="shared" si="9"/>
        <v>0</v>
      </c>
    </row>
    <row r="60" spans="2:29" x14ac:dyDescent="0.3">
      <c r="B60" s="6" t="s">
        <v>81</v>
      </c>
      <c r="C60" s="62">
        <v>4.7510398909906204</v>
      </c>
      <c r="D60" s="27">
        <v>4.6874638331601002</v>
      </c>
      <c r="E60" s="62">
        <f t="shared" si="0"/>
        <v>4.7192518620753603</v>
      </c>
      <c r="F60" s="63">
        <f t="shared" si="1"/>
        <v>3.1788028915260114E-2</v>
      </c>
      <c r="G60" s="62">
        <v>8.1522809202847508</v>
      </c>
      <c r="H60" s="27">
        <v>5.0879038550178999</v>
      </c>
      <c r="I60" s="27">
        <v>7.6884554994427896</v>
      </c>
      <c r="J60" s="27">
        <v>0</v>
      </c>
      <c r="K60" s="62">
        <f t="shared" si="2"/>
        <v>5.2321600686863601</v>
      </c>
      <c r="L60" s="63">
        <f t="shared" si="3"/>
        <v>1.8698663470649586</v>
      </c>
      <c r="M60" s="62">
        <v>19.103139822616001</v>
      </c>
      <c r="N60" s="27">
        <v>16.08380081168</v>
      </c>
      <c r="O60" s="27">
        <v>7.5521580404369804</v>
      </c>
      <c r="P60" s="62">
        <f t="shared" si="4"/>
        <v>14.246366224910993</v>
      </c>
      <c r="Q60" s="63">
        <f t="shared" si="5"/>
        <v>3.4587290261283963</v>
      </c>
      <c r="R60" s="62">
        <v>16.512706164470501</v>
      </c>
      <c r="S60" s="27">
        <v>12.122159603457501</v>
      </c>
      <c r="T60" s="27">
        <v>16.786550058237701</v>
      </c>
      <c r="U60" s="27">
        <v>11.4239759460188</v>
      </c>
      <c r="V60" s="62">
        <f t="shared" si="6"/>
        <v>14.211347943046125</v>
      </c>
      <c r="W60" s="63">
        <f t="shared" si="7"/>
        <v>1.4160410235785903</v>
      </c>
      <c r="X60" s="62">
        <v>2.03022800367556</v>
      </c>
      <c r="Y60" s="27">
        <v>21.055744971435701</v>
      </c>
      <c r="Z60" s="27">
        <v>15.699644990820399</v>
      </c>
      <c r="AA60" s="27">
        <v>0.97946222891641299</v>
      </c>
      <c r="AB60" s="62">
        <f t="shared" si="8"/>
        <v>9.9412700487120187</v>
      </c>
      <c r="AC60" s="72">
        <f t="shared" si="9"/>
        <v>4.9965739964086024</v>
      </c>
    </row>
    <row r="61" spans="2:29" x14ac:dyDescent="0.3">
      <c r="B61" s="6" t="s">
        <v>82</v>
      </c>
      <c r="C61" s="62">
        <v>0</v>
      </c>
      <c r="D61" s="27">
        <v>0</v>
      </c>
      <c r="E61" s="62">
        <f t="shared" si="0"/>
        <v>0</v>
      </c>
      <c r="F61" s="63">
        <f t="shared" si="1"/>
        <v>0</v>
      </c>
      <c r="G61" s="62">
        <v>0</v>
      </c>
      <c r="H61" s="27">
        <v>1.63539766768433</v>
      </c>
      <c r="I61" s="27">
        <v>2.5628184998142598</v>
      </c>
      <c r="J61" s="27">
        <v>0</v>
      </c>
      <c r="K61" s="62">
        <f t="shared" si="2"/>
        <v>1.0495540418746474</v>
      </c>
      <c r="L61" s="63">
        <f t="shared" si="3"/>
        <v>0.63484312020083111</v>
      </c>
      <c r="M61" s="62">
        <v>1.0697758300664999</v>
      </c>
      <c r="N61" s="27">
        <v>0</v>
      </c>
      <c r="O61" s="27">
        <v>0</v>
      </c>
      <c r="P61" s="62">
        <f t="shared" si="4"/>
        <v>0.35659194335549999</v>
      </c>
      <c r="Q61" s="63">
        <f t="shared" si="5"/>
        <v>0.35659194335549999</v>
      </c>
      <c r="R61" s="62">
        <v>0</v>
      </c>
      <c r="S61" s="27">
        <v>0.699355361737934</v>
      </c>
      <c r="T61" s="27">
        <v>0.30246036140968802</v>
      </c>
      <c r="U61" s="27">
        <v>0</v>
      </c>
      <c r="V61" s="62">
        <f t="shared" si="6"/>
        <v>0.25045393078690548</v>
      </c>
      <c r="W61" s="63">
        <f t="shared" si="7"/>
        <v>0.16574868185228187</v>
      </c>
      <c r="X61" s="62">
        <v>2.03022800367556</v>
      </c>
      <c r="Y61" s="27">
        <v>0</v>
      </c>
      <c r="Z61" s="27">
        <v>0</v>
      </c>
      <c r="AA61" s="27">
        <v>6.8562356024148903</v>
      </c>
      <c r="AB61" s="62">
        <f t="shared" si="8"/>
        <v>2.2216159015226125</v>
      </c>
      <c r="AC61" s="72">
        <f t="shared" si="9"/>
        <v>1.6172889745686918</v>
      </c>
    </row>
    <row r="62" spans="2:29" x14ac:dyDescent="0.3">
      <c r="B62" s="6" t="s">
        <v>83</v>
      </c>
      <c r="C62" s="62">
        <v>0.43191271736278403</v>
      </c>
      <c r="D62" s="27">
        <v>1.1718659582900299</v>
      </c>
      <c r="E62" s="62">
        <f t="shared" si="0"/>
        <v>0.80188933782640692</v>
      </c>
      <c r="F62" s="63">
        <f t="shared" si="1"/>
        <v>0.36997662046362306</v>
      </c>
      <c r="G62" s="62">
        <v>24.165689870844101</v>
      </c>
      <c r="H62" s="27">
        <v>29.073736314388</v>
      </c>
      <c r="I62" s="27">
        <v>41.005095997028199</v>
      </c>
      <c r="J62" s="27">
        <v>37.723076627751396</v>
      </c>
      <c r="K62" s="62">
        <f t="shared" si="2"/>
        <v>32.991899702502927</v>
      </c>
      <c r="L62" s="63">
        <f t="shared" si="3"/>
        <v>3.8713621018214375</v>
      </c>
      <c r="M62" s="62">
        <v>4.4319284388469198</v>
      </c>
      <c r="N62" s="27">
        <v>3.3507918357666799</v>
      </c>
      <c r="O62" s="27">
        <v>4.9253204611545502</v>
      </c>
      <c r="P62" s="62">
        <f t="shared" si="4"/>
        <v>4.2360135785893833</v>
      </c>
      <c r="Q62" s="63">
        <f t="shared" si="5"/>
        <v>0.46496310692130693</v>
      </c>
      <c r="R62" s="62">
        <v>8.8546395374696907</v>
      </c>
      <c r="S62" s="27">
        <v>4.6623690782528904</v>
      </c>
      <c r="T62" s="27">
        <v>3.6295243369162602</v>
      </c>
      <c r="U62" s="27">
        <v>2.5386613213375</v>
      </c>
      <c r="V62" s="62">
        <f t="shared" si="6"/>
        <v>4.9212985684940858</v>
      </c>
      <c r="W62" s="63">
        <f t="shared" si="7"/>
        <v>1.3809373801891747</v>
      </c>
      <c r="X62" s="62">
        <v>11.504625354161499</v>
      </c>
      <c r="Y62" s="27">
        <v>11.6976360952421</v>
      </c>
      <c r="Z62" s="27">
        <v>11.7747337431153</v>
      </c>
      <c r="AA62" s="27">
        <v>9.7946222891641295</v>
      </c>
      <c r="AB62" s="62">
        <f t="shared" si="8"/>
        <v>11.192904370420758</v>
      </c>
      <c r="AC62" s="72">
        <f t="shared" si="9"/>
        <v>0.46954253298990528</v>
      </c>
    </row>
    <row r="63" spans="2:29" x14ac:dyDescent="0.3">
      <c r="B63" s="78" t="s">
        <v>84</v>
      </c>
      <c r="C63" s="79">
        <v>67.810296625957093</v>
      </c>
      <c r="D63" s="80">
        <v>42.968418470634298</v>
      </c>
      <c r="E63" s="79">
        <f t="shared" si="0"/>
        <v>55.389357548295692</v>
      </c>
      <c r="F63" s="81">
        <f t="shared" si="1"/>
        <v>12.420939077661394</v>
      </c>
      <c r="G63" s="79">
        <v>53.863284651881401</v>
      </c>
      <c r="H63" s="80">
        <v>46.699688954985803</v>
      </c>
      <c r="I63" s="80">
        <v>64.070462495356594</v>
      </c>
      <c r="J63" s="80">
        <v>57.6941171953845</v>
      </c>
      <c r="K63" s="79">
        <f t="shared" si="2"/>
        <v>55.58188832440208</v>
      </c>
      <c r="L63" s="81">
        <f t="shared" si="3"/>
        <v>3.6327728904202425</v>
      </c>
      <c r="M63" s="79">
        <v>35.7610777479372</v>
      </c>
      <c r="N63" s="80">
        <v>32.837759990513398</v>
      </c>
      <c r="O63" s="80">
        <v>44.656238847801198</v>
      </c>
      <c r="P63" s="79">
        <f t="shared" si="4"/>
        <v>37.751692195417263</v>
      </c>
      <c r="Q63" s="81">
        <f t="shared" si="5"/>
        <v>3.5539189652141929</v>
      </c>
      <c r="R63" s="79">
        <v>22.256256134721099</v>
      </c>
      <c r="S63" s="80">
        <v>30.3053990086438</v>
      </c>
      <c r="T63" s="80">
        <v>22.986987467136299</v>
      </c>
      <c r="U63" s="80">
        <v>20.3092905707</v>
      </c>
      <c r="V63" s="79">
        <f t="shared" si="6"/>
        <v>23.964483295300301</v>
      </c>
      <c r="W63" s="81">
        <f t="shared" si="7"/>
        <v>2.1878677607798012</v>
      </c>
      <c r="X63" s="79">
        <v>80.532377479130503</v>
      </c>
      <c r="Y63" s="80">
        <v>63.167234914307102</v>
      </c>
      <c r="Z63" s="80">
        <v>125.59715992656299</v>
      </c>
      <c r="AA63" s="80">
        <v>75.418591626563796</v>
      </c>
      <c r="AB63" s="79">
        <f t="shared" si="8"/>
        <v>86.178840986641106</v>
      </c>
      <c r="AC63" s="82">
        <f t="shared" si="9"/>
        <v>13.635136591756758</v>
      </c>
    </row>
    <row r="64" spans="2:29" x14ac:dyDescent="0.3">
      <c r="B64" s="6"/>
      <c r="C64" s="61"/>
      <c r="E64" s="61"/>
      <c r="F64" s="14"/>
      <c r="G64" s="61"/>
      <c r="K64" s="61"/>
      <c r="L64" s="14"/>
      <c r="M64" s="61"/>
      <c r="P64" s="61"/>
      <c r="Q64" s="14"/>
      <c r="R64" s="61"/>
      <c r="V64" s="61"/>
      <c r="W64" s="14"/>
      <c r="X64" s="61"/>
      <c r="AB64" s="61"/>
      <c r="AC64" s="7"/>
    </row>
    <row r="65" spans="2:29" s="1" customFormat="1" x14ac:dyDescent="0.3">
      <c r="B65" s="6" t="s">
        <v>89</v>
      </c>
      <c r="C65" s="29">
        <f>MIN(C4:C64)</f>
        <v>0</v>
      </c>
      <c r="D65" s="25">
        <f>MIN(C65)</f>
        <v>0</v>
      </c>
      <c r="E65" s="29"/>
      <c r="F65" s="30"/>
      <c r="G65" s="29">
        <f>MIN(G4:G63)</f>
        <v>0</v>
      </c>
      <c r="H65" s="25">
        <f>MIN(H4:H63)</f>
        <v>0</v>
      </c>
      <c r="I65" s="25">
        <f>MIN(I4:I63)</f>
        <v>0</v>
      </c>
      <c r="J65" s="1">
        <v>0</v>
      </c>
      <c r="K65" s="15"/>
      <c r="L65" s="19"/>
      <c r="M65" s="15">
        <v>0</v>
      </c>
      <c r="N65" s="1">
        <v>0</v>
      </c>
      <c r="O65" s="1">
        <v>0</v>
      </c>
      <c r="P65" s="15"/>
      <c r="Q65" s="19"/>
      <c r="R65" s="15">
        <v>0</v>
      </c>
      <c r="S65" s="1">
        <v>0</v>
      </c>
      <c r="T65" s="1">
        <v>0</v>
      </c>
      <c r="U65" s="1">
        <v>0</v>
      </c>
      <c r="V65" s="15"/>
      <c r="W65" s="19"/>
      <c r="X65" s="15">
        <v>0</v>
      </c>
      <c r="Y65" s="1">
        <v>0</v>
      </c>
      <c r="Z65" s="1">
        <v>0</v>
      </c>
      <c r="AA65" s="1">
        <v>0</v>
      </c>
      <c r="AB65" s="15"/>
      <c r="AC65" s="5"/>
    </row>
    <row r="66" spans="2:29" s="1" customFormat="1" x14ac:dyDescent="0.3">
      <c r="B66" s="6" t="s">
        <v>90</v>
      </c>
      <c r="C66" s="29">
        <f>MAX(C4:C63)</f>
        <v>4449.9967269887602</v>
      </c>
      <c r="D66" s="25">
        <f>MAX(D4:D63)</f>
        <v>4233.5610853157696</v>
      </c>
      <c r="E66" s="29"/>
      <c r="F66" s="30"/>
      <c r="G66" s="29">
        <f t="shared" ref="G66:R66" si="10">MAX(G4:G63)</f>
        <v>3194.52950919158</v>
      </c>
      <c r="H66" s="25">
        <f t="shared" si="10"/>
        <v>3621.8607013648898</v>
      </c>
      <c r="I66" s="25">
        <f t="shared" si="10"/>
        <v>4789.9077761528597</v>
      </c>
      <c r="J66" s="25">
        <f t="shared" si="10"/>
        <v>3277.4696575993498</v>
      </c>
      <c r="K66" s="29"/>
      <c r="L66" s="30"/>
      <c r="M66" s="29">
        <f t="shared" si="10"/>
        <v>5939.7010587663599</v>
      </c>
      <c r="N66" s="25">
        <f t="shared" si="10"/>
        <v>5008.0934777368702</v>
      </c>
      <c r="O66" s="25">
        <f t="shared" si="10"/>
        <v>5946.8319247979998</v>
      </c>
      <c r="P66" s="29"/>
      <c r="Q66" s="30"/>
      <c r="R66" s="29">
        <f t="shared" si="10"/>
        <v>5722.7296016084501</v>
      </c>
      <c r="S66" s="25">
        <f>MAX(S4:S63)</f>
        <v>5873.8856832369102</v>
      </c>
      <c r="T66" s="25">
        <f>MAX(T4:T63)</f>
        <v>6290.5705965986999</v>
      </c>
      <c r="U66" s="25">
        <f>MAX(U4:U63)</f>
        <v>5877.0009588963203</v>
      </c>
      <c r="V66" s="29"/>
      <c r="W66" s="30"/>
      <c r="X66" s="29">
        <f>MAX(X4:X63)</f>
        <v>4840.7403034304298</v>
      </c>
      <c r="Y66" s="25">
        <f>MAX(Y4:Y65)</f>
        <v>5446.4193659447001</v>
      </c>
      <c r="Z66" s="25">
        <f>MAX(Z4:Z63)</f>
        <v>4568.5966923287297</v>
      </c>
      <c r="AA66" s="25">
        <f>MAX(AA4:AA63)</f>
        <v>4745.4944991000202</v>
      </c>
      <c r="AB66" s="15"/>
      <c r="AC66" s="5"/>
    </row>
    <row r="67" spans="2:29" x14ac:dyDescent="0.3">
      <c r="B67" s="6"/>
      <c r="C67" s="61"/>
      <c r="E67" s="61"/>
      <c r="F67" s="14"/>
      <c r="G67" s="61"/>
      <c r="K67" s="61"/>
      <c r="L67" s="14"/>
      <c r="M67" s="61"/>
      <c r="P67" s="61"/>
      <c r="Q67" s="14"/>
      <c r="R67" s="61"/>
      <c r="V67" s="61"/>
      <c r="W67" s="14"/>
      <c r="X67" s="61"/>
      <c r="AB67" s="61"/>
      <c r="AC67" s="7"/>
    </row>
    <row r="68" spans="2:29" x14ac:dyDescent="0.3">
      <c r="B68" s="4" t="s">
        <v>86</v>
      </c>
      <c r="C68" s="15">
        <v>9430.3822708990192</v>
      </c>
      <c r="D68" s="1">
        <v>8781.9634914254493</v>
      </c>
      <c r="E68" s="83">
        <f>AVERAGE(C68:D68)</f>
        <v>9106.1728811622343</v>
      </c>
      <c r="F68" s="19">
        <f>_xlfn.STDEV.S(C68:D68)/SQRT(COUNT(C68:D68))</f>
        <v>324.20938973678494</v>
      </c>
      <c r="G68" s="15">
        <v>7988.3618432090298</v>
      </c>
      <c r="H68" s="1">
        <v>8517.8778967078306</v>
      </c>
      <c r="I68" s="1">
        <v>11268.7129436833</v>
      </c>
      <c r="J68" s="1">
        <v>8711.8116965030695</v>
      </c>
      <c r="K68" s="83">
        <f>AVERAGE(G68:J68)</f>
        <v>9121.691095025808</v>
      </c>
      <c r="L68" s="19">
        <f>_xlfn.STDEV.S(G68:J68)/SQRT(COUNT(G68:J68))</f>
        <v>731.82019145373226</v>
      </c>
      <c r="M68" s="15">
        <v>11268.7129436833</v>
      </c>
      <c r="N68" s="1">
        <v>11268.7129436833</v>
      </c>
      <c r="O68" s="1">
        <v>12380.285511158099</v>
      </c>
      <c r="P68" s="83">
        <f>AVERAGE(M68:O68)</f>
        <v>11639.237132841567</v>
      </c>
      <c r="Q68" s="19">
        <f>_xlfn.STDEV.S(M68:O68)/SQRT(COUNT(M68:O68))</f>
        <v>370.52418915826644</v>
      </c>
      <c r="R68" s="15">
        <v>10468.5770791101</v>
      </c>
      <c r="S68" s="1">
        <v>11268.7129436833</v>
      </c>
      <c r="T68" s="1">
        <v>11197.082579386701</v>
      </c>
      <c r="U68" s="1">
        <v>12807.546366147701</v>
      </c>
      <c r="V68" s="83">
        <f>AVERAGE(R68:U68)</f>
        <v>11435.479742081949</v>
      </c>
      <c r="W68" s="19">
        <f>_xlfn.STDEV.S(R68:U68)/SQRT(COUNT(R68:U68))</f>
        <v>491.77501230801005</v>
      </c>
      <c r="X68" s="15">
        <v>10365.667444099499</v>
      </c>
      <c r="Y68" s="1">
        <v>12588.9959656995</v>
      </c>
      <c r="Z68" s="1">
        <v>10412.789540161601</v>
      </c>
      <c r="AA68" s="1">
        <v>11268.7129436833</v>
      </c>
      <c r="AB68" s="84">
        <f>AVERAGE(X68:AA68)</f>
        <v>11159.041473410975</v>
      </c>
      <c r="AC68" s="15">
        <f>_xlfn.STDEV.S(X68:AA68)/SQRT(COUNT(X68:AA68))</f>
        <v>519.86632734388093</v>
      </c>
    </row>
    <row r="69" spans="2:29" ht="16.2" thickBot="1" x14ac:dyDescent="0.35">
      <c r="B69" s="13" t="s">
        <v>87</v>
      </c>
      <c r="C69" s="76"/>
      <c r="D69" s="9"/>
      <c r="E69" s="76"/>
      <c r="F69" s="77"/>
      <c r="G69" s="76"/>
      <c r="H69" s="9"/>
      <c r="I69" s="9"/>
      <c r="J69" s="9"/>
      <c r="K69" s="76"/>
      <c r="L69" s="77"/>
      <c r="M69" s="76"/>
      <c r="N69" s="9"/>
      <c r="O69" s="9"/>
      <c r="P69" s="76"/>
      <c r="Q69" s="77"/>
      <c r="R69" s="76"/>
      <c r="S69" s="9"/>
      <c r="T69" s="9"/>
      <c r="U69" s="9"/>
      <c r="V69" s="76"/>
      <c r="W69" s="77"/>
      <c r="X69" s="76"/>
      <c r="Y69" s="9"/>
      <c r="Z69" s="9"/>
      <c r="AA69" s="9"/>
      <c r="AB69" s="76"/>
      <c r="AC69" s="10"/>
    </row>
    <row r="70" spans="2:29" x14ac:dyDescent="0.3">
      <c r="B7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Library</vt:lpstr>
      <vt:lpstr>FPKM</vt:lpstr>
      <vt:lpstr>DESEQ</vt:lpstr>
      <vt:lpstr>FPKM!sotrs_fpkm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Ekaterina Vodiasova</dc:creator>
  <cp:lastModifiedBy>MDPI</cp:lastModifiedBy>
  <dcterms:created xsi:type="dcterms:W3CDTF">2023-12-17T15:01:37Z</dcterms:created>
  <dcterms:modified xsi:type="dcterms:W3CDTF">2024-01-02T09:08:09Z</dcterms:modified>
</cp:coreProperties>
</file>