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y\Google Диск\Рабочий стол А\!Stamens in Astragalus\Astragalus_floral_features\"/>
    </mc:Choice>
  </mc:AlternateContent>
  <bookViews>
    <workbookView xWindow="0" yWindow="0" windowWidth="23040" windowHeight="8616" activeTab="3"/>
  </bookViews>
  <sheets>
    <sheet name="Old_World_Astragalus" sheetId="1" r:id="rId1"/>
    <sheet name="New_World_Astragalus" sheetId="2" r:id="rId2"/>
    <sheet name="Fabeae" sheetId="4" r:id="rId3"/>
    <sheet name="Fabeae_100_seed_mass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4" i="2" l="1"/>
  <c r="G166" i="2"/>
  <c r="H147" i="2"/>
  <c r="G131" i="2"/>
  <c r="H122" i="2"/>
  <c r="G122" i="2"/>
  <c r="H117" i="2"/>
  <c r="H115" i="2"/>
  <c r="H112" i="2"/>
  <c r="H111" i="2"/>
  <c r="H110" i="2"/>
  <c r="H98" i="2"/>
  <c r="G98" i="2"/>
  <c r="G89" i="2"/>
  <c r="H86" i="2"/>
  <c r="H65" i="2"/>
  <c r="H61" i="2"/>
  <c r="H55" i="2"/>
  <c r="H52" i="2"/>
  <c r="H41" i="2"/>
  <c r="H29" i="2"/>
  <c r="G24" i="2"/>
  <c r="G23" i="2"/>
  <c r="H19" i="2"/>
  <c r="H16" i="2"/>
  <c r="G15" i="2"/>
  <c r="H11" i="2"/>
  <c r="G10" i="2"/>
  <c r="H8" i="2"/>
  <c r="H7" i="2"/>
  <c r="I525" i="1"/>
  <c r="I344" i="1"/>
  <c r="I48" i="1"/>
  <c r="I17" i="1"/>
  <c r="I14" i="1"/>
  <c r="I4" i="1"/>
</calcChain>
</file>

<file path=xl/sharedStrings.xml><?xml version="1.0" encoding="utf-8"?>
<sst xmlns="http://schemas.openxmlformats.org/spreadsheetml/2006/main" count="1482" uniqueCount="1406">
  <si>
    <t>Section</t>
  </si>
  <si>
    <t>Species</t>
  </si>
  <si>
    <t>Calyx_L,mm</t>
  </si>
  <si>
    <t>Annulares</t>
  </si>
  <si>
    <t>A. annularis</t>
  </si>
  <si>
    <t>Harpilobus</t>
  </si>
  <si>
    <t>A. arpilobus</t>
  </si>
  <si>
    <t>A. campylorrhynchus</t>
  </si>
  <si>
    <t>A. crenatus</t>
  </si>
  <si>
    <t>A. eremophilus</t>
  </si>
  <si>
    <t>A. juvenalis</t>
  </si>
  <si>
    <t>A. laricus</t>
  </si>
  <si>
    <t>A. longidentatus</t>
  </si>
  <si>
    <t>A. mareoticus</t>
  </si>
  <si>
    <t>A. reesei</t>
  </si>
  <si>
    <t>A. reticulatus</t>
  </si>
  <si>
    <t>Sesamei</t>
  </si>
  <si>
    <t>A. asterias</t>
  </si>
  <si>
    <t>A. biovulatus</t>
  </si>
  <si>
    <t>A. cornu-bovis</t>
  </si>
  <si>
    <t>A. coronilla</t>
  </si>
  <si>
    <t>A. filicaulis</t>
  </si>
  <si>
    <t>A. geniculatus</t>
  </si>
  <si>
    <t>A. gryphus</t>
  </si>
  <si>
    <t>A. kerkukiensis</t>
  </si>
  <si>
    <t>A. longicaulis</t>
  </si>
  <si>
    <t>A. persepolitanus</t>
  </si>
  <si>
    <t>A. pseudosinaicus</t>
  </si>
  <si>
    <t>A. raphaelis</t>
  </si>
  <si>
    <t>A. remanens</t>
  </si>
  <si>
    <t>A. saharae</t>
  </si>
  <si>
    <t>A. schimperi</t>
  </si>
  <si>
    <t>A. scorpioides</t>
  </si>
  <si>
    <t>A. sesameus</t>
  </si>
  <si>
    <t>A. sesamoides</t>
  </si>
  <si>
    <t>A. sinaicus</t>
  </si>
  <si>
    <t>A. stella</t>
  </si>
  <si>
    <t>A. tadmorensis</t>
  </si>
  <si>
    <t>A. transjordanicus</t>
  </si>
  <si>
    <t>A. tribuloides</t>
  </si>
  <si>
    <t>A. triradiatus</t>
  </si>
  <si>
    <t>A. uninodus</t>
  </si>
  <si>
    <t>Oxyglottis</t>
  </si>
  <si>
    <t>A. biserrula</t>
  </si>
  <si>
    <t>A. compositus</t>
  </si>
  <si>
    <t>A. crispocarpus</t>
  </si>
  <si>
    <t>A. oxyglottis</t>
  </si>
  <si>
    <t>A. schmalhausenii</t>
  </si>
  <si>
    <t>A. vicarius</t>
  </si>
  <si>
    <t>Thlaspidium</t>
  </si>
  <si>
    <t>A. thlaspi</t>
  </si>
  <si>
    <t>Bucerates</t>
  </si>
  <si>
    <t>A. algarbiensis</t>
  </si>
  <si>
    <t>A. cymbicarpos</t>
  </si>
  <si>
    <t>A. edulis</t>
  </si>
  <si>
    <t>A. hamosus</t>
  </si>
  <si>
    <t>A. maroccanus</t>
  </si>
  <si>
    <t>A. solandri</t>
  </si>
  <si>
    <t>A. trimestris</t>
  </si>
  <si>
    <t>Cyamodes</t>
  </si>
  <si>
    <t>A. boeticus</t>
  </si>
  <si>
    <t>Hispiduli</t>
  </si>
  <si>
    <t>A. bakaliensis</t>
  </si>
  <si>
    <t>A. callichrous</t>
  </si>
  <si>
    <t>A. duplostrigosus</t>
  </si>
  <si>
    <t>A. hispidulus</t>
  </si>
  <si>
    <t>A. intercedens</t>
  </si>
  <si>
    <t>A. kralikii</t>
  </si>
  <si>
    <t>A. oncotrichus</t>
  </si>
  <si>
    <t>A. scorpiurus</t>
  </si>
  <si>
    <t>Ankylotus</t>
  </si>
  <si>
    <t>A. ankylotus</t>
  </si>
  <si>
    <t>A. commixtus</t>
  </si>
  <si>
    <t>A. gracilipes</t>
  </si>
  <si>
    <t>A. stalinskyi</t>
  </si>
  <si>
    <t>Platyglottis</t>
  </si>
  <si>
    <t>A. berytheus</t>
  </si>
  <si>
    <t>A. bombycinus</t>
  </si>
  <si>
    <t>A. camptoceras</t>
  </si>
  <si>
    <t>A. devesae</t>
  </si>
  <si>
    <t>A. gines-lopezii</t>
  </si>
  <si>
    <t>A. nitidiflorus</t>
  </si>
  <si>
    <t>A. palaestinus</t>
  </si>
  <si>
    <t>A. peregrinus</t>
  </si>
  <si>
    <t>A. semitarius</t>
  </si>
  <si>
    <t>A. suberosus</t>
  </si>
  <si>
    <t>A. taubertianus</t>
  </si>
  <si>
    <t>A. verrucosus</t>
  </si>
  <si>
    <t>Pentaglottis</t>
  </si>
  <si>
    <t>A. echinatus</t>
  </si>
  <si>
    <t>Aulacolobus</t>
  </si>
  <si>
    <t>A. guttatus</t>
  </si>
  <si>
    <t>Cycloglottis</t>
  </si>
  <si>
    <t>A. contortuplicatus</t>
  </si>
  <si>
    <t>Hederodontus</t>
  </si>
  <si>
    <t>A. dahuricus</t>
  </si>
  <si>
    <t>Campylotrichon</t>
  </si>
  <si>
    <t>A. campylotrichus</t>
  </si>
  <si>
    <t>Ophiocarpus</t>
  </si>
  <si>
    <t>A. ophiocarpus</t>
  </si>
  <si>
    <t>Dipelta</t>
  </si>
  <si>
    <t>A. dipelta</t>
  </si>
  <si>
    <t>Epiglottis</t>
  </si>
  <si>
    <t>A. epiglottis</t>
  </si>
  <si>
    <t>Mirae</t>
  </si>
  <si>
    <t>A. migpo</t>
  </si>
  <si>
    <t>Biserrula</t>
  </si>
  <si>
    <t>A. pelecinus</t>
  </si>
  <si>
    <t>Herpocaulos (= g. Podlechiella)</t>
  </si>
  <si>
    <t>A. vogelii</t>
  </si>
  <si>
    <t>Cenantrum</t>
  </si>
  <si>
    <t>A. aksuensis</t>
  </si>
  <si>
    <t>A. arnoldianus</t>
  </si>
  <si>
    <t>A. bahrakianus</t>
  </si>
  <si>
    <t>A. changduensis</t>
  </si>
  <si>
    <t>A. chilienshanensis</t>
  </si>
  <si>
    <t>A. degensis</t>
  </si>
  <si>
    <t>A. dictamnoides</t>
  </si>
  <si>
    <t>A. ernestii</t>
  </si>
  <si>
    <t>A. floridulus</t>
  </si>
  <si>
    <t>A. frigidus</t>
  </si>
  <si>
    <t>A. henryi</t>
  </si>
  <si>
    <t>A. ishigensis</t>
  </si>
  <si>
    <t>A. kawakamii</t>
  </si>
  <si>
    <t>A. lepsensis</t>
  </si>
  <si>
    <t>A. lessertioides</t>
  </si>
  <si>
    <t>A. longilobus</t>
  </si>
  <si>
    <t>A. luteolus</t>
  </si>
  <si>
    <t>A. minhensis</t>
  </si>
  <si>
    <t>A. moellendorfii</t>
  </si>
  <si>
    <t>A. monadelphus</t>
  </si>
  <si>
    <t>A. mongholicus</t>
  </si>
  <si>
    <t>A. muliensis</t>
  </si>
  <si>
    <t>A. nakaianus</t>
  </si>
  <si>
    <t>A. neomonadelphus</t>
  </si>
  <si>
    <t>A. penduliflorus</t>
  </si>
  <si>
    <t>A. petrovii</t>
  </si>
  <si>
    <t>A. przewalskii</t>
  </si>
  <si>
    <t>A. pseudochlorostachys</t>
  </si>
  <si>
    <t>A. purpurinus</t>
  </si>
  <si>
    <t>A. saralensis</t>
  </si>
  <si>
    <t>A. sericeocanus</t>
  </si>
  <si>
    <t>A. setsureianus</t>
  </si>
  <si>
    <t>A. shinanensis</t>
  </si>
  <si>
    <t>A. sichuanensis</t>
  </si>
  <si>
    <t>A. tecti-mundi</t>
  </si>
  <si>
    <t>A. tokachiensis</t>
  </si>
  <si>
    <t>A. tongolensis</t>
  </si>
  <si>
    <t>A. ulziykhutagii</t>
  </si>
  <si>
    <t>A. umbellatus</t>
  </si>
  <si>
    <t>A. xitaibaicus</t>
  </si>
  <si>
    <t>A. yidunensis</t>
  </si>
  <si>
    <t>Galegiformes</t>
  </si>
  <si>
    <t>A. atropilosulus</t>
  </si>
  <si>
    <t>A. basiflorus</t>
  </si>
  <si>
    <t>A. brachytrichus</t>
  </si>
  <si>
    <t>A. calcicola</t>
  </si>
  <si>
    <t>A. chengkangensis</t>
  </si>
  <si>
    <t>A. chlorostachys</t>
  </si>
  <si>
    <t>A. concretus</t>
  </si>
  <si>
    <t>A. dumetorum</t>
  </si>
  <si>
    <t>A. forrestii</t>
  </si>
  <si>
    <t>A. galegiformis</t>
  </si>
  <si>
    <t>A. graveolens</t>
  </si>
  <si>
    <t>A. gymnopodus</t>
  </si>
  <si>
    <t>A. hancockii</t>
  </si>
  <si>
    <t>A. isabellae</t>
  </si>
  <si>
    <t>A. japonicus</t>
  </si>
  <si>
    <t>A. khasianus</t>
  </si>
  <si>
    <t>A. kialensis</t>
  </si>
  <si>
    <t>A. lamalaensis</t>
  </si>
  <si>
    <t>A. lobbichleri</t>
  </si>
  <si>
    <t>A. lucidus</t>
  </si>
  <si>
    <t>A. matiensis</t>
  </si>
  <si>
    <t>A. maxwellii</t>
  </si>
  <si>
    <t>A. minshanensis</t>
  </si>
  <si>
    <t>A. moupinensis</t>
  </si>
  <si>
    <t>A. paroensis</t>
  </si>
  <si>
    <t>A. poluninii</t>
  </si>
  <si>
    <t>A. pseudohofmeisteri</t>
  </si>
  <si>
    <t>A. rhododendrophila</t>
  </si>
  <si>
    <t>A. stewartii</t>
  </si>
  <si>
    <t>A. stipulatus</t>
  </si>
  <si>
    <t>A. trichocarpus</t>
  </si>
  <si>
    <t>A. tumbatsicus</t>
  </si>
  <si>
    <t>A. vicia</t>
  </si>
  <si>
    <t>A. yamamotoi</t>
  </si>
  <si>
    <t>A. zadaensis</t>
  </si>
  <si>
    <t>A. kuramensis</t>
  </si>
  <si>
    <t>Coluteocarpus</t>
  </si>
  <si>
    <r>
      <t>A. coluteocarpus</t>
    </r>
    <r>
      <rPr>
        <sz val="11"/>
        <color theme="1"/>
        <rFont val="Calibri"/>
        <family val="2"/>
        <charset val="204"/>
        <scheme val="minor"/>
      </rPr>
      <t xml:space="preserve"> susbp. </t>
    </r>
    <r>
      <rPr>
        <i/>
        <sz val="11"/>
        <color theme="1"/>
        <rFont val="Calibri"/>
        <family val="2"/>
        <charset val="204"/>
        <scheme val="minor"/>
      </rPr>
      <t>heratensis</t>
    </r>
  </si>
  <si>
    <t>A. dshimensis</t>
  </si>
  <si>
    <t>A. hoantchy</t>
  </si>
  <si>
    <t>A. otiporensis</t>
  </si>
  <si>
    <t>A. oxypterus</t>
  </si>
  <si>
    <t>A. paktiensis</t>
  </si>
  <si>
    <t>Pseudosesbanella</t>
  </si>
  <si>
    <t>A. falconeri</t>
  </si>
  <si>
    <t>A. hoffmeisteri</t>
  </si>
  <si>
    <t>A. notabilis</t>
  </si>
  <si>
    <t>Nuculiella</t>
  </si>
  <si>
    <t>A. chinensis</t>
  </si>
  <si>
    <t>Glycyphyllus</t>
  </si>
  <si>
    <t>A. fraxinifolius</t>
  </si>
  <si>
    <t>A. glycyphylloides</t>
  </si>
  <si>
    <t>A. glycyphyllos</t>
  </si>
  <si>
    <t>A. magnificus</t>
  </si>
  <si>
    <t>A. paraglycyphyllos</t>
  </si>
  <si>
    <t>A. reflexistipulus</t>
  </si>
  <si>
    <t>Theiochrus</t>
  </si>
  <si>
    <t>A. botryophorus</t>
  </si>
  <si>
    <t>A. siliquosus</t>
  </si>
  <si>
    <t>A. simonii</t>
  </si>
  <si>
    <t>A. yilmazii</t>
  </si>
  <si>
    <t>Lithophilus</t>
  </si>
  <si>
    <t>A. dalaiensis</t>
  </si>
  <si>
    <t>A. kashmirensis</t>
  </si>
  <si>
    <t>A. lithophilus</t>
  </si>
  <si>
    <t>A. munroi</t>
  </si>
  <si>
    <t>Scheremeteviana</t>
  </si>
  <si>
    <t>A. cystocarpus</t>
  </si>
  <si>
    <t>A. darwasicus</t>
  </si>
  <si>
    <t>A. longistipitatus</t>
  </si>
  <si>
    <t>A. mundulus</t>
  </si>
  <si>
    <t>A. ovczinnikovii</t>
  </si>
  <si>
    <t>A. scheremetevianus</t>
  </si>
  <si>
    <t>Macropodium</t>
  </si>
  <si>
    <t>A. macropodium</t>
  </si>
  <si>
    <t>Thaumasiophaca</t>
  </si>
  <si>
    <t>A. thaumasios</t>
  </si>
  <si>
    <t>Rechingeria</t>
  </si>
  <si>
    <t>A. karateginii</t>
  </si>
  <si>
    <t>Stipitella</t>
  </si>
  <si>
    <t>A. cuneifolius</t>
  </si>
  <si>
    <t>A. eustrophacanthus</t>
  </si>
  <si>
    <t>A. massagetowii</t>
  </si>
  <si>
    <t>A. stipitatus</t>
  </si>
  <si>
    <t>Lotidium</t>
  </si>
  <si>
    <t>A. davidii</t>
  </si>
  <si>
    <t>A. fangensis</t>
  </si>
  <si>
    <t>A. nankotaizanensis</t>
  </si>
  <si>
    <t>A. nokoensis</t>
  </si>
  <si>
    <t>A. sciadophorus</t>
  </si>
  <si>
    <t>A. sinicus</t>
  </si>
  <si>
    <t>A. souliei</t>
  </si>
  <si>
    <t>A. sutchuensis</t>
  </si>
  <si>
    <t>A. tungensis</t>
  </si>
  <si>
    <t>A. wolungensis</t>
  </si>
  <si>
    <t>A. wulingensis</t>
  </si>
  <si>
    <t>A. wushanicus</t>
  </si>
  <si>
    <t>A. yangtzeanus</t>
  </si>
  <si>
    <t>A. zhouquinus</t>
  </si>
  <si>
    <t>Skythropos</t>
  </si>
  <si>
    <t>A. datunensis</t>
  </si>
  <si>
    <t>A. griersonii</t>
  </si>
  <si>
    <t>A. kongrensis</t>
  </si>
  <si>
    <t>A. licentiatus</t>
  </si>
  <si>
    <t>A. nanfengensis</t>
  </si>
  <si>
    <t>A. skythropos</t>
  </si>
  <si>
    <t>A. yunnanensis</t>
  </si>
  <si>
    <t>Hookeriana</t>
  </si>
  <si>
    <t>A. acaulis</t>
  </si>
  <si>
    <t>Drepanodes</t>
  </si>
  <si>
    <t>A. falciformis</t>
  </si>
  <si>
    <t>A. maritimus</t>
  </si>
  <si>
    <t>A. nemorosus</t>
  </si>
  <si>
    <t>A. reinii</t>
  </si>
  <si>
    <t>Astragalus</t>
  </si>
  <si>
    <t>A. acanthochristianopsis</t>
  </si>
  <si>
    <t>A. akkensis</t>
  </si>
  <si>
    <t>A. albovillosus</t>
  </si>
  <si>
    <t>A. aleppicus</t>
  </si>
  <si>
    <t>A. anthosphaerus</t>
  </si>
  <si>
    <t>A. baissunensis</t>
  </si>
  <si>
    <t>A. basineri</t>
  </si>
  <si>
    <t>A. bezudensis</t>
  </si>
  <si>
    <t>A. borraginaceus</t>
  </si>
  <si>
    <t>A. caraganae</t>
  </si>
  <si>
    <t>A. caryolobus</t>
  </si>
  <si>
    <t>A. christianus</t>
  </si>
  <si>
    <t>A. cilicius</t>
  </si>
  <si>
    <t>A. columnaris</t>
  </si>
  <si>
    <t>A. diyarbakirensis</t>
  </si>
  <si>
    <t>A. drupaceus</t>
  </si>
  <si>
    <t>A. eigii</t>
  </si>
  <si>
    <t>A. elatior</t>
  </si>
  <si>
    <t>A. faurei</t>
  </si>
  <si>
    <t>A. fruticosus</t>
  </si>
  <si>
    <t>A. gilvus</t>
  </si>
  <si>
    <t>A. gombo</t>
  </si>
  <si>
    <t>A. gomboeformis</t>
  </si>
  <si>
    <t>A. graecus</t>
  </si>
  <si>
    <t>A. harpocarpus</t>
  </si>
  <si>
    <t>A. hedgei</t>
  </si>
  <si>
    <t>A. huber-morathii</t>
  </si>
  <si>
    <t>A. jesdianus</t>
  </si>
  <si>
    <t>A. lacei</t>
  </si>
  <si>
    <t>A. macrocarpus</t>
  </si>
  <si>
    <t>A. maurorum</t>
  </si>
  <si>
    <t>A. melanophrurius</t>
  </si>
  <si>
    <t>A. nervulosus</t>
  </si>
  <si>
    <t>A. neurocarpus</t>
  </si>
  <si>
    <t>A. nigrocalycinus</t>
  </si>
  <si>
    <t>A. nuciferus</t>
  </si>
  <si>
    <t>A. orthocarpoides</t>
  </si>
  <si>
    <t>A. orthocarpus</t>
  </si>
  <si>
    <t>A. pisidicus</t>
  </si>
  <si>
    <t>A. pseudo-orthocarpus</t>
  </si>
  <si>
    <t>A. rahiminejadii</t>
  </si>
  <si>
    <t>A. retamocarpus</t>
  </si>
  <si>
    <t>A. rosae</t>
  </si>
  <si>
    <t>A. sabzakensis</t>
  </si>
  <si>
    <t>A. schizotropis</t>
  </si>
  <si>
    <t>A. siahderrensis</t>
  </si>
  <si>
    <t>A. sparsus</t>
  </si>
  <si>
    <t>A. sulfuratus</t>
  </si>
  <si>
    <t>A. tephrosioides</t>
  </si>
  <si>
    <t>A. turkestanus</t>
  </si>
  <si>
    <t>A. zarreianus</t>
  </si>
  <si>
    <t>Laxiflori</t>
  </si>
  <si>
    <t>A. azraquensis</t>
  </si>
  <si>
    <t>A. baijiensis</t>
  </si>
  <si>
    <t>A. bracteosus</t>
  </si>
  <si>
    <t>A. chlorostegius</t>
  </si>
  <si>
    <t>A. decurrens</t>
  </si>
  <si>
    <t>A. dictyolobus</t>
  </si>
  <si>
    <t>A. erythrotaenius</t>
  </si>
  <si>
    <t>A. gigantostegius</t>
  </si>
  <si>
    <t>A. petropolitanus</t>
  </si>
  <si>
    <t>A. tawilicus</t>
  </si>
  <si>
    <t>Alopecuroidei</t>
  </si>
  <si>
    <t>A. alopecias</t>
  </si>
  <si>
    <t>A. alopecuroides</t>
  </si>
  <si>
    <t>A. alopecurus</t>
  </si>
  <si>
    <t>A. arasbaranensis</t>
  </si>
  <si>
    <t>A. aytatchii</t>
  </si>
  <si>
    <t>A. bahcesarayensis</t>
  </si>
  <si>
    <t>A. burquinensis</t>
  </si>
  <si>
    <t>A. crinitus</t>
  </si>
  <si>
    <t>A. dipsaceus</t>
  </si>
  <si>
    <t>A. ebrahimabadensis</t>
  </si>
  <si>
    <t>A. echinops</t>
  </si>
  <si>
    <t>A. ehrenbergii</t>
  </si>
  <si>
    <t>A. ekicii</t>
  </si>
  <si>
    <t>A. elatus</t>
  </si>
  <si>
    <t>A. eximius</t>
  </si>
  <si>
    <t>A. foliosus</t>
  </si>
  <si>
    <t>A. genuflexus</t>
  </si>
  <si>
    <t>A. globiceps</t>
  </si>
  <si>
    <t>A. gymnalopecias</t>
  </si>
  <si>
    <t>A. hamadanus</t>
  </si>
  <si>
    <t>A. hymenocalyx</t>
  </si>
  <si>
    <t>A. jessenii</t>
  </si>
  <si>
    <t>A. kirrindicus</t>
  </si>
  <si>
    <t>A. kulabensis</t>
  </si>
  <si>
    <t>A. kushmasarensis</t>
  </si>
  <si>
    <t>A. latianicus</t>
  </si>
  <si>
    <t>A. maabudii</t>
  </si>
  <si>
    <t>A. macrocephalus</t>
  </si>
  <si>
    <t>A. megalotropis</t>
  </si>
  <si>
    <t>A. mogoltavicus</t>
  </si>
  <si>
    <t>A. neoassadianus</t>
  </si>
  <si>
    <t>A. neomaasoumianus</t>
  </si>
  <si>
    <t>A. obtusifolius</t>
  </si>
  <si>
    <t>A. oocephalus</t>
  </si>
  <si>
    <t>A. ovabaghensis</t>
  </si>
  <si>
    <t>A. panduratus</t>
  </si>
  <si>
    <t>A. phlomoides</t>
  </si>
  <si>
    <t>A. ponticus</t>
  </si>
  <si>
    <t>A. pseudovulpinus</t>
  </si>
  <si>
    <t>A. saetiger</t>
  </si>
  <si>
    <t>A. sarzehensis</t>
  </si>
  <si>
    <t>A. shahrudensis</t>
  </si>
  <si>
    <t>A. sericostachys</t>
  </si>
  <si>
    <t>A. speciosus</t>
  </si>
  <si>
    <t>A. stepporum</t>
  </si>
  <si>
    <t>A. turbinatus</t>
  </si>
  <si>
    <t>A. uhlwormianus</t>
  </si>
  <si>
    <t>A. vulpinus</t>
  </si>
  <si>
    <t>Woronowia</t>
  </si>
  <si>
    <t>A. mirus</t>
  </si>
  <si>
    <t>Aberrantes</t>
  </si>
  <si>
    <t>A. clausii</t>
  </si>
  <si>
    <t>A. vassilczenkoi</t>
  </si>
  <si>
    <t>Mesocarpon</t>
  </si>
  <si>
    <t>A. nigritus</t>
  </si>
  <si>
    <t>A. pseudoquisqualis</t>
  </si>
  <si>
    <t>A. quisqualis</t>
  </si>
  <si>
    <t>Christianophysa</t>
  </si>
  <si>
    <t>A. victoriae</t>
  </si>
  <si>
    <t>Lithoon</t>
  </si>
  <si>
    <t>A. sieversianus</t>
  </si>
  <si>
    <t>Chronopus</t>
  </si>
  <si>
    <t>A. bazmanicus</t>
  </si>
  <si>
    <t>A. dactylocarpus</t>
  </si>
  <si>
    <t>A. ensifer</t>
  </si>
  <si>
    <t>A. khaneradarensis</t>
  </si>
  <si>
    <t>A. sieberi</t>
  </si>
  <si>
    <t>A. trigonus</t>
  </si>
  <si>
    <t>A. vanillae</t>
  </si>
  <si>
    <t>Eremophysa</t>
  </si>
  <si>
    <t>A. chiwensis</t>
  </si>
  <si>
    <t>A. citoinflatus</t>
  </si>
  <si>
    <t>A. jarmalii</t>
  </si>
  <si>
    <t>A. kahiricus</t>
  </si>
  <si>
    <t>A. kelifii</t>
  </si>
  <si>
    <t>A. lehmannianus</t>
  </si>
  <si>
    <t>A. leiophysa</t>
  </si>
  <si>
    <t>A. litwinowii</t>
  </si>
  <si>
    <t>A. maximowiczii</t>
  </si>
  <si>
    <t>A. rassulovae</t>
  </si>
  <si>
    <t>A. sphaerophysa</t>
  </si>
  <si>
    <t>A. tatjanae</t>
  </si>
  <si>
    <t>A. winkleri</t>
  </si>
  <si>
    <t>Eremophysopsis</t>
  </si>
  <si>
    <t>A. sericopetalus</t>
  </si>
  <si>
    <t>Alopecioides</t>
  </si>
  <si>
    <t>A. terrae-rubrae</t>
  </si>
  <si>
    <t>Pelta</t>
  </si>
  <si>
    <t>A. edmondsonii</t>
  </si>
  <si>
    <t>A. olgae</t>
  </si>
  <si>
    <t>A. peltatus</t>
  </si>
  <si>
    <t>A. peltopsis</t>
  </si>
  <si>
    <t>A. perplexans</t>
  </si>
  <si>
    <t>A. wilhelminae</t>
  </si>
  <si>
    <t>Pendulina</t>
  </si>
  <si>
    <t>A. acormosus</t>
  </si>
  <si>
    <t>A. adylovii</t>
  </si>
  <si>
    <t>A. albertoregelia</t>
  </si>
  <si>
    <t>A. andrersianus</t>
  </si>
  <si>
    <t>A. austrotadzhikistanicus</t>
  </si>
  <si>
    <t>A. baftensis</t>
  </si>
  <si>
    <t>A. bogensis</t>
  </si>
  <si>
    <t>A. dieterlei</t>
  </si>
  <si>
    <t>A. gardanikaphtharicus</t>
  </si>
  <si>
    <t>A. merxmuelleri</t>
  </si>
  <si>
    <t>A. mirabilis</t>
  </si>
  <si>
    <t>A. nuratensis</t>
  </si>
  <si>
    <t>A. pauper</t>
  </si>
  <si>
    <t>A. pauperiformis</t>
  </si>
  <si>
    <t>A. secundoflorus</t>
  </si>
  <si>
    <t>A. vegetior</t>
  </si>
  <si>
    <t>A. viridiflorus</t>
  </si>
  <si>
    <t>Caprini</t>
  </si>
  <si>
    <t>A. aaroni</t>
  </si>
  <si>
    <t>A. absentivus</t>
  </si>
  <si>
    <t>A. adulterinus</t>
  </si>
  <si>
    <t>A. aegobromus</t>
  </si>
  <si>
    <t>A. aharicus</t>
  </si>
  <si>
    <t>A. akhanii</t>
  </si>
  <si>
    <t>A. aksaricus</t>
  </si>
  <si>
    <t>A. aktauensis</t>
  </si>
  <si>
    <t>A. albertshoferi</t>
  </si>
  <si>
    <t>A. alexeenkoi</t>
  </si>
  <si>
    <t>A. alienus</t>
  </si>
  <si>
    <t>A. aliomranii</t>
  </si>
  <si>
    <t>A. altanii</t>
  </si>
  <si>
    <t>A. amygdalinus</t>
  </si>
  <si>
    <t>A. andaulgensis</t>
  </si>
  <si>
    <t>A. angustiflorus</t>
  </si>
  <si>
    <t>A. anisomerus</t>
  </si>
  <si>
    <t>A. antalyensis</t>
  </si>
  <si>
    <t>A. aphanassjievii</t>
  </si>
  <si>
    <t>A. apiculatus</t>
  </si>
  <si>
    <t>A. apricus</t>
  </si>
  <si>
    <t>A. aqrabatensis</t>
  </si>
  <si>
    <t>A. archibaldii</t>
  </si>
  <si>
    <t>A. arianus</t>
  </si>
  <si>
    <t>A. auganus</t>
  </si>
  <si>
    <t>A. austrodarvasicus</t>
  </si>
  <si>
    <t>A. austrodshungaricus</t>
  </si>
  <si>
    <t>A. avajensis</t>
  </si>
  <si>
    <t>A. avicennicus</t>
  </si>
  <si>
    <t>A. bachardenii</t>
  </si>
  <si>
    <t>A. bakuensis</t>
  </si>
  <si>
    <t>A. basilicus</t>
  </si>
  <si>
    <t>A. bilobatoalatus</t>
  </si>
  <si>
    <t>A. boreoafricanus</t>
  </si>
  <si>
    <t>A. bozakmanii</t>
  </si>
  <si>
    <t>A. brachystachys</t>
  </si>
  <si>
    <t>A. brotherusii</t>
  </si>
  <si>
    <t>A. caprinus</t>
  </si>
  <si>
    <t>A. cavanillesii</t>
  </si>
  <si>
    <t>A. charguschanus</t>
  </si>
  <si>
    <t>A. chrysanthus</t>
  </si>
  <si>
    <t>A. controversus</t>
  </si>
  <si>
    <t>A. costatus</t>
  </si>
  <si>
    <t>A. damardanicus</t>
  </si>
  <si>
    <t>A. dasyanthus</t>
  </si>
  <si>
    <t>A. degilmonus</t>
  </si>
  <si>
    <t>A. drasianus</t>
  </si>
  <si>
    <t>A. ekbergii</t>
  </si>
  <si>
    <t>A. elwendicus</t>
  </si>
  <si>
    <t>A. erythrosemius</t>
  </si>
  <si>
    <t>A. esferayenicus</t>
  </si>
  <si>
    <t>A. eupeplus</t>
  </si>
  <si>
    <t>A. eusarathron</t>
  </si>
  <si>
    <t>A. evanensis</t>
  </si>
  <si>
    <t>A. exasperatus</t>
  </si>
  <si>
    <t>A. exscapus</t>
  </si>
  <si>
    <t>A. fabaceus</t>
  </si>
  <si>
    <t>A. firuzkuhensis</t>
  </si>
  <si>
    <t>A. flexus</t>
  </si>
  <si>
    <t>A. fortuitus</t>
  </si>
  <si>
    <t>A. fukangensis</t>
  </si>
  <si>
    <t>A. gagnieui</t>
  </si>
  <si>
    <t>A. gandomanicus</t>
  </si>
  <si>
    <t>A. gaubae</t>
  </si>
  <si>
    <t>A. gilgitensis</t>
  </si>
  <si>
    <t>A. gompholobium</t>
  </si>
  <si>
    <t>A. gypsaceus</t>
  </si>
  <si>
    <t>A. gypsicola</t>
  </si>
  <si>
    <t>A. hamzae</t>
  </si>
  <si>
    <t>A. ibicinus</t>
  </si>
  <si>
    <t>A. ictericus</t>
  </si>
  <si>
    <t>A. imbecillus</t>
  </si>
  <si>
    <t>A. impexus</t>
  </si>
  <si>
    <t>Brachylobium</t>
  </si>
  <si>
    <t>A. tschimganicus</t>
  </si>
  <si>
    <t>Komaroviella</t>
  </si>
  <si>
    <t>A. abditus</t>
  </si>
  <si>
    <t>Irineae</t>
  </si>
  <si>
    <t>A. weixinensis</t>
  </si>
  <si>
    <t>Chrysopterus</t>
  </si>
  <si>
    <t>A. truncato-alatus</t>
  </si>
  <si>
    <t>Hypoglottidei</t>
  </si>
  <si>
    <t>A. brevialatus</t>
  </si>
  <si>
    <t>A. sachanewii</t>
  </si>
  <si>
    <t>A. cicer</t>
  </si>
  <si>
    <t>Stereothrix</t>
  </si>
  <si>
    <t>A. danicus</t>
  </si>
  <si>
    <t>Pseudotapinodes</t>
  </si>
  <si>
    <t>A. sphaeranthus</t>
  </si>
  <si>
    <t>Malacothrix</t>
  </si>
  <si>
    <t>A. orbicularifolius</t>
  </si>
  <si>
    <t>A. anodiophilus</t>
  </si>
  <si>
    <t>A. taleshensis</t>
  </si>
  <si>
    <t>Onobrychoidei</t>
  </si>
  <si>
    <t>A. topalanense</t>
  </si>
  <si>
    <t>A. arguricus</t>
  </si>
  <si>
    <t>A. brevipes</t>
  </si>
  <si>
    <t>A. kadschorensis</t>
  </si>
  <si>
    <t>Dissitiflori</t>
  </si>
  <si>
    <t>A. ustiurtensis</t>
  </si>
  <si>
    <t>A. oropolitanus</t>
  </si>
  <si>
    <t>A. steineranus</t>
  </si>
  <si>
    <t>A. ucrainicus</t>
  </si>
  <si>
    <t>A. zingeri</t>
  </si>
  <si>
    <t>Erioceras</t>
  </si>
  <si>
    <t>A. karelinianus</t>
  </si>
  <si>
    <t>A. kuldshensis</t>
  </si>
  <si>
    <t>Helmia</t>
  </si>
  <si>
    <t>A. polozhiae</t>
  </si>
  <si>
    <t>Trachycercis</t>
  </si>
  <si>
    <t>A. involutivus</t>
  </si>
  <si>
    <t>A. glomeratus</t>
  </si>
  <si>
    <t>A. hypogaeus</t>
  </si>
  <si>
    <t>Incani</t>
  </si>
  <si>
    <t>A. teskhemicus</t>
  </si>
  <si>
    <t>A. cariensis</t>
  </si>
  <si>
    <t>A. cinereus</t>
  </si>
  <si>
    <t>Leucocercis</t>
  </si>
  <si>
    <t>A. kuhidashtehensis</t>
  </si>
  <si>
    <t>Macrosemium</t>
  </si>
  <si>
    <t>A. curviflorus</t>
  </si>
  <si>
    <t>A. paradoxus</t>
  </si>
  <si>
    <t>Craccina</t>
  </si>
  <si>
    <t>A. arenarius</t>
  </si>
  <si>
    <t>A. clerceanus</t>
  </si>
  <si>
    <t>Argaeus</t>
  </si>
  <si>
    <t>A. argaeus</t>
  </si>
  <si>
    <t>Xiphidium</t>
  </si>
  <si>
    <t>A. austroaltaicus</t>
  </si>
  <si>
    <t>Cysticalyx</t>
  </si>
  <si>
    <t>A. veresczaginii</t>
  </si>
  <si>
    <t>Adiaspastus</t>
  </si>
  <si>
    <t>A. albispinus</t>
  </si>
  <si>
    <t>A. asaphes</t>
  </si>
  <si>
    <t>A. aureus</t>
  </si>
  <si>
    <t>A. bactrianus</t>
  </si>
  <si>
    <t>A. beckerianus</t>
  </si>
  <si>
    <t>A. brachycalyx</t>
  </si>
  <si>
    <t>A. breviflorus</t>
  </si>
  <si>
    <t>A. carduchorum</t>
  </si>
  <si>
    <t>A. caspicus</t>
  </si>
  <si>
    <t>A. caucasicus</t>
  </si>
  <si>
    <t>A. chartostegius</t>
  </si>
  <si>
    <t>A. chionobiiformis</t>
  </si>
  <si>
    <t>A. coarctatus</t>
  </si>
  <si>
    <t>A. dolonus</t>
  </si>
  <si>
    <t>A. erythrolepis</t>
  </si>
  <si>
    <t>A. gevashensis</t>
  </si>
  <si>
    <t>A. hareftae</t>
  </si>
  <si>
    <t>A. hystrix</t>
  </si>
  <si>
    <t>A. icmadophilus</t>
  </si>
  <si>
    <t>A. iodotropis</t>
  </si>
  <si>
    <t>A. jamzadae</t>
  </si>
  <si>
    <t>A. karabaghensis</t>
  </si>
  <si>
    <t>A. kordloricus</t>
  </si>
  <si>
    <t>A. latus</t>
  </si>
  <si>
    <t>A. leiophyllus</t>
  </si>
  <si>
    <t>A. macrosemius</t>
  </si>
  <si>
    <t>A. magnibracteatus</t>
  </si>
  <si>
    <t>A. membranostipulus</t>
  </si>
  <si>
    <t>A. michauxianus</t>
  </si>
  <si>
    <t>A. nevadensis</t>
  </si>
  <si>
    <t>A. noeanus</t>
  </si>
  <si>
    <t>A. ochrochlorus</t>
  </si>
  <si>
    <t>A. oltensis</t>
  </si>
  <si>
    <t>A. oreites</t>
  </si>
  <si>
    <t>A. polyanthus</t>
  </si>
  <si>
    <t>A. prominens</t>
  </si>
  <si>
    <t>A. sahendi</t>
  </si>
  <si>
    <t>A. sangesuricus</t>
  </si>
  <si>
    <t>A. sempervirens</t>
  </si>
  <si>
    <t>A. titziae</t>
  </si>
  <si>
    <t>A. transoxanus</t>
  </si>
  <si>
    <t>Flower number per raceme</t>
  </si>
  <si>
    <t>Banner length, mm</t>
  </si>
  <si>
    <t>Ovule number</t>
  </si>
  <si>
    <t>Peduncle length, cm</t>
  </si>
  <si>
    <t>Seed length, mm</t>
  </si>
  <si>
    <r>
      <t>Source</t>
    </r>
    <r>
      <rPr>
        <sz val="11"/>
        <color theme="1"/>
        <rFont val="Calibri"/>
        <family val="2"/>
        <charset val="204"/>
        <scheme val="minor"/>
      </rPr>
      <t xml:space="preserve"> (if not specified otherwise, Podlech, D., Zarre, S. A taxonomic revision of the genus </t>
    </r>
    <r>
      <rPr>
        <i/>
        <sz val="11"/>
        <color theme="1"/>
        <rFont val="Calibri"/>
        <family val="2"/>
        <charset val="204"/>
        <scheme val="minor"/>
      </rPr>
      <t>Astragalus</t>
    </r>
    <r>
      <rPr>
        <sz val="11"/>
        <color theme="1"/>
        <rFont val="Calibri"/>
        <family val="2"/>
        <charset val="204"/>
        <scheme val="minor"/>
      </rPr>
      <t xml:space="preserve"> L. (Leguminosae) in the Old World. Naturhistorisches Museum: Vienna, Austria, 2013)</t>
    </r>
  </si>
  <si>
    <r>
      <t>Life cycle</t>
    </r>
    <r>
      <rPr>
        <sz val="11"/>
        <color theme="1"/>
        <rFont val="Calibri"/>
        <family val="2"/>
        <charset val="204"/>
        <scheme val="minor"/>
      </rPr>
      <t xml:space="preserve"> (1=annuals, 2=perennials)</t>
    </r>
  </si>
  <si>
    <t>Note: cells shaded with green contain the originally obtained data</t>
  </si>
  <si>
    <r>
      <t xml:space="preserve">Bidarlord, M.; Ghahremaninejad, F.; Maassoumi, A.A. A new species of the genus </t>
    </r>
    <r>
      <rPr>
        <i/>
        <sz val="11"/>
        <color theme="1"/>
        <rFont val="Calibri"/>
        <family val="2"/>
        <charset val="204"/>
        <scheme val="minor"/>
      </rPr>
      <t>Astragalus</t>
    </r>
    <r>
      <rPr>
        <sz val="11"/>
        <color theme="1"/>
        <rFont val="Calibri"/>
        <family val="2"/>
        <charset val="204"/>
        <scheme val="minor"/>
      </rPr>
      <t xml:space="preserve"> (Leguminosae) from Northwest Iran. </t>
    </r>
    <r>
      <rPr>
        <i/>
        <sz val="11"/>
        <color theme="1"/>
        <rFont val="Calibri"/>
        <family val="2"/>
        <charset val="204"/>
        <scheme val="minor"/>
      </rPr>
      <t>Phytotaxa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2016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252</t>
    </r>
    <r>
      <rPr>
        <sz val="11"/>
        <color theme="1"/>
        <rFont val="Calibri"/>
        <family val="2"/>
        <charset val="204"/>
        <scheme val="minor"/>
      </rPr>
      <t>, 280-284</t>
    </r>
  </si>
  <si>
    <r>
      <t xml:space="preserve">Ilcim, A.; Behçet, L. </t>
    </r>
    <r>
      <rPr>
        <i/>
        <sz val="11"/>
        <color theme="1"/>
        <rFont val="Calibri"/>
        <family val="2"/>
        <charset val="204"/>
        <scheme val="minor"/>
      </rPr>
      <t>Astragalus topalanense</t>
    </r>
    <r>
      <rPr>
        <sz val="11"/>
        <color theme="1"/>
        <rFont val="Calibri"/>
        <family val="2"/>
        <charset val="204"/>
        <scheme val="minor"/>
      </rPr>
      <t xml:space="preserve"> (Fabaceae), a new species from Turkey. </t>
    </r>
    <r>
      <rPr>
        <i/>
        <sz val="11"/>
        <color theme="1"/>
        <rFont val="Calibri"/>
        <family val="2"/>
        <charset val="204"/>
        <scheme val="minor"/>
      </rPr>
      <t>Turk. J. Bot.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2016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40</t>
    </r>
    <r>
      <rPr>
        <sz val="11"/>
        <color theme="1"/>
        <rFont val="Calibri"/>
        <family val="2"/>
        <charset val="204"/>
        <scheme val="minor"/>
      </rPr>
      <t>, 74-80.</t>
    </r>
  </si>
  <si>
    <r>
      <t xml:space="preserve">Knyazev, M.S. A new species of the genus </t>
    </r>
    <r>
      <rPr>
        <i/>
        <sz val="11"/>
        <color theme="1"/>
        <rFont val="Calibri"/>
        <family val="2"/>
        <charset val="204"/>
        <scheme val="minor"/>
      </rPr>
      <t>Astragalus</t>
    </r>
    <r>
      <rPr>
        <sz val="11"/>
        <color theme="1"/>
        <rFont val="Calibri"/>
        <family val="2"/>
        <charset val="204"/>
        <scheme val="minor"/>
      </rPr>
      <t xml:space="preserve"> from West Altai. </t>
    </r>
    <r>
      <rPr>
        <i/>
        <sz val="11"/>
        <color theme="1"/>
        <rFont val="Calibri"/>
        <family val="2"/>
        <charset val="204"/>
        <scheme val="minor"/>
      </rPr>
      <t>Bot. Zhurn.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2016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101</t>
    </r>
    <r>
      <rPr>
        <sz val="11"/>
        <color theme="1"/>
        <rFont val="Calibri"/>
        <family val="2"/>
        <charset val="204"/>
        <scheme val="minor"/>
      </rPr>
      <t>, 221-226</t>
    </r>
  </si>
  <si>
    <t>Phaca</t>
  </si>
  <si>
    <t>A. americanus</t>
  </si>
  <si>
    <t>A. alpinus</t>
  </si>
  <si>
    <t>A. leptaleus</t>
  </si>
  <si>
    <t>Minerales</t>
  </si>
  <si>
    <t>A. molybdenus</t>
  </si>
  <si>
    <t>Oroboidei</t>
  </si>
  <si>
    <t>A. eucosmus</t>
  </si>
  <si>
    <t>A. robbinsii</t>
  </si>
  <si>
    <t>A. aboriginum</t>
  </si>
  <si>
    <t>Hemiphragmium</t>
  </si>
  <si>
    <t>A. cottoni</t>
  </si>
  <si>
    <t>Hemiphaca</t>
  </si>
  <si>
    <t>A. williamsii</t>
  </si>
  <si>
    <t>Strigulosi</t>
  </si>
  <si>
    <t>A. guatemalensis</t>
  </si>
  <si>
    <t>A. legionensis</t>
  </si>
  <si>
    <t>A. hintoni</t>
  </si>
  <si>
    <t>A. tolucanus</t>
  </si>
  <si>
    <t>A. strigulosus</t>
  </si>
  <si>
    <t>A. lyonnetii</t>
  </si>
  <si>
    <t>A. radicans</t>
  </si>
  <si>
    <t>A. potosinus</t>
  </si>
  <si>
    <t>A. zatecanus</t>
  </si>
  <si>
    <t>A. jaliscensis</t>
  </si>
  <si>
    <t>A. regiomontanus</t>
  </si>
  <si>
    <t>A. penellianus</t>
  </si>
  <si>
    <t>A. tioides</t>
  </si>
  <si>
    <t>A. altus</t>
  </si>
  <si>
    <t>A. hidalgensis</t>
  </si>
  <si>
    <t>A. purpusi</t>
  </si>
  <si>
    <t>A. pueblae</t>
  </si>
  <si>
    <t>A. recurvus</t>
  </si>
  <si>
    <t>A. rusbyi</t>
  </si>
  <si>
    <t>A. longissimus</t>
  </si>
  <si>
    <t>A. egglestonii</t>
  </si>
  <si>
    <t>A. micranthus</t>
  </si>
  <si>
    <t>A. esperanzae</t>
  </si>
  <si>
    <t>A. cobrensis</t>
  </si>
  <si>
    <t>A. microcymbus</t>
  </si>
  <si>
    <t>A. pilosior</t>
  </si>
  <si>
    <t>A. spellenbergii</t>
  </si>
  <si>
    <t>Scalares</t>
  </si>
  <si>
    <t>A. scalaris</t>
  </si>
  <si>
    <t>Tiopsidei</t>
  </si>
  <si>
    <t>A. scopulorum</t>
  </si>
  <si>
    <t>Scytocarpi</t>
  </si>
  <si>
    <t>A. flexuosus</t>
  </si>
  <si>
    <t>A. pictiformis</t>
  </si>
  <si>
    <t>A. proximus</t>
  </si>
  <si>
    <t>A. fucatus</t>
  </si>
  <si>
    <t>A. subcinereus</t>
  </si>
  <si>
    <t>A. wingatanus</t>
  </si>
  <si>
    <t>A. gracilis</t>
  </si>
  <si>
    <t>A. coriaceus</t>
  </si>
  <si>
    <t>A. hallii</t>
  </si>
  <si>
    <t>A. puniceus</t>
  </si>
  <si>
    <t>A. castetteri</t>
  </si>
  <si>
    <t>Genistoidei</t>
  </si>
  <si>
    <t>A. miser</t>
  </si>
  <si>
    <t>A. convallarius</t>
  </si>
  <si>
    <t>A. diversifolius</t>
  </si>
  <si>
    <t>Lonchocarpi</t>
  </si>
  <si>
    <t>A. titanophilus</t>
  </si>
  <si>
    <t>A. xiphoides</t>
  </si>
  <si>
    <t>A. cronquistii</t>
  </si>
  <si>
    <t>A. pinonis</t>
  </si>
  <si>
    <t>A. aequalis</t>
  </si>
  <si>
    <t>A. episcopus</t>
  </si>
  <si>
    <t>A. lancearius</t>
  </si>
  <si>
    <t>A. duschesnensis</t>
  </si>
  <si>
    <t>A. nidularius</t>
  </si>
  <si>
    <t>A. harrisonii</t>
  </si>
  <si>
    <t>A. coltoni</t>
  </si>
  <si>
    <t>A. ripleyi</t>
  </si>
  <si>
    <t>A. schmollae</t>
  </si>
  <si>
    <t>A. lonchocarpus</t>
  </si>
  <si>
    <t>A. hamiltoni</t>
  </si>
  <si>
    <t>Drabellae</t>
  </si>
  <si>
    <t>A. spatulatus</t>
  </si>
  <si>
    <t>A. chloödes</t>
  </si>
  <si>
    <t>A. drabelliformis</t>
  </si>
  <si>
    <t>A. simplicifolius</t>
  </si>
  <si>
    <t>A. detritalis</t>
  </si>
  <si>
    <t>Solitarii</t>
  </si>
  <si>
    <t>A. alvordensis</t>
  </si>
  <si>
    <t>A. solitarius</t>
  </si>
  <si>
    <t>A. applegatii</t>
  </si>
  <si>
    <t>Camptopodes</t>
  </si>
  <si>
    <t>A. camptopus</t>
  </si>
  <si>
    <t>Collini</t>
  </si>
  <si>
    <t>A. collinus</t>
  </si>
  <si>
    <t>A. curvicarpus</t>
  </si>
  <si>
    <t>A. gibbsii</t>
  </si>
  <si>
    <t>Tweedyani</t>
  </si>
  <si>
    <t>A. tweedyi</t>
  </si>
  <si>
    <t>Podosclerocarpi</t>
  </si>
  <si>
    <t>A. sclerocarpus</t>
  </si>
  <si>
    <t>A. sinuatus</t>
  </si>
  <si>
    <t>A. speirocarpus</t>
  </si>
  <si>
    <t>Cusickiani</t>
  </si>
  <si>
    <t>A. filipes</t>
  </si>
  <si>
    <t>A. inversus</t>
  </si>
  <si>
    <t>A. californicus</t>
  </si>
  <si>
    <t>A. cusickii</t>
  </si>
  <si>
    <t>A. whitneyi</t>
  </si>
  <si>
    <t>A. sterilis</t>
  </si>
  <si>
    <t>A. ceramicus</t>
  </si>
  <si>
    <t>Ervoidei</t>
  </si>
  <si>
    <t>A. tenellus</t>
  </si>
  <si>
    <t>A. vexilliflexus</t>
  </si>
  <si>
    <t>A. bourgovii</t>
  </si>
  <si>
    <t>A. microcystis</t>
  </si>
  <si>
    <t>A. kentrophyta</t>
  </si>
  <si>
    <t>Polares</t>
  </si>
  <si>
    <t>A. bodini</t>
  </si>
  <si>
    <t>A. polaris</t>
  </si>
  <si>
    <t>Gynophoraria</t>
  </si>
  <si>
    <t>A. nutzotinensis</t>
  </si>
  <si>
    <t>Jejuni</t>
  </si>
  <si>
    <t>A. jejunus</t>
  </si>
  <si>
    <t>A. limnocharis</t>
  </si>
  <si>
    <t>Humistrati</t>
  </si>
  <si>
    <t>A. humistratus</t>
  </si>
  <si>
    <t>A. sesquiflorus</t>
  </si>
  <si>
    <t>A. micromerius</t>
  </si>
  <si>
    <t>A. tegetarioides</t>
  </si>
  <si>
    <t>Ocreati</t>
  </si>
  <si>
    <t>A. flavus</t>
  </si>
  <si>
    <t>A. sophoroides</t>
  </si>
  <si>
    <t>A. moencoppensis</t>
  </si>
  <si>
    <t>Albuli</t>
  </si>
  <si>
    <t>A. albulus</t>
  </si>
  <si>
    <t>Bisulcati</t>
  </si>
  <si>
    <t>A. bisulcatus</t>
  </si>
  <si>
    <t>A. racemosus</t>
  </si>
  <si>
    <t>Oocalyces</t>
  </si>
  <si>
    <t>A. oocalycis</t>
  </si>
  <si>
    <t>Pectinati</t>
  </si>
  <si>
    <t>A. pectinatus</t>
  </si>
  <si>
    <t>A. nelsonianus</t>
  </si>
  <si>
    <t>A. grayi</t>
  </si>
  <si>
    <t>A. toanus</t>
  </si>
  <si>
    <t>A. linifolius</t>
  </si>
  <si>
    <t>A. rafaelensis</t>
  </si>
  <si>
    <t>A. saurinus</t>
  </si>
  <si>
    <t>A. osterhouti</t>
  </si>
  <si>
    <t>Woodruffiani</t>
  </si>
  <si>
    <t>A. woodruffi</t>
  </si>
  <si>
    <t>Miselli</t>
  </si>
  <si>
    <t>A. congdoni</t>
  </si>
  <si>
    <t>A. agnicidus</t>
  </si>
  <si>
    <t>A. umbraticus</t>
  </si>
  <si>
    <t>A. paysonii</t>
  </si>
  <si>
    <t>A. ervoides</t>
  </si>
  <si>
    <t>A. sinaloae</t>
  </si>
  <si>
    <t>A. carminis</t>
  </si>
  <si>
    <t>A. straturensis</t>
  </si>
  <si>
    <t>A. howelli</t>
  </si>
  <si>
    <t>A. arthuri</t>
  </si>
  <si>
    <t>A. misellus</t>
  </si>
  <si>
    <t>A. oniciformis</t>
  </si>
  <si>
    <t>A. toquimanus</t>
  </si>
  <si>
    <t>Neviniani</t>
  </si>
  <si>
    <t>A. traskiae</t>
  </si>
  <si>
    <t>A. nevinii</t>
  </si>
  <si>
    <t>Neonix</t>
  </si>
  <si>
    <t>A. mulfordae</t>
  </si>
  <si>
    <t>A. johannis-howellii</t>
  </si>
  <si>
    <t>A. peckii</t>
  </si>
  <si>
    <t>Atrati</t>
  </si>
  <si>
    <t>A. atratus</t>
  </si>
  <si>
    <t>A. salmonis</t>
  </si>
  <si>
    <t>Quinqueflori</t>
  </si>
  <si>
    <t>A. brandegei</t>
  </si>
  <si>
    <t>A. quinqueflorus</t>
  </si>
  <si>
    <t>Inyonenses</t>
  </si>
  <si>
    <t>A. inyonsensis</t>
  </si>
  <si>
    <t>Jaegeriani</t>
  </si>
  <si>
    <t>A. jaegerianus</t>
  </si>
  <si>
    <t>Pachypodes</t>
  </si>
  <si>
    <t>A. pachypus</t>
  </si>
  <si>
    <t>Drummondiani</t>
  </si>
  <si>
    <t>A. drummondii</t>
  </si>
  <si>
    <t>Malaci</t>
  </si>
  <si>
    <t>A. cibarius</t>
  </si>
  <si>
    <t>A. ensiformis</t>
  </si>
  <si>
    <t>A. malacoides</t>
  </si>
  <si>
    <t>A. minthorniae</t>
  </si>
  <si>
    <t>A. vallaris</t>
  </si>
  <si>
    <t>A. cimae</t>
  </si>
  <si>
    <t>A. malacus</t>
  </si>
  <si>
    <t>A. chamaemeniscus</t>
  </si>
  <si>
    <t>Pruniformes</t>
  </si>
  <si>
    <t>A. accidens</t>
  </si>
  <si>
    <t>Reventi-arrecti</t>
  </si>
  <si>
    <t>A. reventus</t>
  </si>
  <si>
    <t>A. sheldoni</t>
  </si>
  <si>
    <t>A. adanus</t>
  </si>
  <si>
    <t>A. terminalis</t>
  </si>
  <si>
    <t>A. riparius</t>
  </si>
  <si>
    <t>A. arrectus</t>
  </si>
  <si>
    <t>A. atropubescens</t>
  </si>
  <si>
    <t>A. remotus</t>
  </si>
  <si>
    <t>A. eremiticus</t>
  </si>
  <si>
    <t>A. scaphoides</t>
  </si>
  <si>
    <t>A. orcuttianus</t>
  </si>
  <si>
    <t>A. obscurus</t>
  </si>
  <si>
    <t>Michauxiani</t>
  </si>
  <si>
    <t>A. michauxii</t>
  </si>
  <si>
    <t>Nudi</t>
  </si>
  <si>
    <t>A. serenoi</t>
  </si>
  <si>
    <t>Conjuncti</t>
  </si>
  <si>
    <t>A. conjunctus</t>
  </si>
  <si>
    <t>A. hoodianus</t>
  </si>
  <si>
    <t>A. reventiformis</t>
  </si>
  <si>
    <t>A. leibergi</t>
  </si>
  <si>
    <t>Hesperonix</t>
  </si>
  <si>
    <t>A. bolanderi</t>
  </si>
  <si>
    <t>Bicristati</t>
  </si>
  <si>
    <t>A. webberi</t>
  </si>
  <si>
    <t>A. bicristatus</t>
  </si>
  <si>
    <t>Porrecti</t>
  </si>
  <si>
    <t>A. porrectus</t>
  </si>
  <si>
    <t>Ampullarii</t>
  </si>
  <si>
    <t>A. ampullarius</t>
  </si>
  <si>
    <t>Pachyphyllus</t>
  </si>
  <si>
    <t>A. asclepiadoides</t>
  </si>
  <si>
    <t>Preussiani</t>
  </si>
  <si>
    <t>A. preussii</t>
  </si>
  <si>
    <t>A. eastwoodae</t>
  </si>
  <si>
    <t>A. crotalariae</t>
  </si>
  <si>
    <t>A. mokiacensis</t>
  </si>
  <si>
    <t>A. beathii</t>
  </si>
  <si>
    <t>A. praelongus</t>
  </si>
  <si>
    <t>A. pattersoni</t>
  </si>
  <si>
    <t>A. sabulosus</t>
  </si>
  <si>
    <t>Neglecti</t>
  </si>
  <si>
    <t>A. neglectus</t>
  </si>
  <si>
    <t>Uliginosi</t>
  </si>
  <si>
    <t>A. canadensis</t>
  </si>
  <si>
    <t>A. oreganus</t>
  </si>
  <si>
    <t>Onobrychioidei</t>
  </si>
  <si>
    <t>A. adsurgens</t>
  </si>
  <si>
    <t>Hypoglottoidei</t>
  </si>
  <si>
    <t>A. agrestis</t>
  </si>
  <si>
    <t>Argophylli</t>
  </si>
  <si>
    <t>A. argophyllus</t>
  </si>
  <si>
    <t>A. zionis</t>
  </si>
  <si>
    <t>A. marianus</t>
  </si>
  <si>
    <t>A. desereticus</t>
  </si>
  <si>
    <t>A. callithrix</t>
  </si>
  <si>
    <t>A. tephrodes</t>
  </si>
  <si>
    <t>A. iodopetalus</t>
  </si>
  <si>
    <t>A. shortianus</t>
  </si>
  <si>
    <t>A. cyaneus</t>
  </si>
  <si>
    <t>A. columbianus</t>
  </si>
  <si>
    <t>A. tiderstromii</t>
  </si>
  <si>
    <t>A. waterfallii</t>
  </si>
  <si>
    <t>A. feensis</t>
  </si>
  <si>
    <t>A. neomexicanus</t>
  </si>
  <si>
    <t>A. uncialis</t>
  </si>
  <si>
    <t>A. musiniensis</t>
  </si>
  <si>
    <t>A. loanus</t>
  </si>
  <si>
    <t>A. newberryi</t>
  </si>
  <si>
    <t>A. eurekensis</t>
  </si>
  <si>
    <t>A. coccineus</t>
  </si>
  <si>
    <t>A. purshii</t>
  </si>
  <si>
    <t>A. leucolobus</t>
  </si>
  <si>
    <t>A. subvestitus</t>
  </si>
  <si>
    <t>A. funereus</t>
  </si>
  <si>
    <t>A. utahensis</t>
  </si>
  <si>
    <t>A. nudisiliquus</t>
  </si>
  <si>
    <t>A. inflexus</t>
  </si>
  <si>
    <t>A. parryi</t>
  </si>
  <si>
    <t>A. castaneiformis</t>
  </si>
  <si>
    <t>A. chamaeleuce</t>
  </si>
  <si>
    <t>A. amphioxys</t>
  </si>
  <si>
    <t>A. musimonum</t>
  </si>
  <si>
    <t>A. cymboides</t>
  </si>
  <si>
    <t>A. missouriensis</t>
  </si>
  <si>
    <t>A. accumbens</t>
  </si>
  <si>
    <t>A. anisus</t>
  </si>
  <si>
    <t>Desperati</t>
  </si>
  <si>
    <t>A. naturitensis</t>
  </si>
  <si>
    <t>A. monumentalis</t>
  </si>
  <si>
    <t>A. deterior</t>
  </si>
  <si>
    <t>A. desperatus</t>
  </si>
  <si>
    <t>Layneani</t>
  </si>
  <si>
    <t>A. layneae</t>
  </si>
  <si>
    <t>Mollissimi</t>
  </si>
  <si>
    <t>A. mollissimus</t>
  </si>
  <si>
    <t>A. helleri</t>
  </si>
  <si>
    <t>Gigantei</t>
  </si>
  <si>
    <t>A. giganteus</t>
  </si>
  <si>
    <t>Sarcocarpi</t>
  </si>
  <si>
    <t>A. crassicarpus</t>
  </si>
  <si>
    <t>A. gypsoides</t>
  </si>
  <si>
    <t>A. plattensis</t>
  </si>
  <si>
    <t>A. sanguineus</t>
  </si>
  <si>
    <t>Tennesseenses</t>
  </si>
  <si>
    <t>A. tenneseensis</t>
  </si>
  <si>
    <t>Megacarpi</t>
  </si>
  <si>
    <t>A. megacarpus</t>
  </si>
  <si>
    <t>A. oophorus</t>
  </si>
  <si>
    <t>A. beckwithii</t>
  </si>
  <si>
    <t>Lutosi</t>
  </si>
  <si>
    <t>A. lutosus</t>
  </si>
  <si>
    <t>Pterocarpi</t>
  </si>
  <si>
    <t>A. casei</t>
  </si>
  <si>
    <t>A. pterocarpus</t>
  </si>
  <si>
    <t>A. tetrapterus</t>
  </si>
  <si>
    <t>Anemophili</t>
  </si>
  <si>
    <t>A. anemophilus</t>
  </si>
  <si>
    <t>A. miguelensis</t>
  </si>
  <si>
    <t>A. harbisonii</t>
  </si>
  <si>
    <t>Densifolii</t>
  </si>
  <si>
    <t>A. nuttalii</t>
  </si>
  <si>
    <t>A. pomonensis</t>
  </si>
  <si>
    <t>A. curtipes</t>
  </si>
  <si>
    <t>A. pycnostachyus</t>
  </si>
  <si>
    <t>A. oxyphysus</t>
  </si>
  <si>
    <t>Trichopodi</t>
  </si>
  <si>
    <t>A. asymmetricus</t>
  </si>
  <si>
    <t>A. trichopodus</t>
  </si>
  <si>
    <t>Inflati</t>
  </si>
  <si>
    <t>A. douglasii</t>
  </si>
  <si>
    <t>A. macrodon</t>
  </si>
  <si>
    <t>A. oocarpus</t>
  </si>
  <si>
    <t>A. deanei</t>
  </si>
  <si>
    <t>A. gruinus</t>
  </si>
  <si>
    <t>A. palmeri</t>
  </si>
  <si>
    <t>A. prorifer</t>
  </si>
  <si>
    <t>A. idrietorum</t>
  </si>
  <si>
    <t>A. piscinus</t>
  </si>
  <si>
    <t>A. fastidius</t>
  </si>
  <si>
    <t>A. magdalenae</t>
  </si>
  <si>
    <t>A. allochrous</t>
  </si>
  <si>
    <t>A. wootoni</t>
  </si>
  <si>
    <t>A. thurberi</t>
  </si>
  <si>
    <t>A. wardi</t>
  </si>
  <si>
    <t>A. aquilonius</t>
  </si>
  <si>
    <t>A. cerussatus</t>
  </si>
  <si>
    <t>A. endopterus</t>
  </si>
  <si>
    <t>A. serpens</t>
  </si>
  <si>
    <t>A. pubentissimus</t>
  </si>
  <si>
    <t>A. pardalinus</t>
  </si>
  <si>
    <t>A. sabulonum</t>
  </si>
  <si>
    <t>A. nutans</t>
  </si>
  <si>
    <t>A. gilmani</t>
  </si>
  <si>
    <t>A. insularis</t>
  </si>
  <si>
    <t>A. geyeri</t>
  </si>
  <si>
    <t>A. aridus</t>
  </si>
  <si>
    <t>A. wetherilli</t>
  </si>
  <si>
    <t>A. sparsiflorus</t>
  </si>
  <si>
    <t>A. diaphanus</t>
  </si>
  <si>
    <t>A. hornii</t>
  </si>
  <si>
    <t>A. comonduensis</t>
  </si>
  <si>
    <t>Diphysi</t>
  </si>
  <si>
    <t>A. lentiginosus</t>
  </si>
  <si>
    <t>A. iodanthus</t>
  </si>
  <si>
    <t>A. pseudiodanthus</t>
  </si>
  <si>
    <t>Monoenses</t>
  </si>
  <si>
    <t>A. monoensis</t>
  </si>
  <si>
    <t>A. ravenii</t>
  </si>
  <si>
    <t>A. pulsiferae</t>
  </si>
  <si>
    <t>A. perianus</t>
  </si>
  <si>
    <t>Cystiella</t>
  </si>
  <si>
    <t>A. striatiflorus</t>
  </si>
  <si>
    <t>Circumdati</t>
  </si>
  <si>
    <t>A. circumdatus</t>
  </si>
  <si>
    <t>Platytropides</t>
  </si>
  <si>
    <t>A. platytropis</t>
  </si>
  <si>
    <t>A. amnis-amissi</t>
  </si>
  <si>
    <t>A. amblytropis</t>
  </si>
  <si>
    <t>Villosi</t>
  </si>
  <si>
    <t>A. distortus</t>
  </si>
  <si>
    <t>A. soxmaniorum</t>
  </si>
  <si>
    <t>A. obcordatus</t>
  </si>
  <si>
    <t>A. villosus</t>
  </si>
  <si>
    <t>Lotiflori</t>
  </si>
  <si>
    <t>A. lotiflorus</t>
  </si>
  <si>
    <t>Panamintenses</t>
  </si>
  <si>
    <t>A. panamintensis</t>
  </si>
  <si>
    <t>Humillimi</t>
  </si>
  <si>
    <t>A. troglodytus</t>
  </si>
  <si>
    <t>A. gilensis</t>
  </si>
  <si>
    <t>A. siliceus</t>
  </si>
  <si>
    <t>A. cremnophylax</t>
  </si>
  <si>
    <t>A. humillimus</t>
  </si>
  <si>
    <t>Leptocarpi</t>
  </si>
  <si>
    <t>A. nothoxys</t>
  </si>
  <si>
    <t>A. pringlei</t>
  </si>
  <si>
    <t>A. bryantii</t>
  </si>
  <si>
    <t>A. gentryi</t>
  </si>
  <si>
    <t>A. arizonicus</t>
  </si>
  <si>
    <t>A. albens</t>
  </si>
  <si>
    <t>A. mohavensis</t>
  </si>
  <si>
    <t>A. parvus</t>
  </si>
  <si>
    <t>A. hypoxylus</t>
  </si>
  <si>
    <t>A. tricarinatus</t>
  </si>
  <si>
    <t>A. bernardinus</t>
  </si>
  <si>
    <t>A. emoryanus</t>
  </si>
  <si>
    <t>A. nyensis</t>
  </si>
  <si>
    <t>A. acutirostris</t>
  </si>
  <si>
    <t>A. francisquietensis</t>
  </si>
  <si>
    <t>A. tener</t>
  </si>
  <si>
    <t>A. pauperculus</t>
  </si>
  <si>
    <t>A. rattani</t>
  </si>
  <si>
    <t>A. clarianus</t>
  </si>
  <si>
    <t>A. breweri</t>
  </si>
  <si>
    <t>A. coahuilae</t>
  </si>
  <si>
    <t>A. nuttallianus</t>
  </si>
  <si>
    <t>A. leptocarpus</t>
  </si>
  <si>
    <t>A. lindheimeri</t>
  </si>
  <si>
    <t>A. martinii</t>
  </si>
  <si>
    <t>Succumbentes</t>
  </si>
  <si>
    <t>A. succumbens</t>
  </si>
  <si>
    <t>Scaposi</t>
  </si>
  <si>
    <t>A. calycosus</t>
  </si>
  <si>
    <t>Greggiani</t>
  </si>
  <si>
    <t>A. greggii</t>
  </si>
  <si>
    <t>Micranthi</t>
  </si>
  <si>
    <t>A. hartwegi</t>
  </si>
  <si>
    <t>A. vaccarum</t>
  </si>
  <si>
    <t>A. goldmani</t>
  </si>
  <si>
    <t>A. clevelandi</t>
  </si>
  <si>
    <t>A. oxyrrhynchus</t>
  </si>
  <si>
    <t>Hypoleuci</t>
  </si>
  <si>
    <t>A. hypoleucus</t>
  </si>
  <si>
    <t>Chetodontes</t>
  </si>
  <si>
    <t>A. spaldingii</t>
  </si>
  <si>
    <t>A. tyghensis</t>
  </si>
  <si>
    <t>A. lyalli</t>
  </si>
  <si>
    <t>A. lemmoni</t>
  </si>
  <si>
    <t>A. caricinus</t>
  </si>
  <si>
    <t>A. lentiformis</t>
  </si>
  <si>
    <t>A. andersonii</t>
  </si>
  <si>
    <t>A. sepultipes</t>
  </si>
  <si>
    <t>A. austinae</t>
  </si>
  <si>
    <t>Brauntoniani</t>
  </si>
  <si>
    <t>A. brauntonii</t>
  </si>
  <si>
    <t>Diphaci</t>
  </si>
  <si>
    <t>A. diphacus</t>
  </si>
  <si>
    <t>Reflexi</t>
  </si>
  <si>
    <t>A. reflexus</t>
  </si>
  <si>
    <t>Scutanei</t>
  </si>
  <si>
    <t>A. scutaneus</t>
  </si>
  <si>
    <t>A. brazoensis</t>
  </si>
  <si>
    <t>Microlobium</t>
  </si>
  <si>
    <t>A. gambelianus</t>
  </si>
  <si>
    <t>A. didymocarpus</t>
  </si>
  <si>
    <t>A. wrightii</t>
  </si>
  <si>
    <t>Sericoleuci</t>
  </si>
  <si>
    <t>A. sericoleucus</t>
  </si>
  <si>
    <t>A. aretioides</t>
  </si>
  <si>
    <t>A. tridactylicus</t>
  </si>
  <si>
    <t>A. barrii</t>
  </si>
  <si>
    <t>Orophaca</t>
  </si>
  <si>
    <t>A. gilviflorus</t>
  </si>
  <si>
    <t>A. proimanthus</t>
  </si>
  <si>
    <t>A. hyalinus</t>
  </si>
  <si>
    <t>Doubtful</t>
  </si>
  <si>
    <t>A. daleae</t>
  </si>
  <si>
    <t>A. hartmanii</t>
  </si>
  <si>
    <t>Introduced</t>
  </si>
  <si>
    <t>A. falcatus</t>
  </si>
  <si>
    <t>Sagitticarpi</t>
  </si>
  <si>
    <t>A. sagitticarpus</t>
  </si>
  <si>
    <t>Calyx length,mm</t>
  </si>
  <si>
    <r>
      <t>Source</t>
    </r>
    <r>
      <rPr>
        <sz val="11"/>
        <color theme="1"/>
        <rFont val="Calibri"/>
        <family val="2"/>
        <charset val="204"/>
        <scheme val="minor"/>
      </rPr>
      <t xml:space="preserve"> (if not specified otherwise, Barneby, R.C. Atlas of North American </t>
    </r>
    <r>
      <rPr>
        <i/>
        <sz val="11"/>
        <color theme="1"/>
        <rFont val="Calibri"/>
        <family val="2"/>
        <charset val="204"/>
        <scheme val="minor"/>
      </rPr>
      <t>Astragalus</t>
    </r>
    <r>
      <rPr>
        <sz val="11"/>
        <color theme="1"/>
        <rFont val="Calibri"/>
        <family val="2"/>
        <charset val="204"/>
        <scheme val="minor"/>
      </rPr>
      <t xml:space="preserve">. </t>
    </r>
    <r>
      <rPr>
        <i/>
        <sz val="11"/>
        <color theme="1"/>
        <rFont val="Calibri"/>
        <family val="2"/>
        <charset val="204"/>
        <scheme val="minor"/>
      </rPr>
      <t>Mem. N.Y. Bot. Gard.,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1964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13</t>
    </r>
    <r>
      <rPr>
        <sz val="11"/>
        <color theme="1"/>
        <rFont val="Calibri"/>
        <family val="2"/>
        <charset val="204"/>
        <scheme val="minor"/>
      </rPr>
      <t>)</t>
    </r>
  </si>
  <si>
    <r>
      <t xml:space="preserve">Spellenberg, R.W.; Anderson, E.W. </t>
    </r>
    <r>
      <rPr>
        <i/>
        <sz val="11"/>
        <color theme="1"/>
        <rFont val="Calibri"/>
        <family val="2"/>
        <charset val="204"/>
        <scheme val="minor"/>
      </rPr>
      <t>Astragalus pilosior</t>
    </r>
    <r>
      <rPr>
        <sz val="11"/>
        <color theme="1"/>
        <rFont val="Calibri"/>
        <family val="2"/>
        <charset val="204"/>
        <scheme val="minor"/>
      </rPr>
      <t xml:space="preserve"> (Fabaceae), a new species from the Sierra Madre Occidental in Chihuahua, Mexico. </t>
    </r>
    <r>
      <rPr>
        <i/>
        <sz val="11"/>
        <color theme="1"/>
        <rFont val="Calibri"/>
        <family val="2"/>
        <charset val="204"/>
        <scheme val="minor"/>
      </rPr>
      <t>J. Bot. Res. Inst. Texas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2019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13</t>
    </r>
    <r>
      <rPr>
        <sz val="11"/>
        <color theme="1"/>
        <rFont val="Calibri"/>
        <family val="2"/>
        <charset val="204"/>
        <scheme val="minor"/>
      </rPr>
      <t>, 131-140</t>
    </r>
  </si>
  <si>
    <r>
      <t xml:space="preserve">Spellenberg, R.; Van Devender, T.R.; Jenkins P.D. </t>
    </r>
    <r>
      <rPr>
        <i/>
        <sz val="11"/>
        <color theme="1"/>
        <rFont val="Calibri"/>
        <family val="2"/>
        <charset val="204"/>
        <scheme val="minor"/>
      </rPr>
      <t>Astragalus martinii</t>
    </r>
    <r>
      <rPr>
        <sz val="11"/>
        <color theme="1"/>
        <rFont val="Calibri"/>
        <family val="2"/>
        <charset val="204"/>
        <scheme val="minor"/>
      </rPr>
      <t xml:space="preserve"> (Fabaceae), a new species from Eastern Sonora and western Chihuahua, Mexico. </t>
    </r>
    <r>
      <rPr>
        <i/>
        <sz val="11"/>
        <color theme="1"/>
        <rFont val="Calibri"/>
        <family val="2"/>
        <charset val="204"/>
        <scheme val="minor"/>
      </rPr>
      <t>Phytoneuron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2014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66</t>
    </r>
    <r>
      <rPr>
        <sz val="11"/>
        <color theme="1"/>
        <rFont val="Calibri"/>
        <family val="2"/>
        <charset val="204"/>
        <scheme val="minor"/>
      </rPr>
      <t>, 1-8.</t>
    </r>
  </si>
  <si>
    <r>
      <t xml:space="preserve">Castillón, E.E.; Quintanilla, J.Á.V.; Domínguez, J.A.E. A new species and a new section of </t>
    </r>
    <r>
      <rPr>
        <i/>
        <sz val="11"/>
        <color theme="1"/>
        <rFont val="Calibri"/>
        <family val="2"/>
        <charset val="204"/>
        <scheme val="minor"/>
      </rPr>
      <t>Astragalus</t>
    </r>
    <r>
      <rPr>
        <sz val="11"/>
        <color theme="1"/>
        <rFont val="Calibri"/>
        <family val="2"/>
        <charset val="204"/>
        <scheme val="minor"/>
      </rPr>
      <t xml:space="preserve"> (Fabaceae: Papilionoideae) from Mexico. </t>
    </r>
    <r>
      <rPr>
        <i/>
        <sz val="11"/>
        <color theme="1"/>
        <rFont val="Calibri"/>
        <family val="2"/>
        <charset val="204"/>
        <scheme val="minor"/>
      </rPr>
      <t>Phytotaxa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2020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428</t>
    </r>
    <r>
      <rPr>
        <sz val="11"/>
        <color theme="1"/>
        <rFont val="Calibri"/>
        <family val="2"/>
        <charset val="204"/>
        <scheme val="minor"/>
      </rPr>
      <t>, 163-172</t>
    </r>
  </si>
  <si>
    <r>
      <t xml:space="preserve">Castillón, E.E.; Rebman, J.P.; Quintanilla, J.Á.V. </t>
    </r>
    <r>
      <rPr>
        <i/>
        <sz val="11"/>
        <color theme="1"/>
        <rFont val="Calibri"/>
        <family val="2"/>
        <charset val="204"/>
        <scheme val="minor"/>
      </rPr>
      <t>Astragalus comonduensis</t>
    </r>
    <r>
      <rPr>
        <sz val="11"/>
        <color theme="1"/>
        <rFont val="Calibri"/>
        <family val="2"/>
        <charset val="204"/>
        <scheme val="minor"/>
      </rPr>
      <t xml:space="preserve"> and </t>
    </r>
    <r>
      <rPr>
        <i/>
        <sz val="11"/>
        <color theme="1"/>
        <rFont val="Calibri"/>
        <family val="2"/>
        <charset val="204"/>
        <scheme val="minor"/>
      </rPr>
      <t>Calliandra pilocarpa</t>
    </r>
    <r>
      <rPr>
        <sz val="11"/>
        <color theme="1"/>
        <rFont val="Calibri"/>
        <family val="2"/>
        <charset val="204"/>
        <scheme val="minor"/>
      </rPr>
      <t xml:space="preserve"> (Fabaceae), two new species from Baja California Sur, Mexico. </t>
    </r>
    <r>
      <rPr>
        <i/>
        <sz val="11"/>
        <color theme="1"/>
        <rFont val="Calibri"/>
        <family val="2"/>
        <charset val="204"/>
        <scheme val="minor"/>
      </rPr>
      <t>Phytotaxa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2019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391</t>
    </r>
    <r>
      <rPr>
        <sz val="11"/>
        <color theme="1"/>
        <rFont val="Calibri"/>
        <family val="2"/>
        <charset val="204"/>
        <scheme val="minor"/>
      </rPr>
      <t>, 57-68</t>
    </r>
  </si>
  <si>
    <r>
      <t xml:space="preserve">Castillón, E.E.; González-Elizondo, M.S.; Quintanilla, J.Á.V. A new species of </t>
    </r>
    <r>
      <rPr>
        <i/>
        <sz val="11"/>
        <color theme="1"/>
        <rFont val="Calibri"/>
        <family val="2"/>
        <charset val="204"/>
        <scheme val="minor"/>
      </rPr>
      <t>Astragalus</t>
    </r>
    <r>
      <rPr>
        <sz val="11"/>
        <color theme="1"/>
        <rFont val="Calibri"/>
        <family val="2"/>
        <charset val="204"/>
        <scheme val="minor"/>
      </rPr>
      <t xml:space="preserve"> (Fabaceae, Faboideae) from Durango, Mexico. </t>
    </r>
    <r>
      <rPr>
        <i/>
        <sz val="11"/>
        <color theme="1"/>
        <rFont val="Calibri"/>
        <family val="2"/>
        <charset val="204"/>
        <scheme val="minor"/>
      </rPr>
      <t>Phytotaxa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2016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288</t>
    </r>
    <r>
      <rPr>
        <sz val="11"/>
        <color theme="1"/>
        <rFont val="Calibri"/>
        <family val="2"/>
        <charset val="204"/>
        <scheme val="minor"/>
      </rPr>
      <t>, 91-95</t>
    </r>
  </si>
  <si>
    <t>1, 3</t>
  </si>
  <si>
    <t>1, 2</t>
  </si>
  <si>
    <t>1, 2, 3</t>
  </si>
  <si>
    <t>2, 3</t>
  </si>
  <si>
    <t>Vicia pyrenaica</t>
  </si>
  <si>
    <t>Ervilia sativa</t>
  </si>
  <si>
    <t>Ervum soloniense</t>
  </si>
  <si>
    <t>Orobus faurieri</t>
  </si>
  <si>
    <t>Flower length, mm</t>
  </si>
  <si>
    <t>V. incisa</t>
  </si>
  <si>
    <t>V. sativa</t>
  </si>
  <si>
    <t>V. grandiflora</t>
  </si>
  <si>
    <t>V. abbreviata</t>
  </si>
  <si>
    <t>V. galeata</t>
  </si>
  <si>
    <t>V. esdraelonica</t>
  </si>
  <si>
    <t>V. noeana</t>
  </si>
  <si>
    <t>V. hyrcanica</t>
  </si>
  <si>
    <t>V. assyriaca</t>
  </si>
  <si>
    <t>V. sepium</t>
  </si>
  <si>
    <t>V. pannonica</t>
  </si>
  <si>
    <t>V. anatolica</t>
  </si>
  <si>
    <t>V. melanops</t>
  </si>
  <si>
    <t>V. ciliatula</t>
  </si>
  <si>
    <t>V. lutea</t>
  </si>
  <si>
    <t>V. sericocarpa</t>
  </si>
  <si>
    <t>V. hybrida</t>
  </si>
  <si>
    <t>V. mollis</t>
  </si>
  <si>
    <t>V. peregrina</t>
  </si>
  <si>
    <t>V. tigridis</t>
  </si>
  <si>
    <t>V. aintabensis</t>
  </si>
  <si>
    <t>V. michauxii</t>
  </si>
  <si>
    <t>V. menziesii</t>
  </si>
  <si>
    <t>V. nigricans</t>
  </si>
  <si>
    <t>V. gigantea</t>
  </si>
  <si>
    <t>V. japonica</t>
  </si>
  <si>
    <t>V. dumetorum</t>
  </si>
  <si>
    <t>V. pisiformis</t>
  </si>
  <si>
    <t>V. altissima</t>
  </si>
  <si>
    <t>V. sylvatica</t>
  </si>
  <si>
    <t>V. montenegrina</t>
  </si>
  <si>
    <t>V. orobus</t>
  </si>
  <si>
    <t>V. cassubica</t>
  </si>
  <si>
    <t>V. ochroleuca</t>
  </si>
  <si>
    <t>V. megalotropis</t>
  </si>
  <si>
    <t>V. bakeri</t>
  </si>
  <si>
    <t>V. dichroantha</t>
  </si>
  <si>
    <t>V. multicaulis</t>
  </si>
  <si>
    <t>V. costata</t>
  </si>
  <si>
    <t>V. biennis</t>
  </si>
  <si>
    <t>V. amoena</t>
  </si>
  <si>
    <t>V. nissoliana</t>
  </si>
  <si>
    <t>V. hololasia</t>
  </si>
  <si>
    <t>V. americana</t>
  </si>
  <si>
    <t>V. cretica</t>
  </si>
  <si>
    <t>V. cedretorum</t>
  </si>
  <si>
    <t>V. onobrychioides</t>
  </si>
  <si>
    <t>V. denessiana</t>
  </si>
  <si>
    <t>V. alpestris</t>
  </si>
  <si>
    <t>V. sessei</t>
  </si>
  <si>
    <t>V. cracca</t>
  </si>
  <si>
    <t>V. tenuifolia</t>
  </si>
  <si>
    <t>V. sibthorpii</t>
  </si>
  <si>
    <t>V. tenorei</t>
  </si>
  <si>
    <t>V. cassia</t>
  </si>
  <si>
    <t>V. kotschyana</t>
  </si>
  <si>
    <t>V. microphylla</t>
  </si>
  <si>
    <t>V. villosa</t>
  </si>
  <si>
    <t>V. eriocarpa</t>
  </si>
  <si>
    <t>V. pseudocracca</t>
  </si>
  <si>
    <t>V. pinetorum</t>
  </si>
  <si>
    <t>V. benghalensis</t>
  </si>
  <si>
    <t>E. linearifolium</t>
  </si>
  <si>
    <t>E. humile</t>
  </si>
  <si>
    <t>E. giganteum</t>
  </si>
  <si>
    <t>E. cyprium</t>
  </si>
  <si>
    <t>E. dionysiensis</t>
  </si>
  <si>
    <t>E. bithynicum</t>
  </si>
  <si>
    <t>E. cappadocicum</t>
  </si>
  <si>
    <t>E. caesareum</t>
  </si>
  <si>
    <t>E. montevidense</t>
  </si>
  <si>
    <t>E. nanum</t>
  </si>
  <si>
    <t>E. gramineum</t>
  </si>
  <si>
    <t>E. pallidum</t>
  </si>
  <si>
    <t>E. micranthum</t>
  </si>
  <si>
    <t>E. hassei</t>
  </si>
  <si>
    <t>E. monanthos</t>
  </si>
  <si>
    <t>E. carolinianum</t>
  </si>
  <si>
    <t>E. leucophaeum</t>
  </si>
  <si>
    <t>E. tetraspermum</t>
  </si>
  <si>
    <t>E. filicaule</t>
  </si>
  <si>
    <t>E. woronowii</t>
  </si>
  <si>
    <t>E. hirsutum</t>
  </si>
  <si>
    <t>E. meyeri</t>
  </si>
  <si>
    <t>E. platense</t>
  </si>
  <si>
    <t>E. lunatum</t>
  </si>
  <si>
    <t>E. acutifolium</t>
  </si>
  <si>
    <t>E. pulchellum</t>
  </si>
  <si>
    <t>E. fulgens</t>
  </si>
  <si>
    <t>E. vicioides</t>
  </si>
  <si>
    <t>E. leucanthum</t>
  </si>
  <si>
    <t>E. durandii</t>
  </si>
  <si>
    <t>E. calcaratum</t>
  </si>
  <si>
    <t>E. palaestinum</t>
  </si>
  <si>
    <t>E. cirrhosum</t>
  </si>
  <si>
    <t>O. hupehensis</t>
  </si>
  <si>
    <t>O. venosus</t>
  </si>
  <si>
    <t>O. fischerianus</t>
  </si>
  <si>
    <t>O. lathyroides</t>
  </si>
  <si>
    <t>O. croceus</t>
  </si>
  <si>
    <t>O. clusii</t>
  </si>
  <si>
    <t>O. subvillosus</t>
  </si>
  <si>
    <r>
      <t>Life form</t>
    </r>
    <r>
      <rPr>
        <sz val="11"/>
        <color theme="1"/>
        <rFont val="Calibri"/>
        <family val="2"/>
        <charset val="204"/>
        <scheme val="minor"/>
      </rPr>
      <t xml:space="preserve"> (1 = annuals, 2 = biennials, 3 = perennials)</t>
    </r>
  </si>
  <si>
    <r>
      <rPr>
        <i/>
        <sz val="11"/>
        <color theme="1"/>
        <rFont val="Calibri"/>
        <family val="2"/>
        <charset val="204"/>
        <scheme val="minor"/>
      </rPr>
      <t>V. sativa</t>
    </r>
    <r>
      <rPr>
        <sz val="11"/>
        <color theme="1"/>
        <rFont val="Calibri"/>
        <family val="2"/>
        <charset val="204"/>
        <scheme val="minor"/>
      </rPr>
      <t xml:space="preserve"> ssp. </t>
    </r>
    <r>
      <rPr>
        <i/>
        <sz val="11"/>
        <color theme="1"/>
        <rFont val="Calibri"/>
        <family val="2"/>
        <charset val="204"/>
        <scheme val="minor"/>
      </rPr>
      <t>stenophylla</t>
    </r>
  </si>
  <si>
    <r>
      <rPr>
        <i/>
        <sz val="11"/>
        <color theme="1"/>
        <rFont val="Calibri"/>
        <family val="2"/>
        <charset val="204"/>
        <scheme val="minor"/>
      </rPr>
      <t>V. sativa</t>
    </r>
    <r>
      <rPr>
        <sz val="11"/>
        <color theme="1"/>
        <rFont val="Calibri"/>
        <family val="2"/>
        <charset val="204"/>
        <scheme val="minor"/>
      </rPr>
      <t xml:space="preserve"> var. </t>
    </r>
    <r>
      <rPr>
        <i/>
        <sz val="11"/>
        <color theme="1"/>
        <rFont val="Calibri"/>
        <family val="2"/>
        <charset val="204"/>
        <scheme val="minor"/>
      </rPr>
      <t>amphicarpa</t>
    </r>
  </si>
  <si>
    <r>
      <rPr>
        <i/>
        <sz val="11"/>
        <color theme="1"/>
        <rFont val="Calibri"/>
        <family val="2"/>
        <charset val="204"/>
        <scheme val="minor"/>
      </rPr>
      <t>V. sativa</t>
    </r>
    <r>
      <rPr>
        <sz val="11"/>
        <color theme="1"/>
        <rFont val="Calibri"/>
        <family val="2"/>
        <charset val="204"/>
        <scheme val="minor"/>
      </rPr>
      <t xml:space="preserve"> var. </t>
    </r>
    <r>
      <rPr>
        <i/>
        <sz val="11"/>
        <color theme="1"/>
        <rFont val="Calibri"/>
        <family val="2"/>
        <charset val="204"/>
        <scheme val="minor"/>
      </rPr>
      <t>macrocarpa</t>
    </r>
  </si>
  <si>
    <t>Source: Repjev, S.I.; Stankevich, A.K. Flora of cultivated plants. Vetch. All-Russian Institute of Plant Industry (VIR): St. Peters-burg, Russia, 1999; pp. 1–491.</t>
  </si>
  <si>
    <t>V. faba</t>
  </si>
  <si>
    <t>L. sativus</t>
  </si>
  <si>
    <t>V. narbonensis</t>
  </si>
  <si>
    <t>V. kalakhensis</t>
  </si>
  <si>
    <t>L. ochrus</t>
  </si>
  <si>
    <t>V. hyaeniscyamus</t>
  </si>
  <si>
    <t>L. clymenum</t>
  </si>
  <si>
    <t>L. basalticus</t>
  </si>
  <si>
    <t>V. galilaea</t>
  </si>
  <si>
    <t>V. dionysiensis</t>
  </si>
  <si>
    <t>V. macrocarpa</t>
  </si>
  <si>
    <t>L. tingitanus</t>
  </si>
  <si>
    <t>L. cicera</t>
  </si>
  <si>
    <t>L. pseudocicera</t>
  </si>
  <si>
    <t>L. articulatus</t>
  </si>
  <si>
    <t>L. gorgoni</t>
  </si>
  <si>
    <t>V. johannis</t>
  </si>
  <si>
    <t>L. sylvestris</t>
  </si>
  <si>
    <t>L. rotundifolius</t>
  </si>
  <si>
    <t>V. bithynica</t>
  </si>
  <si>
    <t>L. cilicicus</t>
  </si>
  <si>
    <t>V. serratifolia</t>
  </si>
  <si>
    <t>L. undulatus</t>
  </si>
  <si>
    <t>L. latifolius</t>
  </si>
  <si>
    <t>Lens culinaris</t>
  </si>
  <si>
    <t>L. marmoratus</t>
  </si>
  <si>
    <t>V. dasycarpa</t>
  </si>
  <si>
    <t>L. vinealis</t>
  </si>
  <si>
    <t>L. roseus</t>
  </si>
  <si>
    <t>V. ervilia</t>
  </si>
  <si>
    <t>V. articulata</t>
  </si>
  <si>
    <t>L. belinensis</t>
  </si>
  <si>
    <t>V. amphicarpa</t>
  </si>
  <si>
    <t>V. disperma</t>
  </si>
  <si>
    <t>Vavilovia formosa</t>
  </si>
  <si>
    <t>L. gmelinii</t>
  </si>
  <si>
    <t>L. chloranthus</t>
  </si>
  <si>
    <t>V. palaestina</t>
  </si>
  <si>
    <t>V. cordata</t>
  </si>
  <si>
    <t>V. cappadocica</t>
  </si>
  <si>
    <t>L. miniatus</t>
  </si>
  <si>
    <t>V. variegata</t>
  </si>
  <si>
    <t>L. hierosolymitanus</t>
  </si>
  <si>
    <t>L. hirsutus</t>
  </si>
  <si>
    <t>L. cassius</t>
  </si>
  <si>
    <t>L. japonicus</t>
  </si>
  <si>
    <t>L. sphaericus</t>
  </si>
  <si>
    <t>L. davidii</t>
  </si>
  <si>
    <t>L. tuberosus</t>
  </si>
  <si>
    <t>V. amurensis</t>
  </si>
  <si>
    <t>V. monantha</t>
  </si>
  <si>
    <t>L. inconspicuus</t>
  </si>
  <si>
    <t>V. neglecta</t>
  </si>
  <si>
    <t>L. aphaca</t>
  </si>
  <si>
    <t>L. pisiformis</t>
  </si>
  <si>
    <t>V. unijuga</t>
  </si>
  <si>
    <t>L. pratensis</t>
  </si>
  <si>
    <t>V. angustifolia</t>
  </si>
  <si>
    <t>V. pseudorobus</t>
  </si>
  <si>
    <t>V. cuspidata</t>
  </si>
  <si>
    <t>V. qatmensis</t>
  </si>
  <si>
    <t>L. woronowii</t>
  </si>
  <si>
    <t>V. hirsuta</t>
  </si>
  <si>
    <t>V. tetrasperma</t>
  </si>
  <si>
    <t>V. lathyroides</t>
  </si>
  <si>
    <t>100 seed mass, g</t>
  </si>
  <si>
    <r>
      <rPr>
        <b/>
        <sz val="11"/>
        <color theme="1"/>
        <rFont val="Calibri"/>
        <family val="2"/>
        <charset val="204"/>
        <scheme val="minor"/>
      </rPr>
      <t>Life cycle</t>
    </r>
    <r>
      <rPr>
        <sz val="11"/>
        <color theme="1"/>
        <rFont val="Calibri"/>
        <family val="2"/>
        <charset val="204"/>
        <scheme val="minor"/>
      </rPr>
      <t xml:space="preserve"> (1=annuals, 2=perennials)</t>
    </r>
  </si>
  <si>
    <r>
      <t>Pisum sativum</t>
    </r>
    <r>
      <rPr>
        <sz val="11"/>
        <color theme="1"/>
        <rFont val="Calibri"/>
        <family val="2"/>
        <charset val="204"/>
        <scheme val="minor"/>
      </rPr>
      <t xml:space="preserve"> subsp. </t>
    </r>
    <r>
      <rPr>
        <i/>
        <sz val="11"/>
        <color theme="1"/>
        <rFont val="Calibri"/>
        <family val="2"/>
        <charset val="204"/>
        <scheme val="minor"/>
      </rPr>
      <t>arvense</t>
    </r>
  </si>
  <si>
    <r>
      <t xml:space="preserve">V. biennis </t>
    </r>
    <r>
      <rPr>
        <sz val="11"/>
        <color theme="1"/>
        <rFont val="Calibri"/>
        <family val="2"/>
        <charset val="204"/>
        <scheme val="minor"/>
      </rPr>
      <t>(=</t>
    </r>
    <r>
      <rPr>
        <i/>
        <sz val="11"/>
        <color theme="1"/>
        <rFont val="Calibri"/>
        <family val="2"/>
        <charset val="204"/>
        <scheme val="minor"/>
      </rPr>
      <t>V. picta</t>
    </r>
    <r>
      <rPr>
        <sz val="11"/>
        <color theme="1"/>
        <rFont val="Calibri"/>
        <family val="2"/>
        <charset val="204"/>
        <scheme val="minor"/>
      </rPr>
      <t>)</t>
    </r>
  </si>
  <si>
    <t>Lathyrus annuus</t>
  </si>
  <si>
    <t>L. vernus</t>
  </si>
  <si>
    <t>Vicia abbreviata</t>
  </si>
  <si>
    <t>Syria, i593702</t>
  </si>
  <si>
    <t>Jordan, i593800</t>
  </si>
  <si>
    <r>
      <t>Origin of sample</t>
    </r>
    <r>
      <rPr>
        <sz val="11"/>
        <rFont val="Calibri"/>
        <family val="2"/>
        <charset val="204"/>
        <scheme val="minor"/>
      </rPr>
      <t xml:space="preserve"> (i- or k-number is according to the VIR catalogue)</t>
    </r>
  </si>
  <si>
    <t>Morocco, k1369</t>
  </si>
  <si>
    <t>Syria, i593701</t>
  </si>
  <si>
    <t>Origin unknown, germplasm collection of the Federal Scientific Vegetable Centre (Russia)</t>
  </si>
  <si>
    <t>Syria, i593726</t>
  </si>
  <si>
    <t>Armenia, i598901</t>
  </si>
  <si>
    <t>Portugal, i567715</t>
  </si>
  <si>
    <t>Syria, i593729</t>
  </si>
  <si>
    <t>Belgium, i310119</t>
  </si>
  <si>
    <t>Ustimovka (Far Eastern Branch of the Russ. Acad. Sci.), i053014</t>
  </si>
  <si>
    <t>Kazakhstan, Institute of Botany and Phytointroduction, Almaty, #2120</t>
  </si>
  <si>
    <t>Kazakhstan, Institute of Botany and Phytointroduction, Almaty, #2353</t>
  </si>
  <si>
    <t>Kazakhstan, Institute of Botany and Phytointroduction, Almaty, #3517</t>
  </si>
  <si>
    <t>Syria, i334262</t>
  </si>
  <si>
    <r>
      <rPr>
        <i/>
        <sz val="11"/>
        <color theme="1"/>
        <rFont val="Calibri"/>
        <family val="2"/>
        <charset val="204"/>
        <scheme val="minor"/>
      </rPr>
      <t>L. linifolius</t>
    </r>
    <r>
      <rPr>
        <sz val="11"/>
        <color theme="1"/>
        <rFont val="Calibri"/>
        <family val="2"/>
        <charset val="204"/>
        <scheme val="minor"/>
      </rPr>
      <t xml:space="preserve"> (=</t>
    </r>
    <r>
      <rPr>
        <i/>
        <sz val="11"/>
        <color theme="1"/>
        <rFont val="Calibri"/>
        <family val="2"/>
        <charset val="204"/>
        <scheme val="minor"/>
      </rPr>
      <t>montanus</t>
    </r>
    <r>
      <rPr>
        <sz val="11"/>
        <color theme="1"/>
        <rFont val="Calibri"/>
        <family val="2"/>
        <charset val="204"/>
        <scheme val="minor"/>
      </rPr>
      <t>)</t>
    </r>
  </si>
  <si>
    <t>Syria, i593705</t>
  </si>
  <si>
    <t>Belgium, i310122</t>
  </si>
  <si>
    <t>Georgia, i0130432</t>
  </si>
  <si>
    <t>Iran, i593659</t>
  </si>
  <si>
    <t>Canada, i593973</t>
  </si>
  <si>
    <t>Spain, i312382</t>
  </si>
  <si>
    <t>France, i312382</t>
  </si>
  <si>
    <t>Norway, i597422</t>
  </si>
  <si>
    <t>Iran, i593660</t>
  </si>
  <si>
    <t>Armenia, k1353</t>
  </si>
  <si>
    <t>Portugal, i591761</t>
  </si>
  <si>
    <t>Krasnoyarsk Krai, Russia, i0131244</t>
  </si>
  <si>
    <t>Altai, Russia, i138122</t>
  </si>
  <si>
    <t>Khanty-Mansi Autonomous Okrug, Russia, i0161260</t>
  </si>
  <si>
    <t>Syria, i593681</t>
  </si>
  <si>
    <t>Armenia, voucher specimen: ERE155593</t>
  </si>
  <si>
    <t>Hungary, i602095</t>
  </si>
  <si>
    <t>k1193</t>
  </si>
  <si>
    <t>Italy, i597150</t>
  </si>
  <si>
    <t>France, i31159</t>
  </si>
  <si>
    <t>Kaluga region, Russia, 54.742255 N, 37.187023 E</t>
  </si>
  <si>
    <t>France, k200</t>
  </si>
  <si>
    <t>Germany, i312261</t>
  </si>
  <si>
    <t>Armenia, i110402</t>
  </si>
  <si>
    <t>Kazakhstan, 43.234921 N, 76.909344 E</t>
  </si>
  <si>
    <t>Hungary, i602096</t>
  </si>
  <si>
    <t>Turkey, i593780</t>
  </si>
  <si>
    <t>Russia, germplasm collection of the Faculty of Biology, Lomonosov Moscow University</t>
  </si>
  <si>
    <t>Turkey, voucher specimen: MW0740979</t>
  </si>
  <si>
    <t>‘Petrovskaya 4105′, k1733</t>
  </si>
  <si>
    <t>Armenia, germplasm collection of the Faculty of Biology, Lomonosov Moscow University</t>
  </si>
  <si>
    <t>Armenia, voucher specimen: ERE160203</t>
  </si>
  <si>
    <t>Daghestan, i0146903</t>
  </si>
  <si>
    <t>VIR germplasm collection</t>
  </si>
  <si>
    <t>Israel, i618684</t>
  </si>
  <si>
    <t>Khabarovsk region, i0146720</t>
  </si>
  <si>
    <t>Turkmenia, i35227</t>
  </si>
  <si>
    <t>Georgia, i30557</t>
  </si>
  <si>
    <t>Bulgaria, i34262</t>
  </si>
  <si>
    <t>Czech Republic, i35230</t>
  </si>
  <si>
    <t>Germany, i34425</t>
  </si>
  <si>
    <t>Syria, i618940</t>
  </si>
  <si>
    <t>Karachaevo-Cherkessia, i0144972</t>
  </si>
  <si>
    <t>Hungary, i35503</t>
  </si>
  <si>
    <t>Moscow region, Russia, voucher specimen: MW0568643</t>
  </si>
  <si>
    <t>Syria, i618758</t>
  </si>
  <si>
    <t>Austria, i35500</t>
  </si>
  <si>
    <t>Syria, i618769</t>
  </si>
  <si>
    <t>Lebanon, i618736</t>
  </si>
  <si>
    <t>Australia, i34874</t>
  </si>
  <si>
    <t>Czech Republic, i35130</t>
  </si>
  <si>
    <t>Greece, i35593</t>
  </si>
  <si>
    <t>Germany, i1</t>
  </si>
  <si>
    <t>Origin unknown, germplasm collection of the Institute of Field and Vegetable Crops (Serbia)</t>
  </si>
  <si>
    <t>'Russkie Chernye'</t>
  </si>
  <si>
    <t>Jordan, i618843</t>
  </si>
  <si>
    <t>Poland, i34771</t>
  </si>
  <si>
    <t>Serbia, 45.23731 N, 19.82607 E</t>
  </si>
  <si>
    <t>Armenia, i30579</t>
  </si>
  <si>
    <t>Syria, i618829</t>
  </si>
  <si>
    <t>Germany, i34432</t>
  </si>
  <si>
    <t>Portugal, i35008</t>
  </si>
  <si>
    <t>Syria, i618745</t>
  </si>
  <si>
    <t>Syria, i618831</t>
  </si>
  <si>
    <t>Syria, i618761</t>
  </si>
  <si>
    <t>Germany, i34433</t>
  </si>
  <si>
    <t>Portugal, i36064</t>
  </si>
  <si>
    <t>Bulgaria, i34261</t>
  </si>
  <si>
    <t>Kyrgyzstan, i35149</t>
  </si>
  <si>
    <t>Syria, i618775</t>
  </si>
  <si>
    <t>Germany, i34430</t>
  </si>
  <si>
    <t>Germany, i32361</t>
  </si>
  <si>
    <t>China, i30619</t>
  </si>
  <si>
    <t>Syria, i618797</t>
  </si>
  <si>
    <t>Syria, i618742</t>
  </si>
  <si>
    <t>Australia, i26369</t>
  </si>
  <si>
    <t>Georgia, i29267</t>
  </si>
  <si>
    <t>Armenia, voucher specimen: ERE151319</t>
  </si>
  <si>
    <t>Germany, i36724</t>
  </si>
  <si>
    <t>Syria, i618748</t>
  </si>
  <si>
    <t>Vladimir region, Russia, 55.69236 N, 41.97880 E</t>
  </si>
  <si>
    <t>Leningrad region, Russia, i35514</t>
  </si>
  <si>
    <t>Germany, i35591</t>
  </si>
  <si>
    <t>Armenia, i604811</t>
  </si>
  <si>
    <t>Ukraine, i33645</t>
  </si>
  <si>
    <t>Main Botanical Garden, Russia, i34571</t>
  </si>
  <si>
    <t>Armenia, voucher specimen: ERE155032</t>
  </si>
  <si>
    <t>Poltava region, Ukraine, i31</t>
  </si>
  <si>
    <t>Armenia, voucher specimen: ERE170018</t>
  </si>
  <si>
    <t>Primorskii Krai, Russia, i0146722</t>
  </si>
  <si>
    <t>Moscow region, Russia, 55.688446 N, 37.278817 E</t>
  </si>
  <si>
    <t>Kaluga region, Russia, 54.74529 N, 37.18863 E</t>
  </si>
  <si>
    <t>Smolensk region, Russia, 55.507893 N, 31.088042 E</t>
  </si>
  <si>
    <t>Il'menskii reservation, Chelyabinsk region, Russia, i0143977</t>
  </si>
  <si>
    <t>Kaluga region, Russia, 54.92467 N, 36.88937 E</t>
  </si>
  <si>
    <t>Kaluga region, Russia, 54.74376 N, 37.19006 E</t>
  </si>
  <si>
    <t>Tver region, Russia, 57.59655 N, 33.81483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</si>
</sst>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Fill="1"/>
    <xf numFmtId="0" fontId="0" fillId="0" borderId="0" xfId="0" applyAlignment="1"/>
    <xf numFmtId="0" fontId="2" fillId="0" borderId="0" xfId="0" applyFont="1" applyAlignment="1"/>
    <xf numFmtId="0" fontId="0" fillId="0" borderId="0" xfId="0" applyFill="1" applyAlignment="1"/>
    <xf numFmtId="2" fontId="0" fillId="2" borderId="0" xfId="0" applyNumberFormat="1" applyFill="1"/>
    <xf numFmtId="2" fontId="0" fillId="0" borderId="0" xfId="0" applyNumberFormat="1"/>
    <xf numFmtId="0" fontId="0" fillId="2" borderId="0" xfId="0" applyFill="1"/>
    <xf numFmtId="0" fontId="2" fillId="0" borderId="0" xfId="0" applyFont="1" applyFill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Font="1"/>
    <xf numFmtId="0" fontId="4" fillId="0" borderId="0" xfId="0" applyFont="1"/>
    <xf numFmtId="0" fontId="0" fillId="0" borderId="0" xfId="0" quotePrefix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1"/>
  <sheetViews>
    <sheetView topLeftCell="B1" workbookViewId="0">
      <pane ySplit="1" topLeftCell="A392" activePane="bottomLeft" state="frozen"/>
      <selection pane="bottomLeft" activeCell="E405" sqref="E405"/>
    </sheetView>
  </sheetViews>
  <sheetFormatPr defaultRowHeight="14.4" x14ac:dyDescent="0.3"/>
  <cols>
    <col min="1" max="1" width="55.33203125" bestFit="1" customWidth="1"/>
    <col min="2" max="2" width="12.5546875" bestFit="1" customWidth="1"/>
    <col min="3" max="3" width="18.44140625" bestFit="1" customWidth="1"/>
    <col min="4" max="4" width="31.21875" bestFit="1" customWidth="1"/>
    <col min="5" max="5" width="23.88671875" bestFit="1" customWidth="1"/>
    <col min="6" max="6" width="17.33203125" bestFit="1" customWidth="1"/>
    <col min="7" max="7" width="13.109375" bestFit="1" customWidth="1"/>
    <col min="8" max="8" width="18.33203125" bestFit="1" customWidth="1"/>
    <col min="9" max="9" width="15.33203125" bestFit="1" customWidth="1"/>
    <col min="10" max="10" width="11.21875" bestFit="1" customWidth="1"/>
  </cols>
  <sheetData>
    <row r="1" spans="1:11" x14ac:dyDescent="0.3">
      <c r="B1" s="10" t="s">
        <v>0</v>
      </c>
      <c r="C1" s="10" t="s">
        <v>1</v>
      </c>
      <c r="D1" s="10" t="s">
        <v>623</v>
      </c>
      <c r="E1" s="10" t="s">
        <v>617</v>
      </c>
      <c r="F1" s="10" t="s">
        <v>618</v>
      </c>
      <c r="G1" s="10" t="s">
        <v>619</v>
      </c>
      <c r="H1" s="10" t="s">
        <v>620</v>
      </c>
      <c r="I1" s="10" t="s">
        <v>621</v>
      </c>
      <c r="J1" s="10" t="s">
        <v>2</v>
      </c>
      <c r="K1" s="10" t="s">
        <v>622</v>
      </c>
    </row>
    <row r="2" spans="1:11" x14ac:dyDescent="0.3">
      <c r="A2" t="s">
        <v>624</v>
      </c>
      <c r="B2" t="s">
        <v>3</v>
      </c>
      <c r="C2" s="1" t="s">
        <v>4</v>
      </c>
      <c r="D2">
        <v>1</v>
      </c>
      <c r="E2">
        <v>2.5</v>
      </c>
      <c r="F2">
        <v>5</v>
      </c>
      <c r="H2">
        <v>2.5</v>
      </c>
      <c r="J2">
        <v>3.5</v>
      </c>
    </row>
    <row r="3" spans="1:11" x14ac:dyDescent="0.3">
      <c r="B3" t="s">
        <v>5</v>
      </c>
      <c r="C3" s="1" t="s">
        <v>6</v>
      </c>
      <c r="D3">
        <v>1</v>
      </c>
      <c r="E3">
        <v>4.5</v>
      </c>
      <c r="F3">
        <v>8</v>
      </c>
      <c r="H3">
        <v>1.9</v>
      </c>
    </row>
    <row r="4" spans="1:11" x14ac:dyDescent="0.3">
      <c r="C4" s="1" t="s">
        <v>7</v>
      </c>
      <c r="D4">
        <v>1</v>
      </c>
      <c r="E4">
        <v>2.5</v>
      </c>
      <c r="F4">
        <v>7.75</v>
      </c>
      <c r="G4">
        <v>15</v>
      </c>
      <c r="H4" s="2">
        <v>4.25</v>
      </c>
      <c r="I4">
        <f>AVERAGE(2,3.5)</f>
        <v>2.75</v>
      </c>
      <c r="J4">
        <v>4</v>
      </c>
    </row>
    <row r="5" spans="1:11" x14ac:dyDescent="0.3">
      <c r="C5" s="1" t="s">
        <v>8</v>
      </c>
      <c r="D5">
        <v>1</v>
      </c>
      <c r="E5">
        <v>5.5</v>
      </c>
      <c r="F5">
        <v>8</v>
      </c>
      <c r="H5" s="2">
        <v>3</v>
      </c>
      <c r="I5">
        <v>3</v>
      </c>
      <c r="J5">
        <v>4.25</v>
      </c>
    </row>
    <row r="6" spans="1:11" x14ac:dyDescent="0.3">
      <c r="C6" s="1" t="s">
        <v>9</v>
      </c>
      <c r="D6">
        <v>1</v>
      </c>
      <c r="E6">
        <v>3.5</v>
      </c>
      <c r="F6">
        <v>5.5</v>
      </c>
      <c r="H6" s="2">
        <v>2.75</v>
      </c>
      <c r="I6">
        <v>2.75</v>
      </c>
      <c r="J6">
        <v>5</v>
      </c>
    </row>
    <row r="7" spans="1:11" x14ac:dyDescent="0.3">
      <c r="C7" s="1" t="s">
        <v>10</v>
      </c>
      <c r="D7">
        <v>1</v>
      </c>
      <c r="E7">
        <v>11.5</v>
      </c>
      <c r="F7">
        <v>12.5</v>
      </c>
      <c r="H7" s="2">
        <v>6</v>
      </c>
      <c r="I7">
        <v>3</v>
      </c>
      <c r="J7">
        <v>5</v>
      </c>
    </row>
    <row r="8" spans="1:11" x14ac:dyDescent="0.3">
      <c r="C8" s="1" t="s">
        <v>11</v>
      </c>
      <c r="D8">
        <v>1</v>
      </c>
      <c r="E8">
        <v>6.5</v>
      </c>
      <c r="F8">
        <v>9</v>
      </c>
      <c r="H8" s="2">
        <v>2.25</v>
      </c>
      <c r="I8">
        <v>2.1</v>
      </c>
      <c r="J8">
        <v>3.5</v>
      </c>
    </row>
    <row r="9" spans="1:11" x14ac:dyDescent="0.3">
      <c r="C9" s="1" t="s">
        <v>12</v>
      </c>
      <c r="D9">
        <v>1</v>
      </c>
      <c r="F9">
        <v>12</v>
      </c>
      <c r="H9" s="2">
        <v>4.75</v>
      </c>
      <c r="I9">
        <v>3.15</v>
      </c>
      <c r="J9">
        <v>6.5</v>
      </c>
    </row>
    <row r="10" spans="1:11" x14ac:dyDescent="0.3">
      <c r="C10" s="1" t="s">
        <v>13</v>
      </c>
      <c r="D10">
        <v>1</v>
      </c>
      <c r="E10">
        <v>3</v>
      </c>
      <c r="F10">
        <v>6.75</v>
      </c>
      <c r="H10" s="2">
        <v>1.95</v>
      </c>
      <c r="I10">
        <v>4</v>
      </c>
      <c r="J10">
        <v>5</v>
      </c>
    </row>
    <row r="11" spans="1:11" x14ac:dyDescent="0.3">
      <c r="C11" s="1" t="s">
        <v>14</v>
      </c>
      <c r="D11">
        <v>1</v>
      </c>
      <c r="E11">
        <v>6</v>
      </c>
      <c r="F11">
        <v>11</v>
      </c>
      <c r="H11" s="2">
        <v>4.5</v>
      </c>
      <c r="I11">
        <v>2</v>
      </c>
      <c r="J11">
        <v>5</v>
      </c>
    </row>
    <row r="12" spans="1:11" x14ac:dyDescent="0.3">
      <c r="C12" s="1" t="s">
        <v>15</v>
      </c>
      <c r="D12">
        <v>1</v>
      </c>
      <c r="E12">
        <v>4</v>
      </c>
      <c r="F12">
        <v>5</v>
      </c>
      <c r="H12" s="2">
        <v>2</v>
      </c>
      <c r="I12">
        <v>3</v>
      </c>
      <c r="J12">
        <v>2.5</v>
      </c>
    </row>
    <row r="13" spans="1:11" x14ac:dyDescent="0.3">
      <c r="B13" t="s">
        <v>16</v>
      </c>
      <c r="C13" s="1" t="s">
        <v>17</v>
      </c>
      <c r="D13">
        <v>1</v>
      </c>
      <c r="E13">
        <v>6</v>
      </c>
      <c r="F13">
        <v>7.5</v>
      </c>
      <c r="H13" s="2">
        <v>3</v>
      </c>
      <c r="I13">
        <v>1.85</v>
      </c>
      <c r="J13">
        <v>3.5</v>
      </c>
    </row>
    <row r="14" spans="1:11" x14ac:dyDescent="0.3">
      <c r="B14" s="3"/>
      <c r="C14" s="4" t="s">
        <v>18</v>
      </c>
      <c r="D14" s="3">
        <v>1</v>
      </c>
      <c r="E14">
        <v>9</v>
      </c>
      <c r="F14">
        <v>3.75</v>
      </c>
      <c r="G14">
        <v>2</v>
      </c>
      <c r="H14" s="2">
        <v>1</v>
      </c>
      <c r="I14" s="3">
        <f>AVERAGE(1.5,2)</f>
        <v>1.75</v>
      </c>
      <c r="J14" s="3">
        <v>3</v>
      </c>
    </row>
    <row r="15" spans="1:11" x14ac:dyDescent="0.3">
      <c r="C15" s="4" t="s">
        <v>19</v>
      </c>
      <c r="D15" s="3">
        <v>1</v>
      </c>
      <c r="E15">
        <v>5</v>
      </c>
      <c r="F15">
        <v>6</v>
      </c>
      <c r="H15" s="5">
        <v>0.25</v>
      </c>
      <c r="I15" s="3">
        <v>2.2000000000000002</v>
      </c>
      <c r="J15" s="3">
        <v>3</v>
      </c>
    </row>
    <row r="16" spans="1:11" x14ac:dyDescent="0.3">
      <c r="C16" s="4" t="s">
        <v>20</v>
      </c>
      <c r="D16" s="3">
        <v>1</v>
      </c>
      <c r="E16">
        <v>4</v>
      </c>
      <c r="F16">
        <v>6</v>
      </c>
      <c r="H16" s="5">
        <v>3.75</v>
      </c>
      <c r="I16" s="3">
        <v>3.1</v>
      </c>
      <c r="J16" s="3">
        <v>2.75</v>
      </c>
    </row>
    <row r="17" spans="3:10" x14ac:dyDescent="0.3">
      <c r="C17" s="4" t="s">
        <v>21</v>
      </c>
      <c r="D17" s="3">
        <v>1</v>
      </c>
      <c r="E17">
        <v>6</v>
      </c>
      <c r="F17">
        <v>7</v>
      </c>
      <c r="G17">
        <v>7.1</v>
      </c>
      <c r="H17" s="5">
        <v>3.75</v>
      </c>
      <c r="I17">
        <f>AVERAGE(1.2,1.5)</f>
        <v>1.35</v>
      </c>
      <c r="J17" s="3">
        <v>3.5</v>
      </c>
    </row>
    <row r="18" spans="3:10" x14ac:dyDescent="0.3">
      <c r="C18" s="4" t="s">
        <v>22</v>
      </c>
      <c r="D18" s="3">
        <v>1</v>
      </c>
      <c r="E18">
        <v>4</v>
      </c>
      <c r="F18">
        <v>10.25</v>
      </c>
      <c r="H18" s="5">
        <v>3.25</v>
      </c>
      <c r="I18">
        <v>2.5</v>
      </c>
      <c r="J18" s="3">
        <v>6</v>
      </c>
    </row>
    <row r="19" spans="3:10" x14ac:dyDescent="0.3">
      <c r="C19" s="4" t="s">
        <v>23</v>
      </c>
      <c r="D19" s="3">
        <v>1</v>
      </c>
      <c r="E19">
        <v>2.5</v>
      </c>
      <c r="F19">
        <v>7</v>
      </c>
      <c r="H19" s="5">
        <v>0.25</v>
      </c>
      <c r="I19">
        <v>3.5</v>
      </c>
      <c r="J19" s="3">
        <v>4.5</v>
      </c>
    </row>
    <row r="20" spans="3:10" x14ac:dyDescent="0.3">
      <c r="C20" s="4" t="s">
        <v>24</v>
      </c>
      <c r="D20" s="3">
        <v>1</v>
      </c>
      <c r="E20">
        <v>4.5</v>
      </c>
      <c r="F20">
        <v>4.5</v>
      </c>
      <c r="H20" s="5">
        <v>0.3</v>
      </c>
      <c r="I20">
        <v>2.25</v>
      </c>
      <c r="J20" s="3">
        <v>2.75</v>
      </c>
    </row>
    <row r="21" spans="3:10" x14ac:dyDescent="0.3">
      <c r="C21" s="4" t="s">
        <v>25</v>
      </c>
      <c r="D21" s="3">
        <v>1</v>
      </c>
      <c r="E21">
        <v>7</v>
      </c>
      <c r="F21">
        <v>8</v>
      </c>
      <c r="H21" s="5">
        <v>3.25</v>
      </c>
      <c r="I21">
        <v>1.5</v>
      </c>
      <c r="J21" s="3">
        <v>4.5</v>
      </c>
    </row>
    <row r="22" spans="3:10" x14ac:dyDescent="0.3">
      <c r="C22" s="4" t="s">
        <v>26</v>
      </c>
      <c r="D22" s="3">
        <v>1</v>
      </c>
      <c r="E22">
        <v>6.5</v>
      </c>
      <c r="F22">
        <v>5.75</v>
      </c>
      <c r="H22" s="5">
        <v>3.75</v>
      </c>
      <c r="I22">
        <v>1.6</v>
      </c>
      <c r="J22" s="3">
        <v>2.75</v>
      </c>
    </row>
    <row r="23" spans="3:10" x14ac:dyDescent="0.3">
      <c r="C23" s="4" t="s">
        <v>27</v>
      </c>
      <c r="D23" s="3">
        <v>1</v>
      </c>
      <c r="E23">
        <v>4.5</v>
      </c>
      <c r="F23">
        <v>6.5</v>
      </c>
      <c r="H23" s="5">
        <v>0.5</v>
      </c>
      <c r="I23">
        <v>2</v>
      </c>
      <c r="J23" s="3">
        <v>4.5</v>
      </c>
    </row>
    <row r="24" spans="3:10" x14ac:dyDescent="0.3">
      <c r="C24" s="4" t="s">
        <v>28</v>
      </c>
      <c r="D24" s="3">
        <v>1</v>
      </c>
      <c r="E24">
        <v>7.5</v>
      </c>
      <c r="F24">
        <v>6</v>
      </c>
      <c r="H24" s="5">
        <v>3.75</v>
      </c>
      <c r="I24">
        <v>1.75</v>
      </c>
      <c r="J24">
        <v>7.25</v>
      </c>
    </row>
    <row r="25" spans="3:10" x14ac:dyDescent="0.3">
      <c r="C25" s="4" t="s">
        <v>29</v>
      </c>
      <c r="D25" s="3">
        <v>1</v>
      </c>
      <c r="E25">
        <v>6</v>
      </c>
      <c r="F25">
        <v>5</v>
      </c>
      <c r="H25" s="5">
        <v>0</v>
      </c>
      <c r="I25">
        <v>5</v>
      </c>
      <c r="J25">
        <v>1</v>
      </c>
    </row>
    <row r="26" spans="3:10" x14ac:dyDescent="0.3">
      <c r="C26" s="4" t="s">
        <v>30</v>
      </c>
      <c r="D26" s="3">
        <v>1</v>
      </c>
      <c r="E26">
        <v>5</v>
      </c>
      <c r="F26">
        <v>6.75</v>
      </c>
      <c r="H26" s="5">
        <v>2.5</v>
      </c>
      <c r="I26">
        <v>1.9</v>
      </c>
      <c r="J26">
        <v>5.5</v>
      </c>
    </row>
    <row r="27" spans="3:10" x14ac:dyDescent="0.3">
      <c r="C27" s="4" t="s">
        <v>31</v>
      </c>
      <c r="D27" s="3">
        <v>1</v>
      </c>
      <c r="E27">
        <v>3</v>
      </c>
      <c r="F27">
        <v>9.5</v>
      </c>
      <c r="H27" s="5">
        <v>2.1</v>
      </c>
      <c r="I27">
        <v>1.2</v>
      </c>
      <c r="J27">
        <v>6.5</v>
      </c>
    </row>
    <row r="28" spans="3:10" x14ac:dyDescent="0.3">
      <c r="C28" s="4" t="s">
        <v>32</v>
      </c>
      <c r="D28" s="3">
        <v>1</v>
      </c>
      <c r="E28">
        <v>2</v>
      </c>
      <c r="F28">
        <v>10</v>
      </c>
      <c r="H28" s="5">
        <v>0</v>
      </c>
      <c r="I28">
        <v>3.25</v>
      </c>
      <c r="J28">
        <v>7</v>
      </c>
    </row>
    <row r="29" spans="3:10" x14ac:dyDescent="0.3">
      <c r="C29" s="4" t="s">
        <v>33</v>
      </c>
      <c r="D29" s="3">
        <v>1</v>
      </c>
      <c r="E29">
        <v>6.5</v>
      </c>
      <c r="F29">
        <v>8</v>
      </c>
      <c r="H29" s="5">
        <v>0.25</v>
      </c>
      <c r="I29">
        <v>1.6</v>
      </c>
      <c r="J29">
        <v>6</v>
      </c>
    </row>
    <row r="30" spans="3:10" x14ac:dyDescent="0.3">
      <c r="C30" s="4" t="s">
        <v>34</v>
      </c>
      <c r="D30" s="3">
        <v>1</v>
      </c>
      <c r="E30">
        <v>5.5</v>
      </c>
      <c r="F30">
        <v>6.25</v>
      </c>
      <c r="H30" s="5">
        <v>4</v>
      </c>
      <c r="I30">
        <v>1.65</v>
      </c>
      <c r="J30">
        <v>6.25</v>
      </c>
    </row>
    <row r="31" spans="3:10" x14ac:dyDescent="0.3">
      <c r="C31" s="4" t="s">
        <v>35</v>
      </c>
      <c r="D31" s="3">
        <v>1</v>
      </c>
      <c r="E31">
        <v>5</v>
      </c>
      <c r="F31">
        <v>7.1</v>
      </c>
      <c r="H31" s="5">
        <v>2.5</v>
      </c>
      <c r="I31">
        <v>1.25</v>
      </c>
      <c r="J31">
        <v>5.15</v>
      </c>
    </row>
    <row r="32" spans="3:10" x14ac:dyDescent="0.3">
      <c r="C32" s="4" t="s">
        <v>36</v>
      </c>
      <c r="D32" s="3">
        <v>1</v>
      </c>
      <c r="E32">
        <v>9.5</v>
      </c>
      <c r="F32">
        <v>8.25</v>
      </c>
      <c r="H32" s="5">
        <v>6.75</v>
      </c>
      <c r="I32">
        <v>2.5</v>
      </c>
      <c r="J32">
        <v>6</v>
      </c>
    </row>
    <row r="33" spans="2:10" x14ac:dyDescent="0.3">
      <c r="C33" s="4" t="s">
        <v>37</v>
      </c>
      <c r="D33" s="3">
        <v>1</v>
      </c>
      <c r="E33">
        <v>3.5</v>
      </c>
      <c r="F33">
        <v>9</v>
      </c>
      <c r="H33" s="5">
        <v>2</v>
      </c>
      <c r="I33">
        <v>2</v>
      </c>
      <c r="J33">
        <v>3.5</v>
      </c>
    </row>
    <row r="34" spans="2:10" x14ac:dyDescent="0.3">
      <c r="C34" s="4" t="s">
        <v>38</v>
      </c>
      <c r="D34" s="3">
        <v>1</v>
      </c>
      <c r="E34">
        <v>3</v>
      </c>
      <c r="F34">
        <v>10.5</v>
      </c>
      <c r="H34" s="5">
        <v>1.75</v>
      </c>
      <c r="I34">
        <v>3.25</v>
      </c>
      <c r="J34">
        <v>5.5</v>
      </c>
    </row>
    <row r="35" spans="2:10" x14ac:dyDescent="0.3">
      <c r="C35" s="4" t="s">
        <v>39</v>
      </c>
      <c r="D35" s="3">
        <v>1</v>
      </c>
      <c r="E35">
        <v>4.5</v>
      </c>
      <c r="F35">
        <v>7</v>
      </c>
      <c r="H35" s="5">
        <v>1.25</v>
      </c>
      <c r="I35">
        <v>1.5</v>
      </c>
      <c r="J35">
        <v>4</v>
      </c>
    </row>
    <row r="36" spans="2:10" x14ac:dyDescent="0.3">
      <c r="C36" s="4" t="s">
        <v>40</v>
      </c>
      <c r="D36" s="3">
        <v>1</v>
      </c>
      <c r="E36">
        <v>4.5</v>
      </c>
      <c r="F36">
        <v>9.5</v>
      </c>
      <c r="H36" s="5">
        <v>3</v>
      </c>
      <c r="I36">
        <v>2.5</v>
      </c>
      <c r="J36">
        <v>5.5</v>
      </c>
    </row>
    <row r="37" spans="2:10" x14ac:dyDescent="0.3">
      <c r="C37" s="4" t="s">
        <v>41</v>
      </c>
      <c r="D37" s="3">
        <v>1</v>
      </c>
      <c r="E37">
        <v>2</v>
      </c>
      <c r="F37">
        <v>5.75</v>
      </c>
      <c r="J37">
        <v>3</v>
      </c>
    </row>
    <row r="38" spans="2:10" x14ac:dyDescent="0.3">
      <c r="B38" t="s">
        <v>42</v>
      </c>
      <c r="C38" s="4" t="s">
        <v>43</v>
      </c>
      <c r="D38" s="3">
        <v>1</v>
      </c>
      <c r="E38">
        <v>4.5</v>
      </c>
      <c r="F38">
        <v>5</v>
      </c>
      <c r="H38">
        <v>1.75</v>
      </c>
      <c r="I38">
        <v>3.5</v>
      </c>
      <c r="J38">
        <v>2</v>
      </c>
    </row>
    <row r="39" spans="2:10" x14ac:dyDescent="0.3">
      <c r="C39" s="4" t="s">
        <v>44</v>
      </c>
      <c r="D39" s="3">
        <v>1</v>
      </c>
      <c r="E39">
        <v>3.5</v>
      </c>
      <c r="F39">
        <v>7</v>
      </c>
      <c r="H39">
        <v>5.75</v>
      </c>
      <c r="I39">
        <v>3.5</v>
      </c>
      <c r="J39">
        <v>3.75</v>
      </c>
    </row>
    <row r="40" spans="2:10" x14ac:dyDescent="0.3">
      <c r="C40" s="4" t="s">
        <v>45</v>
      </c>
      <c r="D40" s="3">
        <v>1</v>
      </c>
      <c r="E40">
        <v>4.5</v>
      </c>
      <c r="F40">
        <v>6</v>
      </c>
      <c r="H40">
        <v>1.8</v>
      </c>
      <c r="I40">
        <v>5</v>
      </c>
      <c r="J40">
        <v>2.75</v>
      </c>
    </row>
    <row r="41" spans="2:10" x14ac:dyDescent="0.3">
      <c r="C41" s="4" t="s">
        <v>46</v>
      </c>
      <c r="D41" s="3">
        <v>1</v>
      </c>
      <c r="E41">
        <v>6</v>
      </c>
      <c r="F41">
        <v>5.5</v>
      </c>
      <c r="H41">
        <v>2</v>
      </c>
      <c r="I41">
        <v>1.5</v>
      </c>
      <c r="J41">
        <v>2.25</v>
      </c>
    </row>
    <row r="42" spans="2:10" x14ac:dyDescent="0.3">
      <c r="C42" s="4" t="s">
        <v>47</v>
      </c>
      <c r="D42" s="3">
        <v>1</v>
      </c>
      <c r="E42">
        <v>7</v>
      </c>
      <c r="F42">
        <v>8.5</v>
      </c>
      <c r="H42">
        <v>5.5</v>
      </c>
      <c r="I42">
        <v>3.5</v>
      </c>
      <c r="J42">
        <v>4</v>
      </c>
    </row>
    <row r="43" spans="2:10" x14ac:dyDescent="0.3">
      <c r="C43" s="4" t="s">
        <v>48</v>
      </c>
      <c r="D43" s="3">
        <v>1</v>
      </c>
      <c r="E43">
        <v>6</v>
      </c>
      <c r="F43">
        <v>8</v>
      </c>
      <c r="H43">
        <v>6</v>
      </c>
      <c r="I43">
        <v>3.5</v>
      </c>
      <c r="J43">
        <v>3.5</v>
      </c>
    </row>
    <row r="44" spans="2:10" x14ac:dyDescent="0.3">
      <c r="B44" t="s">
        <v>49</v>
      </c>
      <c r="C44" s="4" t="s">
        <v>50</v>
      </c>
      <c r="D44" s="3">
        <v>1</v>
      </c>
      <c r="E44">
        <v>2.5</v>
      </c>
      <c r="F44">
        <v>7.5</v>
      </c>
      <c r="H44">
        <v>0.75</v>
      </c>
      <c r="I44">
        <v>4.25</v>
      </c>
      <c r="J44">
        <v>2.75</v>
      </c>
    </row>
    <row r="45" spans="2:10" x14ac:dyDescent="0.3">
      <c r="B45" t="s">
        <v>51</v>
      </c>
      <c r="C45" s="4" t="s">
        <v>52</v>
      </c>
      <c r="D45" s="3">
        <v>1</v>
      </c>
      <c r="F45">
        <v>10</v>
      </c>
      <c r="G45">
        <v>2</v>
      </c>
      <c r="H45">
        <v>10</v>
      </c>
      <c r="I45">
        <v>4.5</v>
      </c>
      <c r="J45">
        <v>4</v>
      </c>
    </row>
    <row r="46" spans="2:10" x14ac:dyDescent="0.3">
      <c r="C46" s="4" t="s">
        <v>53</v>
      </c>
      <c r="D46" s="3">
        <v>1</v>
      </c>
      <c r="E46">
        <v>3</v>
      </c>
      <c r="F46">
        <v>6.5</v>
      </c>
      <c r="G46">
        <v>23.22</v>
      </c>
      <c r="H46">
        <v>4</v>
      </c>
      <c r="J46">
        <v>6</v>
      </c>
    </row>
    <row r="47" spans="2:10" x14ac:dyDescent="0.3">
      <c r="C47" s="4" t="s">
        <v>54</v>
      </c>
      <c r="D47" s="3">
        <v>1</v>
      </c>
      <c r="E47">
        <v>6.5</v>
      </c>
      <c r="F47">
        <v>8</v>
      </c>
      <c r="G47">
        <v>5.93</v>
      </c>
      <c r="I47">
        <v>4</v>
      </c>
      <c r="J47">
        <v>4.5</v>
      </c>
    </row>
    <row r="48" spans="2:10" x14ac:dyDescent="0.3">
      <c r="C48" s="4" t="s">
        <v>55</v>
      </c>
      <c r="D48" s="3">
        <v>1</v>
      </c>
      <c r="E48">
        <v>11</v>
      </c>
      <c r="F48">
        <v>9</v>
      </c>
      <c r="G48">
        <v>25.1</v>
      </c>
      <c r="H48">
        <v>5.25</v>
      </c>
      <c r="I48">
        <f>AVERAGE(2,2.5)</f>
        <v>2.25</v>
      </c>
      <c r="J48">
        <v>5.5</v>
      </c>
    </row>
    <row r="49" spans="2:10" x14ac:dyDescent="0.3">
      <c r="C49" s="4" t="s">
        <v>56</v>
      </c>
      <c r="D49" s="3">
        <v>1</v>
      </c>
      <c r="E49">
        <v>6</v>
      </c>
      <c r="F49">
        <v>10</v>
      </c>
      <c r="H49">
        <v>9.5</v>
      </c>
      <c r="I49">
        <v>2.25</v>
      </c>
      <c r="J49">
        <v>4.25</v>
      </c>
    </row>
    <row r="50" spans="2:10" x14ac:dyDescent="0.3">
      <c r="C50" s="4" t="s">
        <v>57</v>
      </c>
      <c r="D50" s="3">
        <v>1</v>
      </c>
      <c r="E50">
        <v>14</v>
      </c>
      <c r="F50">
        <v>9</v>
      </c>
      <c r="H50">
        <v>6.75</v>
      </c>
      <c r="I50">
        <v>2.5</v>
      </c>
      <c r="J50">
        <v>5.25</v>
      </c>
    </row>
    <row r="51" spans="2:10" x14ac:dyDescent="0.3">
      <c r="C51" s="4" t="s">
        <v>58</v>
      </c>
      <c r="D51" s="3">
        <v>1</v>
      </c>
      <c r="E51">
        <v>3</v>
      </c>
      <c r="F51">
        <v>7.5</v>
      </c>
      <c r="H51">
        <v>3.5</v>
      </c>
      <c r="J51">
        <v>4</v>
      </c>
    </row>
    <row r="52" spans="2:10" x14ac:dyDescent="0.3">
      <c r="B52" t="s">
        <v>59</v>
      </c>
      <c r="C52" s="4" t="s">
        <v>60</v>
      </c>
      <c r="D52" s="3">
        <v>1</v>
      </c>
      <c r="E52">
        <v>7</v>
      </c>
      <c r="F52">
        <v>9.5</v>
      </c>
      <c r="H52">
        <v>5.25</v>
      </c>
      <c r="I52">
        <v>5.5</v>
      </c>
      <c r="J52">
        <v>7</v>
      </c>
    </row>
    <row r="53" spans="2:10" x14ac:dyDescent="0.3">
      <c r="B53" t="s">
        <v>61</v>
      </c>
      <c r="C53" s="4" t="s">
        <v>62</v>
      </c>
      <c r="D53" s="3">
        <v>1</v>
      </c>
      <c r="E53">
        <v>3.5</v>
      </c>
      <c r="F53">
        <v>6.75</v>
      </c>
      <c r="H53">
        <v>3.25</v>
      </c>
      <c r="I53">
        <v>2.5</v>
      </c>
      <c r="J53">
        <v>3.25</v>
      </c>
    </row>
    <row r="54" spans="2:10" x14ac:dyDescent="0.3">
      <c r="C54" s="4" t="s">
        <v>63</v>
      </c>
      <c r="D54" s="3">
        <v>1</v>
      </c>
      <c r="E54">
        <v>10</v>
      </c>
      <c r="F54">
        <v>19</v>
      </c>
      <c r="H54">
        <v>4.5</v>
      </c>
      <c r="I54">
        <v>2.5</v>
      </c>
      <c r="J54">
        <v>7.5</v>
      </c>
    </row>
    <row r="55" spans="2:10" x14ac:dyDescent="0.3">
      <c r="C55" s="4" t="s">
        <v>64</v>
      </c>
      <c r="D55" s="3">
        <v>1</v>
      </c>
      <c r="E55">
        <v>6</v>
      </c>
      <c r="F55">
        <v>16.5</v>
      </c>
      <c r="H55">
        <v>4</v>
      </c>
      <c r="I55">
        <v>2.25</v>
      </c>
      <c r="J55">
        <v>6</v>
      </c>
    </row>
    <row r="56" spans="2:10" x14ac:dyDescent="0.3">
      <c r="C56" s="4" t="s">
        <v>65</v>
      </c>
      <c r="D56" s="3">
        <v>1</v>
      </c>
      <c r="E56">
        <v>2</v>
      </c>
      <c r="F56">
        <v>15.5</v>
      </c>
      <c r="H56">
        <v>2</v>
      </c>
      <c r="I56">
        <v>2.5</v>
      </c>
      <c r="J56">
        <v>7.5</v>
      </c>
    </row>
    <row r="57" spans="2:10" x14ac:dyDescent="0.3">
      <c r="C57" s="4" t="s">
        <v>66</v>
      </c>
      <c r="D57" s="3">
        <v>1</v>
      </c>
      <c r="E57">
        <v>2.5</v>
      </c>
      <c r="F57">
        <v>11</v>
      </c>
      <c r="H57">
        <v>3</v>
      </c>
      <c r="I57">
        <v>2.5</v>
      </c>
      <c r="J57">
        <v>7</v>
      </c>
    </row>
    <row r="58" spans="2:10" x14ac:dyDescent="0.3">
      <c r="C58" s="4" t="s">
        <v>67</v>
      </c>
      <c r="D58" s="3">
        <v>1</v>
      </c>
      <c r="E58">
        <v>6</v>
      </c>
      <c r="F58">
        <v>18</v>
      </c>
      <c r="H58">
        <v>2.25</v>
      </c>
      <c r="I58">
        <v>2</v>
      </c>
      <c r="J58">
        <v>8</v>
      </c>
    </row>
    <row r="59" spans="2:10" x14ac:dyDescent="0.3">
      <c r="C59" s="4" t="s">
        <v>68</v>
      </c>
      <c r="D59" s="3">
        <v>1</v>
      </c>
      <c r="E59">
        <v>4</v>
      </c>
      <c r="F59">
        <v>3.5</v>
      </c>
      <c r="H59">
        <v>2</v>
      </c>
      <c r="I59">
        <v>3</v>
      </c>
      <c r="J59">
        <v>2.75</v>
      </c>
    </row>
    <row r="60" spans="2:10" x14ac:dyDescent="0.3">
      <c r="C60" s="4" t="s">
        <v>69</v>
      </c>
      <c r="D60" s="3">
        <v>1</v>
      </c>
      <c r="E60">
        <v>8.5</v>
      </c>
      <c r="F60">
        <v>10.5</v>
      </c>
      <c r="H60">
        <v>6</v>
      </c>
      <c r="I60">
        <v>2</v>
      </c>
      <c r="J60">
        <v>3.75</v>
      </c>
    </row>
    <row r="61" spans="2:10" x14ac:dyDescent="0.3">
      <c r="B61" t="s">
        <v>70</v>
      </c>
      <c r="C61" s="4" t="s">
        <v>71</v>
      </c>
      <c r="D61" s="3">
        <v>1</v>
      </c>
      <c r="E61">
        <v>3</v>
      </c>
      <c r="F61">
        <v>9</v>
      </c>
      <c r="H61">
        <v>5.25</v>
      </c>
      <c r="I61">
        <v>2</v>
      </c>
      <c r="J61">
        <v>5.5</v>
      </c>
    </row>
    <row r="62" spans="2:10" x14ac:dyDescent="0.3">
      <c r="C62" s="4" t="s">
        <v>72</v>
      </c>
      <c r="D62" s="3">
        <v>1</v>
      </c>
      <c r="E62">
        <v>3</v>
      </c>
      <c r="F62">
        <v>9.5</v>
      </c>
      <c r="H62">
        <v>6.15</v>
      </c>
      <c r="I62">
        <v>3.25</v>
      </c>
      <c r="J62">
        <v>7</v>
      </c>
    </row>
    <row r="63" spans="2:10" x14ac:dyDescent="0.3">
      <c r="C63" s="4" t="s">
        <v>73</v>
      </c>
      <c r="D63" s="3">
        <v>1</v>
      </c>
      <c r="E63">
        <v>2.5</v>
      </c>
      <c r="F63">
        <v>8</v>
      </c>
      <c r="H63">
        <v>3.25</v>
      </c>
      <c r="J63">
        <v>4.5</v>
      </c>
    </row>
    <row r="64" spans="2:10" x14ac:dyDescent="0.3">
      <c r="C64" s="4" t="s">
        <v>74</v>
      </c>
      <c r="D64" s="3">
        <v>1</v>
      </c>
      <c r="E64">
        <v>3</v>
      </c>
      <c r="F64">
        <v>9</v>
      </c>
      <c r="H64">
        <v>2</v>
      </c>
      <c r="I64">
        <v>3</v>
      </c>
      <c r="J64">
        <v>6</v>
      </c>
    </row>
    <row r="65" spans="2:10" x14ac:dyDescent="0.3">
      <c r="B65" t="s">
        <v>75</v>
      </c>
      <c r="C65" s="4" t="s">
        <v>76</v>
      </c>
      <c r="D65" s="3">
        <v>1</v>
      </c>
      <c r="E65">
        <v>9</v>
      </c>
      <c r="F65">
        <v>17</v>
      </c>
      <c r="H65">
        <v>3</v>
      </c>
      <c r="I65">
        <v>3.25</v>
      </c>
      <c r="J65">
        <v>7.5</v>
      </c>
    </row>
    <row r="66" spans="2:10" x14ac:dyDescent="0.3">
      <c r="C66" s="4" t="s">
        <v>77</v>
      </c>
      <c r="D66" s="3">
        <v>1</v>
      </c>
      <c r="F66">
        <v>15</v>
      </c>
      <c r="H66">
        <v>3.25</v>
      </c>
      <c r="I66">
        <v>3</v>
      </c>
      <c r="J66">
        <v>7</v>
      </c>
    </row>
    <row r="67" spans="2:10" x14ac:dyDescent="0.3">
      <c r="C67" s="4" t="s">
        <v>78</v>
      </c>
      <c r="D67" s="3">
        <v>1</v>
      </c>
      <c r="E67">
        <v>2.5</v>
      </c>
      <c r="F67">
        <v>13.5</v>
      </c>
      <c r="H67">
        <v>3.25</v>
      </c>
      <c r="I67">
        <v>4.5</v>
      </c>
      <c r="J67">
        <v>7</v>
      </c>
    </row>
    <row r="68" spans="2:10" x14ac:dyDescent="0.3">
      <c r="C68" s="4" t="s">
        <v>79</v>
      </c>
      <c r="D68" s="3">
        <v>2</v>
      </c>
      <c r="E68">
        <v>11</v>
      </c>
      <c r="F68">
        <v>20</v>
      </c>
      <c r="H68">
        <v>6</v>
      </c>
      <c r="I68">
        <v>2.5</v>
      </c>
      <c r="J68">
        <v>10</v>
      </c>
    </row>
    <row r="69" spans="2:10" x14ac:dyDescent="0.3">
      <c r="C69" s="4" t="s">
        <v>80</v>
      </c>
      <c r="D69" s="3">
        <v>2</v>
      </c>
      <c r="E69">
        <v>5</v>
      </c>
      <c r="F69">
        <v>18</v>
      </c>
      <c r="H69">
        <v>2.95</v>
      </c>
      <c r="I69">
        <v>3.25</v>
      </c>
      <c r="J69">
        <v>10.5</v>
      </c>
    </row>
    <row r="70" spans="2:10" x14ac:dyDescent="0.3">
      <c r="C70" s="4" t="s">
        <v>81</v>
      </c>
      <c r="D70" s="3">
        <v>2</v>
      </c>
      <c r="E70">
        <v>4.5</v>
      </c>
      <c r="F70">
        <v>18.5</v>
      </c>
      <c r="H70">
        <v>3.5</v>
      </c>
      <c r="J70">
        <v>9.5</v>
      </c>
    </row>
    <row r="71" spans="2:10" x14ac:dyDescent="0.3">
      <c r="C71" s="4" t="s">
        <v>82</v>
      </c>
      <c r="D71" s="3">
        <v>1</v>
      </c>
      <c r="E71">
        <v>12.5</v>
      </c>
      <c r="F71">
        <v>18</v>
      </c>
      <c r="H71">
        <v>4.5</v>
      </c>
      <c r="I71">
        <v>3.25</v>
      </c>
      <c r="J71">
        <v>10</v>
      </c>
    </row>
    <row r="72" spans="2:10" x14ac:dyDescent="0.3">
      <c r="C72" s="4" t="s">
        <v>83</v>
      </c>
      <c r="D72" s="3">
        <v>1</v>
      </c>
      <c r="E72">
        <v>4</v>
      </c>
      <c r="F72">
        <v>17</v>
      </c>
      <c r="H72">
        <v>5</v>
      </c>
      <c r="I72">
        <v>3.75</v>
      </c>
      <c r="J72">
        <v>9.5</v>
      </c>
    </row>
    <row r="73" spans="2:10" x14ac:dyDescent="0.3">
      <c r="C73" s="4" t="s">
        <v>84</v>
      </c>
      <c r="D73" s="3">
        <v>2</v>
      </c>
      <c r="E73">
        <v>8</v>
      </c>
      <c r="F73">
        <v>20</v>
      </c>
      <c r="H73">
        <v>7.5</v>
      </c>
      <c r="J73">
        <v>11</v>
      </c>
    </row>
    <row r="74" spans="2:10" x14ac:dyDescent="0.3">
      <c r="C74" s="4" t="s">
        <v>85</v>
      </c>
      <c r="D74" s="3">
        <v>2</v>
      </c>
      <c r="E74">
        <v>10</v>
      </c>
      <c r="F74">
        <v>22</v>
      </c>
      <c r="H74">
        <v>7</v>
      </c>
      <c r="I74">
        <v>2.75</v>
      </c>
      <c r="J74">
        <v>11.5</v>
      </c>
    </row>
    <row r="75" spans="2:10" x14ac:dyDescent="0.3">
      <c r="C75" s="4" t="s">
        <v>86</v>
      </c>
      <c r="D75" s="3">
        <v>1</v>
      </c>
      <c r="E75">
        <v>10.5</v>
      </c>
      <c r="F75">
        <v>17.5</v>
      </c>
      <c r="H75" s="2">
        <v>4.5</v>
      </c>
      <c r="I75">
        <v>2.5</v>
      </c>
      <c r="J75">
        <v>9</v>
      </c>
    </row>
    <row r="76" spans="2:10" x14ac:dyDescent="0.3">
      <c r="C76" s="4" t="s">
        <v>87</v>
      </c>
      <c r="D76" s="3">
        <v>2</v>
      </c>
      <c r="E76">
        <v>6.5</v>
      </c>
      <c r="F76">
        <v>17</v>
      </c>
      <c r="H76" s="2">
        <v>3.5</v>
      </c>
      <c r="I76">
        <v>4</v>
      </c>
      <c r="J76">
        <v>10</v>
      </c>
    </row>
    <row r="77" spans="2:10" x14ac:dyDescent="0.3">
      <c r="B77" t="s">
        <v>88</v>
      </c>
      <c r="C77" s="4" t="s">
        <v>89</v>
      </c>
      <c r="D77" s="3">
        <v>1</v>
      </c>
      <c r="F77">
        <v>8</v>
      </c>
      <c r="H77" s="2">
        <v>4.5</v>
      </c>
      <c r="I77">
        <v>3</v>
      </c>
      <c r="J77">
        <v>5</v>
      </c>
    </row>
    <row r="78" spans="2:10" x14ac:dyDescent="0.3">
      <c r="B78" t="s">
        <v>90</v>
      </c>
      <c r="C78" s="4" t="s">
        <v>91</v>
      </c>
      <c r="D78" s="3">
        <v>1</v>
      </c>
      <c r="E78">
        <v>2.5</v>
      </c>
      <c r="F78">
        <v>9.75</v>
      </c>
      <c r="H78" s="2">
        <v>3</v>
      </c>
      <c r="I78">
        <v>3.25</v>
      </c>
      <c r="J78">
        <v>4</v>
      </c>
    </row>
    <row r="79" spans="2:10" x14ac:dyDescent="0.3">
      <c r="B79" t="s">
        <v>92</v>
      </c>
      <c r="C79" s="1" t="s">
        <v>93</v>
      </c>
      <c r="D79" s="3">
        <v>1</v>
      </c>
      <c r="E79">
        <v>12.5</v>
      </c>
      <c r="F79">
        <v>6.25</v>
      </c>
      <c r="H79" s="2">
        <v>2.5</v>
      </c>
      <c r="I79">
        <v>1</v>
      </c>
      <c r="J79">
        <v>5.75</v>
      </c>
    </row>
    <row r="80" spans="2:10" x14ac:dyDescent="0.3">
      <c r="B80" t="s">
        <v>94</v>
      </c>
      <c r="C80" s="1" t="s">
        <v>95</v>
      </c>
      <c r="D80" s="3">
        <v>1</v>
      </c>
      <c r="F80">
        <v>12.5</v>
      </c>
      <c r="H80" s="2">
        <v>2.25</v>
      </c>
      <c r="I80">
        <v>1.75</v>
      </c>
      <c r="J80">
        <v>6</v>
      </c>
    </row>
    <row r="81" spans="2:10" x14ac:dyDescent="0.3">
      <c r="B81" t="s">
        <v>96</v>
      </c>
      <c r="C81" s="1" t="s">
        <v>97</v>
      </c>
      <c r="D81" s="3">
        <v>1</v>
      </c>
      <c r="E81">
        <v>8.5</v>
      </c>
      <c r="F81">
        <v>6</v>
      </c>
      <c r="G81">
        <v>12.9375</v>
      </c>
      <c r="H81" s="2">
        <v>3.75</v>
      </c>
      <c r="I81">
        <v>2.5</v>
      </c>
      <c r="J81">
        <v>2.5</v>
      </c>
    </row>
    <row r="82" spans="2:10" x14ac:dyDescent="0.3">
      <c r="B82" t="s">
        <v>98</v>
      </c>
      <c r="C82" s="1" t="s">
        <v>99</v>
      </c>
      <c r="D82" s="3">
        <v>1</v>
      </c>
      <c r="E82">
        <v>3</v>
      </c>
      <c r="F82">
        <v>6</v>
      </c>
      <c r="H82" s="2">
        <v>0.25</v>
      </c>
      <c r="J82">
        <v>2.75</v>
      </c>
    </row>
    <row r="83" spans="2:10" x14ac:dyDescent="0.3">
      <c r="B83" t="s">
        <v>100</v>
      </c>
      <c r="C83" s="1" t="s">
        <v>101</v>
      </c>
      <c r="D83" s="3">
        <v>1</v>
      </c>
      <c r="E83">
        <v>6</v>
      </c>
      <c r="F83">
        <v>3.5</v>
      </c>
      <c r="H83" s="2">
        <v>2.25</v>
      </c>
      <c r="I83">
        <v>3.5</v>
      </c>
      <c r="J83">
        <v>3</v>
      </c>
    </row>
    <row r="84" spans="2:10" x14ac:dyDescent="0.3">
      <c r="B84" t="s">
        <v>102</v>
      </c>
      <c r="C84" s="1" t="s">
        <v>103</v>
      </c>
      <c r="D84" s="3">
        <v>1</v>
      </c>
      <c r="E84">
        <v>9</v>
      </c>
      <c r="F84">
        <v>3.5</v>
      </c>
      <c r="G84">
        <v>4.17</v>
      </c>
      <c r="I84">
        <v>2.25</v>
      </c>
      <c r="J84">
        <v>2.25</v>
      </c>
    </row>
    <row r="85" spans="2:10" x14ac:dyDescent="0.3">
      <c r="B85" t="s">
        <v>104</v>
      </c>
      <c r="C85" s="1" t="s">
        <v>105</v>
      </c>
      <c r="D85" s="3">
        <v>1</v>
      </c>
      <c r="E85">
        <v>6.5</v>
      </c>
      <c r="F85">
        <v>6.5</v>
      </c>
      <c r="H85">
        <v>11</v>
      </c>
      <c r="I85">
        <v>3.2</v>
      </c>
      <c r="J85">
        <v>7.25</v>
      </c>
    </row>
    <row r="86" spans="2:10" x14ac:dyDescent="0.3">
      <c r="B86" t="s">
        <v>106</v>
      </c>
      <c r="C86" s="1" t="s">
        <v>107</v>
      </c>
      <c r="D86" s="3">
        <v>1</v>
      </c>
      <c r="E86">
        <v>6</v>
      </c>
      <c r="F86">
        <v>4.5</v>
      </c>
      <c r="H86">
        <v>2.5</v>
      </c>
      <c r="J86">
        <v>3</v>
      </c>
    </row>
    <row r="87" spans="2:10" x14ac:dyDescent="0.3">
      <c r="B87" t="s">
        <v>108</v>
      </c>
      <c r="C87" s="1" t="s">
        <v>109</v>
      </c>
      <c r="D87" s="3">
        <v>1</v>
      </c>
      <c r="E87">
        <v>11</v>
      </c>
      <c r="F87">
        <v>3</v>
      </c>
      <c r="H87">
        <v>2</v>
      </c>
      <c r="I87">
        <v>2</v>
      </c>
      <c r="J87">
        <v>2.75</v>
      </c>
    </row>
    <row r="88" spans="2:10" x14ac:dyDescent="0.3">
      <c r="B88" t="s">
        <v>110</v>
      </c>
      <c r="C88" s="1" t="s">
        <v>111</v>
      </c>
      <c r="D88" s="3">
        <v>2</v>
      </c>
      <c r="E88">
        <v>13</v>
      </c>
      <c r="F88">
        <v>19</v>
      </c>
      <c r="H88">
        <v>13</v>
      </c>
      <c r="I88">
        <v>3</v>
      </c>
      <c r="J88">
        <v>7</v>
      </c>
    </row>
    <row r="89" spans="2:10" x14ac:dyDescent="0.3">
      <c r="C89" s="1" t="s">
        <v>112</v>
      </c>
      <c r="D89" s="3">
        <v>2</v>
      </c>
      <c r="E89">
        <v>13</v>
      </c>
      <c r="F89">
        <v>17.5</v>
      </c>
      <c r="H89">
        <v>6.75</v>
      </c>
      <c r="J89">
        <v>9</v>
      </c>
    </row>
    <row r="90" spans="2:10" x14ac:dyDescent="0.3">
      <c r="C90" s="1" t="s">
        <v>113</v>
      </c>
      <c r="D90" s="3">
        <v>2</v>
      </c>
      <c r="E90">
        <v>8.5</v>
      </c>
      <c r="F90">
        <v>21.5</v>
      </c>
      <c r="H90">
        <v>14.5</v>
      </c>
      <c r="I90">
        <v>5</v>
      </c>
      <c r="J90">
        <v>11.5</v>
      </c>
    </row>
    <row r="91" spans="2:10" x14ac:dyDescent="0.3">
      <c r="C91" s="1" t="s">
        <v>114</v>
      </c>
      <c r="D91" s="3">
        <v>2</v>
      </c>
      <c r="F91">
        <v>8</v>
      </c>
      <c r="H91">
        <v>7</v>
      </c>
      <c r="J91">
        <v>5.5</v>
      </c>
    </row>
    <row r="92" spans="2:10" x14ac:dyDescent="0.3">
      <c r="C92" s="1" t="s">
        <v>115</v>
      </c>
      <c r="D92" s="3">
        <v>2</v>
      </c>
      <c r="E92">
        <v>13</v>
      </c>
      <c r="F92">
        <v>11</v>
      </c>
      <c r="H92">
        <v>17.5</v>
      </c>
      <c r="J92">
        <v>5</v>
      </c>
    </row>
    <row r="93" spans="2:10" x14ac:dyDescent="0.3">
      <c r="C93" s="1" t="s">
        <v>116</v>
      </c>
      <c r="D93" s="3">
        <v>2</v>
      </c>
      <c r="F93">
        <v>13</v>
      </c>
      <c r="H93">
        <v>12.5</v>
      </c>
      <c r="I93">
        <v>5</v>
      </c>
      <c r="J93">
        <v>7.5</v>
      </c>
    </row>
    <row r="94" spans="2:10" x14ac:dyDescent="0.3">
      <c r="C94" s="1" t="s">
        <v>117</v>
      </c>
      <c r="D94" s="3">
        <v>2</v>
      </c>
      <c r="E94">
        <v>16</v>
      </c>
      <c r="F94">
        <v>22.5</v>
      </c>
      <c r="H94">
        <v>9</v>
      </c>
      <c r="J94">
        <v>10.5</v>
      </c>
    </row>
    <row r="95" spans="2:10" x14ac:dyDescent="0.3">
      <c r="C95" s="1" t="s">
        <v>118</v>
      </c>
      <c r="D95" s="3">
        <v>2</v>
      </c>
      <c r="F95">
        <v>13</v>
      </c>
      <c r="H95">
        <v>7.5</v>
      </c>
      <c r="J95">
        <v>7</v>
      </c>
    </row>
    <row r="96" spans="2:10" x14ac:dyDescent="0.3">
      <c r="C96" s="1" t="s">
        <v>119</v>
      </c>
      <c r="D96" s="3">
        <v>2</v>
      </c>
      <c r="F96">
        <v>12.5</v>
      </c>
      <c r="H96">
        <v>5.5</v>
      </c>
      <c r="I96">
        <v>3</v>
      </c>
      <c r="J96">
        <v>5.5</v>
      </c>
    </row>
    <row r="97" spans="3:10" x14ac:dyDescent="0.3">
      <c r="C97" s="1" t="s">
        <v>120</v>
      </c>
      <c r="D97" s="3">
        <v>2</v>
      </c>
      <c r="E97">
        <v>12.5</v>
      </c>
      <c r="F97">
        <v>15.5</v>
      </c>
      <c r="H97">
        <v>7.5</v>
      </c>
      <c r="I97">
        <v>3</v>
      </c>
      <c r="J97">
        <v>7.5</v>
      </c>
    </row>
    <row r="98" spans="3:10" x14ac:dyDescent="0.3">
      <c r="C98" s="1" t="s">
        <v>121</v>
      </c>
      <c r="D98" s="3">
        <v>2</v>
      </c>
      <c r="F98">
        <v>9</v>
      </c>
      <c r="H98">
        <v>2.5</v>
      </c>
      <c r="I98">
        <v>4</v>
      </c>
      <c r="J98">
        <v>4.5</v>
      </c>
    </row>
    <row r="99" spans="3:10" x14ac:dyDescent="0.3">
      <c r="C99" s="1" t="s">
        <v>122</v>
      </c>
      <c r="D99" s="3">
        <v>2</v>
      </c>
      <c r="E99">
        <v>11.5</v>
      </c>
      <c r="F99">
        <v>16</v>
      </c>
      <c r="J99">
        <v>7.5</v>
      </c>
    </row>
    <row r="100" spans="3:10" x14ac:dyDescent="0.3">
      <c r="C100" s="1" t="s">
        <v>123</v>
      </c>
      <c r="D100" s="3">
        <v>2</v>
      </c>
      <c r="F100">
        <v>19</v>
      </c>
    </row>
    <row r="101" spans="3:10" x14ac:dyDescent="0.3">
      <c r="C101" s="1" t="s">
        <v>124</v>
      </c>
      <c r="D101" s="3">
        <v>2</v>
      </c>
      <c r="E101">
        <v>15</v>
      </c>
      <c r="F101">
        <v>20.5</v>
      </c>
      <c r="H101">
        <v>7</v>
      </c>
      <c r="J101">
        <v>8.5</v>
      </c>
    </row>
    <row r="102" spans="3:10" x14ac:dyDescent="0.3">
      <c r="C102" s="1" t="s">
        <v>125</v>
      </c>
      <c r="D102" s="3">
        <v>2</v>
      </c>
      <c r="E102">
        <v>12</v>
      </c>
      <c r="F102">
        <v>12</v>
      </c>
      <c r="H102">
        <v>8.75</v>
      </c>
      <c r="J102">
        <v>5.25</v>
      </c>
    </row>
    <row r="103" spans="3:10" x14ac:dyDescent="0.3">
      <c r="C103" s="1" t="s">
        <v>126</v>
      </c>
      <c r="D103" s="3">
        <v>2</v>
      </c>
      <c r="F103">
        <v>14.5</v>
      </c>
      <c r="H103">
        <v>6</v>
      </c>
      <c r="J103">
        <v>12</v>
      </c>
    </row>
    <row r="104" spans="3:10" x14ac:dyDescent="0.3">
      <c r="C104" s="1" t="s">
        <v>127</v>
      </c>
      <c r="D104" s="3">
        <v>2</v>
      </c>
      <c r="F104">
        <v>13</v>
      </c>
      <c r="H104">
        <v>8.5</v>
      </c>
      <c r="J104">
        <v>6.5</v>
      </c>
    </row>
    <row r="105" spans="3:10" x14ac:dyDescent="0.3">
      <c r="C105" s="1" t="s">
        <v>128</v>
      </c>
      <c r="D105" s="3">
        <v>2</v>
      </c>
      <c r="E105">
        <v>14</v>
      </c>
      <c r="F105">
        <v>11</v>
      </c>
      <c r="H105">
        <v>8</v>
      </c>
      <c r="I105">
        <v>2.5</v>
      </c>
      <c r="J105">
        <v>6</v>
      </c>
    </row>
    <row r="106" spans="3:10" x14ac:dyDescent="0.3">
      <c r="C106" s="1" t="s">
        <v>129</v>
      </c>
      <c r="D106" s="3">
        <v>2</v>
      </c>
      <c r="F106">
        <v>17</v>
      </c>
      <c r="H106">
        <v>14</v>
      </c>
      <c r="J106">
        <v>7</v>
      </c>
    </row>
    <row r="107" spans="3:10" x14ac:dyDescent="0.3">
      <c r="C107" s="1" t="s">
        <v>130</v>
      </c>
      <c r="D107" s="3">
        <v>2</v>
      </c>
      <c r="F107">
        <v>11.5</v>
      </c>
      <c r="H107">
        <v>10.5</v>
      </c>
      <c r="I107">
        <v>2.5</v>
      </c>
      <c r="J107">
        <v>8.5</v>
      </c>
    </row>
    <row r="108" spans="3:10" x14ac:dyDescent="0.3">
      <c r="C108" s="1" t="s">
        <v>131</v>
      </c>
      <c r="D108" s="3">
        <v>2</v>
      </c>
      <c r="F108">
        <v>16.5</v>
      </c>
      <c r="H108">
        <v>10</v>
      </c>
      <c r="I108">
        <v>3</v>
      </c>
      <c r="J108">
        <v>6.5</v>
      </c>
    </row>
    <row r="109" spans="3:10" x14ac:dyDescent="0.3">
      <c r="C109" s="1" t="s">
        <v>132</v>
      </c>
      <c r="D109" s="3">
        <v>2</v>
      </c>
      <c r="E109">
        <v>13.5</v>
      </c>
      <c r="F109">
        <v>10</v>
      </c>
      <c r="H109">
        <v>11.5</v>
      </c>
      <c r="J109">
        <v>4.75</v>
      </c>
    </row>
    <row r="110" spans="3:10" x14ac:dyDescent="0.3">
      <c r="C110" s="1" t="s">
        <v>133</v>
      </c>
      <c r="D110" s="3">
        <v>2</v>
      </c>
      <c r="F110">
        <v>14</v>
      </c>
      <c r="H110">
        <v>3.5</v>
      </c>
      <c r="J110">
        <v>6</v>
      </c>
    </row>
    <row r="111" spans="3:10" x14ac:dyDescent="0.3">
      <c r="C111" s="1" t="s">
        <v>134</v>
      </c>
      <c r="D111" s="3">
        <v>2</v>
      </c>
      <c r="E111">
        <v>10.5</v>
      </c>
      <c r="F111">
        <v>16.5</v>
      </c>
      <c r="H111">
        <v>8.25</v>
      </c>
      <c r="I111">
        <v>4</v>
      </c>
      <c r="J111">
        <v>8</v>
      </c>
    </row>
    <row r="112" spans="3:10" x14ac:dyDescent="0.3">
      <c r="C112" s="1" t="s">
        <v>135</v>
      </c>
      <c r="D112" s="3">
        <v>2</v>
      </c>
      <c r="E112">
        <v>10</v>
      </c>
      <c r="F112">
        <v>10.75</v>
      </c>
      <c r="H112">
        <v>6.5</v>
      </c>
      <c r="I112">
        <v>4</v>
      </c>
      <c r="J112">
        <v>5.5</v>
      </c>
    </row>
    <row r="113" spans="3:10" x14ac:dyDescent="0.3">
      <c r="C113" s="1" t="s">
        <v>136</v>
      </c>
      <c r="D113" s="3">
        <v>2</v>
      </c>
      <c r="E113">
        <v>17.5</v>
      </c>
      <c r="F113">
        <v>13</v>
      </c>
      <c r="H113">
        <v>10.5</v>
      </c>
      <c r="J113">
        <v>5</v>
      </c>
    </row>
    <row r="114" spans="3:10" x14ac:dyDescent="0.3">
      <c r="C114" s="1" t="s">
        <v>137</v>
      </c>
      <c r="D114" s="3">
        <v>2</v>
      </c>
      <c r="E114">
        <v>12</v>
      </c>
      <c r="F114">
        <v>11</v>
      </c>
      <c r="H114">
        <v>7.5</v>
      </c>
      <c r="J114">
        <v>5.5</v>
      </c>
    </row>
    <row r="115" spans="3:10" x14ac:dyDescent="0.3">
      <c r="C115" s="1" t="s">
        <v>138</v>
      </c>
      <c r="D115" s="3">
        <v>2</v>
      </c>
      <c r="E115">
        <v>7</v>
      </c>
      <c r="F115">
        <v>18.5</v>
      </c>
      <c r="H115">
        <v>12.5</v>
      </c>
      <c r="J115">
        <v>8.5</v>
      </c>
    </row>
    <row r="116" spans="3:10" x14ac:dyDescent="0.3">
      <c r="C116" s="1" t="s">
        <v>139</v>
      </c>
      <c r="D116" s="3">
        <v>2</v>
      </c>
      <c r="F116">
        <v>13</v>
      </c>
      <c r="H116">
        <v>9</v>
      </c>
      <c r="J116">
        <v>4.5</v>
      </c>
    </row>
    <row r="117" spans="3:10" x14ac:dyDescent="0.3">
      <c r="C117" s="1" t="s">
        <v>140</v>
      </c>
      <c r="D117" s="3">
        <v>2</v>
      </c>
      <c r="E117">
        <v>11</v>
      </c>
      <c r="F117">
        <v>21</v>
      </c>
      <c r="H117">
        <v>7</v>
      </c>
      <c r="J117">
        <v>9</v>
      </c>
    </row>
    <row r="118" spans="3:10" x14ac:dyDescent="0.3">
      <c r="C118" s="1" t="s">
        <v>141</v>
      </c>
      <c r="D118" s="3">
        <v>2</v>
      </c>
      <c r="E118">
        <v>17.5</v>
      </c>
      <c r="F118">
        <v>14.5</v>
      </c>
      <c r="G118">
        <v>8.2249999999999979</v>
      </c>
      <c r="H118">
        <v>3</v>
      </c>
      <c r="J118">
        <v>7.5</v>
      </c>
    </row>
    <row r="119" spans="3:10" x14ac:dyDescent="0.3">
      <c r="C119" s="1" t="s">
        <v>142</v>
      </c>
      <c r="D119" s="3">
        <v>2</v>
      </c>
      <c r="E119">
        <v>6</v>
      </c>
      <c r="F119">
        <v>15</v>
      </c>
      <c r="H119">
        <v>6.5</v>
      </c>
      <c r="J119">
        <v>4</v>
      </c>
    </row>
    <row r="120" spans="3:10" x14ac:dyDescent="0.3">
      <c r="C120" s="1" t="s">
        <v>143</v>
      </c>
      <c r="D120" s="3">
        <v>2</v>
      </c>
      <c r="E120">
        <v>7</v>
      </c>
      <c r="F120">
        <v>21</v>
      </c>
      <c r="H120">
        <v>5.5</v>
      </c>
      <c r="J120">
        <v>8.5</v>
      </c>
    </row>
    <row r="121" spans="3:10" x14ac:dyDescent="0.3">
      <c r="C121" s="1" t="s">
        <v>144</v>
      </c>
      <c r="D121" s="3">
        <v>2</v>
      </c>
      <c r="E121">
        <v>7.5</v>
      </c>
      <c r="F121">
        <v>21</v>
      </c>
      <c r="H121">
        <v>6</v>
      </c>
      <c r="J121">
        <v>10</v>
      </c>
    </row>
    <row r="122" spans="3:10" x14ac:dyDescent="0.3">
      <c r="C122" s="1" t="s">
        <v>145</v>
      </c>
      <c r="D122" s="3">
        <v>2</v>
      </c>
      <c r="F122">
        <v>20</v>
      </c>
      <c r="H122">
        <v>7.5</v>
      </c>
      <c r="I122">
        <v>2.5</v>
      </c>
      <c r="J122">
        <v>9.5</v>
      </c>
    </row>
    <row r="123" spans="3:10" x14ac:dyDescent="0.3">
      <c r="C123" s="1" t="s">
        <v>146</v>
      </c>
      <c r="D123" s="3">
        <v>2</v>
      </c>
      <c r="E123">
        <v>4.5</v>
      </c>
      <c r="F123">
        <v>17</v>
      </c>
      <c r="H123">
        <v>2.5</v>
      </c>
      <c r="J123">
        <v>6.5</v>
      </c>
    </row>
    <row r="124" spans="3:10" x14ac:dyDescent="0.3">
      <c r="C124" s="1" t="s">
        <v>147</v>
      </c>
      <c r="D124" s="3">
        <v>2</v>
      </c>
      <c r="F124">
        <v>19.5</v>
      </c>
      <c r="H124">
        <v>15.5</v>
      </c>
      <c r="I124">
        <v>3.75</v>
      </c>
      <c r="J124">
        <v>7.5</v>
      </c>
    </row>
    <row r="125" spans="3:10" x14ac:dyDescent="0.3">
      <c r="C125" s="1" t="s">
        <v>148</v>
      </c>
      <c r="D125" s="3">
        <v>2</v>
      </c>
      <c r="F125">
        <v>14</v>
      </c>
      <c r="J125">
        <v>7.5</v>
      </c>
    </row>
    <row r="126" spans="3:10" x14ac:dyDescent="0.3">
      <c r="C126" s="1" t="s">
        <v>149</v>
      </c>
      <c r="D126" s="3">
        <v>2</v>
      </c>
      <c r="E126">
        <v>8</v>
      </c>
      <c r="F126">
        <v>16.25</v>
      </c>
      <c r="H126">
        <v>6</v>
      </c>
      <c r="I126">
        <v>2.4</v>
      </c>
      <c r="J126">
        <v>8</v>
      </c>
    </row>
    <row r="127" spans="3:10" x14ac:dyDescent="0.3">
      <c r="C127" s="1" t="s">
        <v>150</v>
      </c>
      <c r="D127" s="3">
        <v>2</v>
      </c>
      <c r="E127">
        <v>9.5</v>
      </c>
      <c r="F127">
        <v>11</v>
      </c>
      <c r="H127">
        <v>5.75</v>
      </c>
      <c r="J127">
        <v>8.25</v>
      </c>
    </row>
    <row r="128" spans="3:10" x14ac:dyDescent="0.3">
      <c r="C128" s="1" t="s">
        <v>151</v>
      </c>
      <c r="D128" s="3">
        <v>2</v>
      </c>
      <c r="E128">
        <v>18</v>
      </c>
      <c r="F128">
        <v>15</v>
      </c>
      <c r="H128">
        <v>12</v>
      </c>
      <c r="J128">
        <v>9.5</v>
      </c>
    </row>
    <row r="129" spans="2:10" x14ac:dyDescent="0.3">
      <c r="B129" t="s">
        <v>152</v>
      </c>
      <c r="C129" s="1" t="s">
        <v>153</v>
      </c>
      <c r="D129" s="3">
        <v>2</v>
      </c>
      <c r="E129">
        <v>30</v>
      </c>
      <c r="F129">
        <v>9.5</v>
      </c>
      <c r="G129">
        <v>15</v>
      </c>
      <c r="H129">
        <v>6.75</v>
      </c>
      <c r="J129">
        <v>4.75</v>
      </c>
    </row>
    <row r="130" spans="2:10" x14ac:dyDescent="0.3">
      <c r="C130" s="1" t="s">
        <v>154</v>
      </c>
      <c r="D130" s="3">
        <v>2</v>
      </c>
      <c r="E130">
        <v>6.5</v>
      </c>
      <c r="F130">
        <v>13.5</v>
      </c>
      <c r="H130">
        <v>4.25</v>
      </c>
      <c r="J130">
        <v>8.5</v>
      </c>
    </row>
    <row r="131" spans="2:10" x14ac:dyDescent="0.3">
      <c r="C131" s="1" t="s">
        <v>155</v>
      </c>
      <c r="D131" s="3">
        <v>2</v>
      </c>
      <c r="E131">
        <v>13.5</v>
      </c>
      <c r="F131">
        <v>9</v>
      </c>
      <c r="H131">
        <v>3.75</v>
      </c>
      <c r="J131">
        <v>4</v>
      </c>
    </row>
    <row r="132" spans="2:10" x14ac:dyDescent="0.3">
      <c r="C132" s="1" t="s">
        <v>156</v>
      </c>
      <c r="D132" s="3">
        <v>2</v>
      </c>
      <c r="F132">
        <v>11.5</v>
      </c>
      <c r="H132">
        <v>6</v>
      </c>
      <c r="J132">
        <v>6.5</v>
      </c>
    </row>
    <row r="133" spans="2:10" x14ac:dyDescent="0.3">
      <c r="C133" s="1" t="s">
        <v>157</v>
      </c>
      <c r="D133" s="3">
        <v>2</v>
      </c>
      <c r="E133">
        <v>17</v>
      </c>
      <c r="F133">
        <v>16.5</v>
      </c>
      <c r="H133">
        <v>10</v>
      </c>
      <c r="J133">
        <v>8</v>
      </c>
    </row>
    <row r="134" spans="2:10" x14ac:dyDescent="0.3">
      <c r="C134" s="1" t="s">
        <v>158</v>
      </c>
      <c r="D134" s="3">
        <v>2</v>
      </c>
      <c r="F134">
        <v>11.5</v>
      </c>
      <c r="H134">
        <v>11</v>
      </c>
      <c r="J134">
        <v>5.25</v>
      </c>
    </row>
    <row r="135" spans="2:10" x14ac:dyDescent="0.3">
      <c r="C135" s="1" t="s">
        <v>159</v>
      </c>
      <c r="D135" s="3">
        <v>2</v>
      </c>
      <c r="E135">
        <v>20</v>
      </c>
      <c r="F135">
        <v>13</v>
      </c>
      <c r="H135">
        <v>7</v>
      </c>
      <c r="J135">
        <v>7</v>
      </c>
    </row>
    <row r="136" spans="2:10" x14ac:dyDescent="0.3">
      <c r="C136" s="1" t="s">
        <v>160</v>
      </c>
      <c r="D136" s="3">
        <v>2</v>
      </c>
      <c r="F136">
        <v>10.5</v>
      </c>
      <c r="H136">
        <v>8.5</v>
      </c>
      <c r="J136">
        <v>6</v>
      </c>
    </row>
    <row r="137" spans="2:10" x14ac:dyDescent="0.3">
      <c r="C137" s="1" t="s">
        <v>161</v>
      </c>
      <c r="D137" s="3">
        <v>2</v>
      </c>
      <c r="F137">
        <v>14.5</v>
      </c>
      <c r="H137">
        <v>5.5</v>
      </c>
      <c r="J137">
        <v>5.5</v>
      </c>
    </row>
    <row r="138" spans="2:10" x14ac:dyDescent="0.3">
      <c r="C138" s="1" t="s">
        <v>162</v>
      </c>
      <c r="D138" s="3">
        <v>2</v>
      </c>
      <c r="E138">
        <v>31.4</v>
      </c>
      <c r="F138">
        <v>14.5</v>
      </c>
      <c r="H138">
        <v>10.5</v>
      </c>
      <c r="J138">
        <v>6</v>
      </c>
    </row>
    <row r="139" spans="2:10" x14ac:dyDescent="0.3">
      <c r="C139" s="1" t="s">
        <v>163</v>
      </c>
      <c r="D139" s="3">
        <v>2</v>
      </c>
      <c r="E139">
        <v>35</v>
      </c>
      <c r="F139">
        <v>15.5</v>
      </c>
      <c r="H139">
        <v>6.5</v>
      </c>
      <c r="J139">
        <v>8.75</v>
      </c>
    </row>
    <row r="140" spans="2:10" x14ac:dyDescent="0.3">
      <c r="C140" s="1" t="s">
        <v>164</v>
      </c>
      <c r="D140" s="3">
        <v>2</v>
      </c>
      <c r="E140">
        <v>15</v>
      </c>
      <c r="F140">
        <v>16.5</v>
      </c>
      <c r="H140">
        <v>16</v>
      </c>
      <c r="J140">
        <v>10</v>
      </c>
    </row>
    <row r="141" spans="2:10" x14ac:dyDescent="0.3">
      <c r="C141" s="1" t="s">
        <v>165</v>
      </c>
      <c r="D141" s="3">
        <v>2</v>
      </c>
      <c r="F141">
        <v>15.5</v>
      </c>
      <c r="H141">
        <v>11</v>
      </c>
      <c r="J141">
        <v>6.5</v>
      </c>
    </row>
    <row r="142" spans="2:10" x14ac:dyDescent="0.3">
      <c r="C142" s="1" t="s">
        <v>166</v>
      </c>
      <c r="D142" s="3">
        <v>2</v>
      </c>
      <c r="E142">
        <v>23.5</v>
      </c>
      <c r="F142">
        <v>16.25</v>
      </c>
      <c r="H142">
        <v>9</v>
      </c>
      <c r="J142">
        <v>10</v>
      </c>
    </row>
    <row r="143" spans="2:10" x14ac:dyDescent="0.3">
      <c r="C143" s="1" t="s">
        <v>167</v>
      </c>
      <c r="D143" s="3">
        <v>2</v>
      </c>
      <c r="E143">
        <v>6</v>
      </c>
      <c r="F143">
        <v>17.5</v>
      </c>
      <c r="H143">
        <v>9</v>
      </c>
      <c r="J143">
        <v>4.5</v>
      </c>
    </row>
    <row r="144" spans="2:10" x14ac:dyDescent="0.3">
      <c r="C144" s="1" t="s">
        <v>168</v>
      </c>
      <c r="D144" s="3">
        <v>2</v>
      </c>
      <c r="E144">
        <v>22.5</v>
      </c>
      <c r="F144">
        <v>15</v>
      </c>
      <c r="H144">
        <v>12</v>
      </c>
      <c r="J144">
        <v>7.5</v>
      </c>
    </row>
    <row r="145" spans="3:10" x14ac:dyDescent="0.3">
      <c r="C145" s="1" t="s">
        <v>169</v>
      </c>
      <c r="D145" s="3">
        <v>2</v>
      </c>
      <c r="E145">
        <v>12.5</v>
      </c>
      <c r="F145">
        <v>9.5</v>
      </c>
      <c r="H145">
        <v>3.5</v>
      </c>
      <c r="J145">
        <v>4.5</v>
      </c>
    </row>
    <row r="146" spans="3:10" x14ac:dyDescent="0.3">
      <c r="C146" s="1" t="s">
        <v>170</v>
      </c>
      <c r="D146" s="3">
        <v>2</v>
      </c>
      <c r="E146">
        <v>6.5</v>
      </c>
      <c r="F146">
        <v>10</v>
      </c>
      <c r="H146">
        <v>16</v>
      </c>
      <c r="J146">
        <v>6.5</v>
      </c>
    </row>
    <row r="147" spans="3:10" x14ac:dyDescent="0.3">
      <c r="C147" s="1" t="s">
        <v>171</v>
      </c>
      <c r="D147" s="3">
        <v>2</v>
      </c>
      <c r="E147">
        <v>13</v>
      </c>
      <c r="F147">
        <v>10</v>
      </c>
      <c r="H147">
        <v>6.5</v>
      </c>
      <c r="J147">
        <v>6.5</v>
      </c>
    </row>
    <row r="148" spans="3:10" x14ac:dyDescent="0.3">
      <c r="C148" s="1" t="s">
        <v>172</v>
      </c>
      <c r="D148" s="3">
        <v>2</v>
      </c>
      <c r="E148">
        <v>17.5</v>
      </c>
      <c r="F148">
        <v>11</v>
      </c>
      <c r="H148">
        <v>3.5</v>
      </c>
      <c r="J148">
        <v>4.5</v>
      </c>
    </row>
    <row r="149" spans="3:10" x14ac:dyDescent="0.3">
      <c r="C149" s="1" t="s">
        <v>173</v>
      </c>
      <c r="D149" s="3">
        <v>2</v>
      </c>
      <c r="F149">
        <v>13</v>
      </c>
      <c r="H149">
        <v>8</v>
      </c>
      <c r="J149">
        <v>4.75</v>
      </c>
    </row>
    <row r="150" spans="3:10" x14ac:dyDescent="0.3">
      <c r="C150" s="1" t="s">
        <v>174</v>
      </c>
      <c r="D150" s="3">
        <v>2</v>
      </c>
      <c r="E150">
        <v>17.5</v>
      </c>
      <c r="F150">
        <v>16</v>
      </c>
      <c r="H150">
        <v>10</v>
      </c>
      <c r="J150">
        <v>11.5</v>
      </c>
    </row>
    <row r="151" spans="3:10" x14ac:dyDescent="0.3">
      <c r="C151" s="1" t="s">
        <v>175</v>
      </c>
      <c r="D151" s="3">
        <v>2</v>
      </c>
      <c r="E151">
        <v>6.5</v>
      </c>
      <c r="F151">
        <v>12</v>
      </c>
      <c r="H151">
        <v>2.75</v>
      </c>
      <c r="I151">
        <v>2</v>
      </c>
      <c r="J151">
        <v>8</v>
      </c>
    </row>
    <row r="152" spans="3:10" x14ac:dyDescent="0.3">
      <c r="C152" s="1" t="s">
        <v>176</v>
      </c>
      <c r="D152" s="3">
        <v>2</v>
      </c>
      <c r="E152">
        <v>65</v>
      </c>
      <c r="F152">
        <v>14</v>
      </c>
      <c r="H152">
        <v>5</v>
      </c>
      <c r="J152">
        <v>9</v>
      </c>
    </row>
    <row r="153" spans="3:10" x14ac:dyDescent="0.3">
      <c r="C153" s="1" t="s">
        <v>177</v>
      </c>
      <c r="D153" s="3">
        <v>2</v>
      </c>
      <c r="E153">
        <v>17.5</v>
      </c>
      <c r="F153">
        <v>13</v>
      </c>
      <c r="H153">
        <v>8.5</v>
      </c>
      <c r="J153">
        <v>6.5</v>
      </c>
    </row>
    <row r="154" spans="3:10" x14ac:dyDescent="0.3">
      <c r="C154" s="1" t="s">
        <v>178</v>
      </c>
      <c r="D154" s="3">
        <v>2</v>
      </c>
      <c r="F154">
        <v>15.5</v>
      </c>
      <c r="H154">
        <v>8</v>
      </c>
      <c r="J154">
        <v>6</v>
      </c>
    </row>
    <row r="155" spans="3:10" x14ac:dyDescent="0.3">
      <c r="C155" s="1" t="s">
        <v>179</v>
      </c>
      <c r="D155" s="3">
        <v>2</v>
      </c>
      <c r="F155">
        <v>13</v>
      </c>
      <c r="H155">
        <v>17.5</v>
      </c>
      <c r="J155">
        <v>3</v>
      </c>
    </row>
    <row r="156" spans="3:10" x14ac:dyDescent="0.3">
      <c r="C156" s="1" t="s">
        <v>180</v>
      </c>
      <c r="D156" s="3">
        <v>2</v>
      </c>
      <c r="F156">
        <v>13</v>
      </c>
      <c r="H156">
        <v>7</v>
      </c>
      <c r="J156">
        <v>4.5</v>
      </c>
    </row>
    <row r="157" spans="3:10" x14ac:dyDescent="0.3">
      <c r="C157" s="1" t="s">
        <v>181</v>
      </c>
      <c r="D157" s="3">
        <v>2</v>
      </c>
      <c r="E157">
        <v>70</v>
      </c>
      <c r="F157">
        <v>12</v>
      </c>
      <c r="H157">
        <v>7.75</v>
      </c>
      <c r="J157">
        <v>9</v>
      </c>
    </row>
    <row r="158" spans="3:10" x14ac:dyDescent="0.3">
      <c r="C158" s="1" t="s">
        <v>182</v>
      </c>
      <c r="D158" s="3">
        <v>2</v>
      </c>
      <c r="F158">
        <v>13.5</v>
      </c>
      <c r="H158">
        <v>7</v>
      </c>
      <c r="J158">
        <v>10.5</v>
      </c>
    </row>
    <row r="159" spans="3:10" x14ac:dyDescent="0.3">
      <c r="C159" s="1" t="s">
        <v>183</v>
      </c>
      <c r="D159" s="3">
        <v>2</v>
      </c>
      <c r="E159">
        <v>30</v>
      </c>
      <c r="F159">
        <v>9.5</v>
      </c>
      <c r="H159">
        <v>5.5</v>
      </c>
      <c r="J159">
        <v>3.75</v>
      </c>
    </row>
    <row r="160" spans="3:10" x14ac:dyDescent="0.3">
      <c r="C160" s="1" t="s">
        <v>184</v>
      </c>
      <c r="D160" s="3">
        <v>2</v>
      </c>
      <c r="F160">
        <v>12</v>
      </c>
      <c r="H160">
        <v>8</v>
      </c>
      <c r="I160">
        <v>2</v>
      </c>
      <c r="J160">
        <v>7</v>
      </c>
    </row>
    <row r="161" spans="2:10" x14ac:dyDescent="0.3">
      <c r="C161" s="1" t="s">
        <v>185</v>
      </c>
      <c r="D161" s="3">
        <v>2</v>
      </c>
      <c r="E161">
        <v>13</v>
      </c>
      <c r="F161">
        <v>16</v>
      </c>
      <c r="H161">
        <v>6.25</v>
      </c>
      <c r="J161">
        <v>10</v>
      </c>
    </row>
    <row r="162" spans="2:10" x14ac:dyDescent="0.3">
      <c r="C162" s="1" t="s">
        <v>186</v>
      </c>
      <c r="D162" s="3">
        <v>2</v>
      </c>
      <c r="E162">
        <v>6.5</v>
      </c>
      <c r="F162">
        <v>25</v>
      </c>
      <c r="J162">
        <v>7.5</v>
      </c>
    </row>
    <row r="163" spans="2:10" x14ac:dyDescent="0.3">
      <c r="C163" s="1" t="s">
        <v>187</v>
      </c>
      <c r="D163" s="3">
        <v>2</v>
      </c>
      <c r="E163">
        <v>11</v>
      </c>
      <c r="F163">
        <v>18</v>
      </c>
      <c r="H163">
        <v>8.5</v>
      </c>
      <c r="J163">
        <v>10</v>
      </c>
    </row>
    <row r="164" spans="2:10" x14ac:dyDescent="0.3">
      <c r="C164" s="1" t="s">
        <v>188</v>
      </c>
      <c r="D164" s="3">
        <v>2</v>
      </c>
      <c r="F164">
        <v>15.5</v>
      </c>
      <c r="J164">
        <v>13</v>
      </c>
    </row>
    <row r="165" spans="2:10" x14ac:dyDescent="0.3">
      <c r="B165" t="s">
        <v>189</v>
      </c>
      <c r="C165" s="1" t="s">
        <v>190</v>
      </c>
      <c r="D165" s="3">
        <v>2</v>
      </c>
      <c r="E165">
        <v>16</v>
      </c>
      <c r="F165">
        <v>18</v>
      </c>
      <c r="H165">
        <v>9.5</v>
      </c>
      <c r="J165">
        <v>8</v>
      </c>
    </row>
    <row r="166" spans="2:10" x14ac:dyDescent="0.3">
      <c r="C166" s="1" t="s">
        <v>191</v>
      </c>
      <c r="D166" s="3">
        <v>2</v>
      </c>
      <c r="E166">
        <v>10.5</v>
      </c>
      <c r="F166">
        <v>22.5</v>
      </c>
      <c r="H166">
        <v>14.5</v>
      </c>
      <c r="J166">
        <v>10.5</v>
      </c>
    </row>
    <row r="167" spans="2:10" x14ac:dyDescent="0.3">
      <c r="C167" s="1" t="s">
        <v>192</v>
      </c>
      <c r="D167" s="3">
        <v>2</v>
      </c>
      <c r="E167">
        <v>12</v>
      </c>
      <c r="F167">
        <v>22.5</v>
      </c>
      <c r="H167">
        <v>8.5</v>
      </c>
      <c r="J167">
        <v>12</v>
      </c>
    </row>
    <row r="168" spans="2:10" x14ac:dyDescent="0.3">
      <c r="C168" s="1" t="s">
        <v>193</v>
      </c>
      <c r="D168" s="3">
        <v>2</v>
      </c>
      <c r="E168">
        <v>8.5</v>
      </c>
      <c r="F168">
        <v>14</v>
      </c>
      <c r="H168">
        <v>4.25</v>
      </c>
      <c r="J168">
        <v>7.5</v>
      </c>
    </row>
    <row r="169" spans="2:10" x14ac:dyDescent="0.3">
      <c r="C169" s="1" t="s">
        <v>194</v>
      </c>
      <c r="D169" s="3">
        <v>2</v>
      </c>
      <c r="F169">
        <v>17</v>
      </c>
      <c r="H169">
        <v>10</v>
      </c>
      <c r="J169">
        <v>10.5</v>
      </c>
    </row>
    <row r="170" spans="2:10" x14ac:dyDescent="0.3">
      <c r="C170" s="1" t="s">
        <v>195</v>
      </c>
      <c r="D170" s="3">
        <v>2</v>
      </c>
      <c r="E170">
        <v>12.5</v>
      </c>
      <c r="F170">
        <v>13</v>
      </c>
      <c r="H170">
        <v>8.5</v>
      </c>
      <c r="J170">
        <v>7.5</v>
      </c>
    </row>
    <row r="171" spans="2:10" x14ac:dyDescent="0.3">
      <c r="B171" t="s">
        <v>196</v>
      </c>
      <c r="C171" s="1" t="s">
        <v>197</v>
      </c>
      <c r="D171" s="3">
        <v>2</v>
      </c>
      <c r="E171">
        <v>8.5</v>
      </c>
      <c r="F171">
        <v>11.25</v>
      </c>
      <c r="H171">
        <v>4.25</v>
      </c>
      <c r="J171">
        <v>5.25</v>
      </c>
    </row>
    <row r="172" spans="2:10" x14ac:dyDescent="0.3">
      <c r="C172" s="1" t="s">
        <v>198</v>
      </c>
      <c r="D172" s="3">
        <v>2</v>
      </c>
      <c r="E172">
        <v>12.5</v>
      </c>
      <c r="F172">
        <v>9.5</v>
      </c>
      <c r="H172">
        <v>8</v>
      </c>
      <c r="J172">
        <v>4.25</v>
      </c>
    </row>
    <row r="173" spans="2:10" x14ac:dyDescent="0.3">
      <c r="C173" s="1" t="s">
        <v>199</v>
      </c>
      <c r="D173" s="3">
        <v>2</v>
      </c>
      <c r="E173">
        <v>4</v>
      </c>
      <c r="F173">
        <v>13</v>
      </c>
      <c r="H173">
        <v>4.5</v>
      </c>
      <c r="I173">
        <v>2</v>
      </c>
      <c r="J173">
        <v>4.5</v>
      </c>
    </row>
    <row r="174" spans="2:10" x14ac:dyDescent="0.3">
      <c r="B174" t="s">
        <v>200</v>
      </c>
      <c r="C174" s="1" t="s">
        <v>201</v>
      </c>
      <c r="D174" s="3">
        <v>2</v>
      </c>
      <c r="F174">
        <v>14.5</v>
      </c>
      <c r="H174">
        <v>4.5</v>
      </c>
      <c r="J174">
        <v>4.5</v>
      </c>
    </row>
    <row r="175" spans="2:10" x14ac:dyDescent="0.3">
      <c r="B175" t="s">
        <v>202</v>
      </c>
      <c r="C175" s="1" t="s">
        <v>203</v>
      </c>
      <c r="D175" s="3">
        <v>2</v>
      </c>
      <c r="F175">
        <v>15.5</v>
      </c>
      <c r="H175">
        <v>4.5</v>
      </c>
      <c r="I175">
        <v>3.5</v>
      </c>
      <c r="J175">
        <v>8.5</v>
      </c>
    </row>
    <row r="176" spans="2:10" x14ac:dyDescent="0.3">
      <c r="C176" s="1" t="s">
        <v>204</v>
      </c>
      <c r="D176" s="3">
        <v>2</v>
      </c>
    </row>
    <row r="177" spans="2:10" x14ac:dyDescent="0.3">
      <c r="C177" s="1" t="s">
        <v>205</v>
      </c>
      <c r="D177" s="3">
        <v>2</v>
      </c>
      <c r="F177">
        <v>13</v>
      </c>
      <c r="G177">
        <v>18.8</v>
      </c>
      <c r="H177">
        <v>5</v>
      </c>
      <c r="I177" s="6">
        <v>2.8959999999999999</v>
      </c>
      <c r="J177">
        <v>5.5</v>
      </c>
    </row>
    <row r="178" spans="2:10" x14ac:dyDescent="0.3">
      <c r="C178" s="1" t="s">
        <v>206</v>
      </c>
      <c r="D178" s="3">
        <v>2</v>
      </c>
      <c r="E178">
        <v>50</v>
      </c>
      <c r="F178">
        <v>15</v>
      </c>
      <c r="J178">
        <v>7.5</v>
      </c>
    </row>
    <row r="179" spans="2:10" x14ac:dyDescent="0.3">
      <c r="C179" s="1" t="s">
        <v>207</v>
      </c>
      <c r="D179" s="3">
        <v>2</v>
      </c>
      <c r="E179">
        <v>11</v>
      </c>
      <c r="F179">
        <v>13</v>
      </c>
      <c r="H179">
        <v>19</v>
      </c>
      <c r="J179">
        <v>5.5</v>
      </c>
    </row>
    <row r="180" spans="2:10" x14ac:dyDescent="0.3">
      <c r="C180" s="1" t="s">
        <v>208</v>
      </c>
      <c r="D180" s="3">
        <v>2</v>
      </c>
      <c r="E180">
        <v>8</v>
      </c>
      <c r="F180">
        <v>13</v>
      </c>
      <c r="H180">
        <v>3.5</v>
      </c>
      <c r="I180">
        <v>3.25</v>
      </c>
      <c r="J180">
        <v>6</v>
      </c>
    </row>
    <row r="181" spans="2:10" x14ac:dyDescent="0.3">
      <c r="B181" t="s">
        <v>209</v>
      </c>
      <c r="C181" s="1" t="s">
        <v>210</v>
      </c>
      <c r="D181" s="3">
        <v>2</v>
      </c>
      <c r="F181">
        <v>18</v>
      </c>
      <c r="H181">
        <v>9</v>
      </c>
      <c r="J181">
        <v>8</v>
      </c>
    </row>
    <row r="182" spans="2:10" x14ac:dyDescent="0.3">
      <c r="C182" s="1" t="s">
        <v>211</v>
      </c>
      <c r="D182" s="3">
        <v>2</v>
      </c>
      <c r="F182">
        <v>17</v>
      </c>
      <c r="H182">
        <v>8.5</v>
      </c>
      <c r="J182">
        <v>8.5</v>
      </c>
    </row>
    <row r="183" spans="2:10" x14ac:dyDescent="0.3">
      <c r="C183" s="1" t="s">
        <v>212</v>
      </c>
      <c r="D183" s="3">
        <v>2</v>
      </c>
      <c r="F183">
        <v>16</v>
      </c>
      <c r="H183">
        <v>7</v>
      </c>
      <c r="I183">
        <v>2</v>
      </c>
      <c r="J183">
        <v>6.5</v>
      </c>
    </row>
    <row r="184" spans="2:10" x14ac:dyDescent="0.3">
      <c r="C184" s="1" t="s">
        <v>213</v>
      </c>
      <c r="D184" s="3">
        <v>1</v>
      </c>
      <c r="E184">
        <v>7.5</v>
      </c>
      <c r="H184">
        <v>4</v>
      </c>
      <c r="I184">
        <v>1</v>
      </c>
      <c r="J184">
        <v>5.5</v>
      </c>
    </row>
    <row r="185" spans="2:10" x14ac:dyDescent="0.3">
      <c r="B185" t="s">
        <v>214</v>
      </c>
      <c r="C185" s="1" t="s">
        <v>215</v>
      </c>
      <c r="D185" s="3">
        <v>2</v>
      </c>
      <c r="F185">
        <v>12</v>
      </c>
      <c r="J185">
        <v>10</v>
      </c>
    </row>
    <row r="186" spans="2:10" x14ac:dyDescent="0.3">
      <c r="C186" s="1" t="s">
        <v>216</v>
      </c>
      <c r="D186" s="3">
        <v>2</v>
      </c>
      <c r="F186">
        <v>18</v>
      </c>
      <c r="H186">
        <v>6.5</v>
      </c>
      <c r="J186">
        <v>13.5</v>
      </c>
    </row>
    <row r="187" spans="2:10" x14ac:dyDescent="0.3">
      <c r="C187" s="1" t="s">
        <v>217</v>
      </c>
      <c r="D187" s="3">
        <v>2</v>
      </c>
      <c r="E187">
        <v>4.5</v>
      </c>
      <c r="F187">
        <v>24</v>
      </c>
      <c r="H187">
        <v>2.5</v>
      </c>
      <c r="J187">
        <v>15</v>
      </c>
    </row>
    <row r="188" spans="2:10" x14ac:dyDescent="0.3">
      <c r="C188" s="1" t="s">
        <v>218</v>
      </c>
      <c r="D188" s="3">
        <v>2</v>
      </c>
      <c r="E188">
        <v>4.5</v>
      </c>
      <c r="F188">
        <v>21</v>
      </c>
      <c r="H188">
        <v>0.75</v>
      </c>
      <c r="I188">
        <v>6</v>
      </c>
      <c r="J188">
        <v>20</v>
      </c>
    </row>
    <row r="189" spans="2:10" x14ac:dyDescent="0.3">
      <c r="B189" t="s">
        <v>219</v>
      </c>
      <c r="C189" s="1" t="s">
        <v>220</v>
      </c>
      <c r="D189" s="3">
        <v>2</v>
      </c>
      <c r="F189">
        <v>19</v>
      </c>
      <c r="H189">
        <v>30</v>
      </c>
      <c r="I189">
        <v>4</v>
      </c>
      <c r="J189">
        <v>11</v>
      </c>
    </row>
    <row r="190" spans="2:10" x14ac:dyDescent="0.3">
      <c r="C190" s="1" t="s">
        <v>221</v>
      </c>
      <c r="D190" s="3">
        <v>2</v>
      </c>
      <c r="F190">
        <v>21</v>
      </c>
      <c r="H190">
        <v>30</v>
      </c>
      <c r="J190">
        <v>10</v>
      </c>
    </row>
    <row r="191" spans="2:10" x14ac:dyDescent="0.3">
      <c r="C191" s="1" t="s">
        <v>222</v>
      </c>
      <c r="D191" s="3">
        <v>2</v>
      </c>
      <c r="E191">
        <v>11.5</v>
      </c>
      <c r="F191">
        <v>21</v>
      </c>
      <c r="H191">
        <v>35</v>
      </c>
      <c r="I191">
        <v>3</v>
      </c>
      <c r="J191">
        <v>9</v>
      </c>
    </row>
    <row r="192" spans="2:10" x14ac:dyDescent="0.3">
      <c r="C192" s="1" t="s">
        <v>223</v>
      </c>
      <c r="D192" s="3">
        <v>2</v>
      </c>
      <c r="F192">
        <v>19</v>
      </c>
      <c r="H192">
        <v>14</v>
      </c>
      <c r="J192">
        <v>11.5</v>
      </c>
    </row>
    <row r="193" spans="2:10" x14ac:dyDescent="0.3">
      <c r="C193" s="1" t="s">
        <v>224</v>
      </c>
      <c r="D193" s="3">
        <v>2</v>
      </c>
      <c r="F193">
        <v>22.5</v>
      </c>
      <c r="H193">
        <v>25</v>
      </c>
      <c r="I193">
        <v>5</v>
      </c>
      <c r="J193">
        <v>11.5</v>
      </c>
    </row>
    <row r="194" spans="2:10" x14ac:dyDescent="0.3">
      <c r="C194" s="1" t="s">
        <v>225</v>
      </c>
      <c r="D194" s="3">
        <v>2</v>
      </c>
      <c r="F194">
        <v>17</v>
      </c>
      <c r="H194">
        <v>25</v>
      </c>
      <c r="I194">
        <v>4</v>
      </c>
      <c r="J194">
        <v>9.5</v>
      </c>
    </row>
    <row r="195" spans="2:10" x14ac:dyDescent="0.3">
      <c r="B195" t="s">
        <v>226</v>
      </c>
      <c r="C195" s="1" t="s">
        <v>227</v>
      </c>
      <c r="D195" s="3">
        <v>2</v>
      </c>
      <c r="F195">
        <v>20</v>
      </c>
      <c r="H195">
        <v>22.5</v>
      </c>
      <c r="I195">
        <v>4</v>
      </c>
      <c r="J195">
        <v>15</v>
      </c>
    </row>
    <row r="196" spans="2:10" x14ac:dyDescent="0.3">
      <c r="B196" t="s">
        <v>228</v>
      </c>
      <c r="C196" s="1" t="s">
        <v>229</v>
      </c>
      <c r="D196" s="3">
        <v>2</v>
      </c>
      <c r="E196">
        <v>3</v>
      </c>
      <c r="F196">
        <v>21.5</v>
      </c>
      <c r="H196">
        <v>6</v>
      </c>
      <c r="J196">
        <v>15</v>
      </c>
    </row>
    <row r="197" spans="2:10" x14ac:dyDescent="0.3">
      <c r="B197" t="s">
        <v>230</v>
      </c>
      <c r="C197" s="1" t="s">
        <v>231</v>
      </c>
      <c r="D197" s="3">
        <v>2</v>
      </c>
      <c r="E197">
        <v>3</v>
      </c>
      <c r="F197">
        <v>13.5</v>
      </c>
      <c r="H197">
        <v>1</v>
      </c>
      <c r="I197">
        <v>3.5</v>
      </c>
      <c r="J197">
        <v>9</v>
      </c>
    </row>
    <row r="198" spans="2:10" x14ac:dyDescent="0.3">
      <c r="B198" t="s">
        <v>232</v>
      </c>
      <c r="C198" s="1" t="s">
        <v>233</v>
      </c>
      <c r="D198" s="3">
        <v>2</v>
      </c>
      <c r="E198">
        <v>3</v>
      </c>
      <c r="F198">
        <v>16</v>
      </c>
      <c r="H198">
        <v>3</v>
      </c>
      <c r="J198">
        <v>8.5</v>
      </c>
    </row>
    <row r="199" spans="2:10" x14ac:dyDescent="0.3">
      <c r="C199" s="1" t="s">
        <v>234</v>
      </c>
      <c r="D199" s="3">
        <v>2</v>
      </c>
      <c r="E199">
        <v>13.5</v>
      </c>
      <c r="F199">
        <v>13.5</v>
      </c>
      <c r="H199">
        <v>6.5</v>
      </c>
      <c r="I199">
        <v>3.5</v>
      </c>
      <c r="J199">
        <v>7.5</v>
      </c>
    </row>
    <row r="200" spans="2:10" x14ac:dyDescent="0.3">
      <c r="C200" s="1" t="s">
        <v>235</v>
      </c>
      <c r="D200" s="3">
        <v>2</v>
      </c>
      <c r="E200">
        <v>6.5</v>
      </c>
      <c r="F200">
        <v>22</v>
      </c>
      <c r="H200">
        <v>3.5</v>
      </c>
      <c r="I200">
        <v>4</v>
      </c>
      <c r="J200">
        <v>10</v>
      </c>
    </row>
    <row r="201" spans="2:10" x14ac:dyDescent="0.3">
      <c r="C201" s="1" t="s">
        <v>236</v>
      </c>
      <c r="D201" s="3">
        <v>2</v>
      </c>
      <c r="E201">
        <v>13</v>
      </c>
      <c r="F201">
        <v>18.5</v>
      </c>
      <c r="H201">
        <v>5.5</v>
      </c>
      <c r="I201">
        <v>4</v>
      </c>
      <c r="J201">
        <v>10</v>
      </c>
    </row>
    <row r="202" spans="2:10" x14ac:dyDescent="0.3">
      <c r="B202" t="s">
        <v>237</v>
      </c>
      <c r="C202" s="1" t="s">
        <v>238</v>
      </c>
      <c r="D202" s="3">
        <v>2</v>
      </c>
      <c r="E202">
        <v>5</v>
      </c>
      <c r="F202">
        <v>11.5</v>
      </c>
      <c r="H202">
        <v>3.25</v>
      </c>
      <c r="J202">
        <v>3.75</v>
      </c>
    </row>
    <row r="203" spans="2:10" x14ac:dyDescent="0.3">
      <c r="C203" s="1" t="s">
        <v>239</v>
      </c>
      <c r="D203" s="3">
        <v>2</v>
      </c>
      <c r="E203">
        <v>3</v>
      </c>
      <c r="F203">
        <v>12</v>
      </c>
      <c r="H203">
        <v>1.25</v>
      </c>
      <c r="J203">
        <v>4.5</v>
      </c>
    </row>
    <row r="204" spans="2:10" x14ac:dyDescent="0.3">
      <c r="C204" s="1" t="s">
        <v>240</v>
      </c>
      <c r="D204" s="3">
        <v>2</v>
      </c>
      <c r="E204">
        <v>3.5</v>
      </c>
      <c r="F204">
        <v>12.25</v>
      </c>
      <c r="H204">
        <v>5</v>
      </c>
      <c r="J204">
        <v>5</v>
      </c>
    </row>
    <row r="205" spans="2:10" x14ac:dyDescent="0.3">
      <c r="C205" s="1" t="s">
        <v>241</v>
      </c>
      <c r="D205" s="3">
        <v>1</v>
      </c>
      <c r="F205">
        <v>11</v>
      </c>
      <c r="H205">
        <v>13.5</v>
      </c>
      <c r="J205">
        <v>5</v>
      </c>
    </row>
    <row r="206" spans="2:10" x14ac:dyDescent="0.3">
      <c r="C206" s="1" t="s">
        <v>242</v>
      </c>
      <c r="D206" s="3">
        <v>2</v>
      </c>
      <c r="E206">
        <v>5</v>
      </c>
      <c r="F206">
        <v>7</v>
      </c>
      <c r="H206">
        <v>7.5</v>
      </c>
      <c r="J206">
        <v>3.5</v>
      </c>
    </row>
    <row r="207" spans="2:10" x14ac:dyDescent="0.3">
      <c r="C207" s="1" t="s">
        <v>243</v>
      </c>
      <c r="D207" s="3">
        <v>1</v>
      </c>
      <c r="E207">
        <v>7</v>
      </c>
      <c r="F207">
        <v>11.5</v>
      </c>
      <c r="H207">
        <v>13.75</v>
      </c>
      <c r="I207">
        <v>2</v>
      </c>
      <c r="J207">
        <v>5</v>
      </c>
    </row>
    <row r="208" spans="2:10" x14ac:dyDescent="0.3">
      <c r="C208" s="1" t="s">
        <v>244</v>
      </c>
      <c r="D208" s="3">
        <v>2</v>
      </c>
      <c r="E208">
        <v>4.5</v>
      </c>
      <c r="F208">
        <v>11</v>
      </c>
      <c r="H208">
        <v>5.5</v>
      </c>
      <c r="J208">
        <v>5.75</v>
      </c>
    </row>
    <row r="209" spans="2:10" x14ac:dyDescent="0.3">
      <c r="C209" s="1" t="s">
        <v>245</v>
      </c>
      <c r="D209" s="3">
        <v>2</v>
      </c>
      <c r="E209">
        <v>6.5</v>
      </c>
      <c r="F209">
        <v>10.5</v>
      </c>
      <c r="H209">
        <v>4</v>
      </c>
      <c r="J209">
        <v>4.25</v>
      </c>
    </row>
    <row r="210" spans="2:10" x14ac:dyDescent="0.3">
      <c r="C210" s="1" t="s">
        <v>246</v>
      </c>
      <c r="D210" s="3">
        <v>2</v>
      </c>
      <c r="E210">
        <v>10</v>
      </c>
      <c r="F210">
        <v>13</v>
      </c>
      <c r="H210">
        <v>4.5</v>
      </c>
      <c r="J210">
        <v>4.5</v>
      </c>
    </row>
    <row r="211" spans="2:10" x14ac:dyDescent="0.3">
      <c r="C211" s="1" t="s">
        <v>247</v>
      </c>
      <c r="D211" s="3">
        <v>2</v>
      </c>
      <c r="E211">
        <v>3.5</v>
      </c>
      <c r="F211">
        <v>8.5</v>
      </c>
      <c r="H211">
        <v>2.75</v>
      </c>
      <c r="J211">
        <v>3.5</v>
      </c>
    </row>
    <row r="212" spans="2:10" x14ac:dyDescent="0.3">
      <c r="C212" s="1" t="s">
        <v>248</v>
      </c>
      <c r="D212" s="3">
        <v>2</v>
      </c>
      <c r="E212">
        <v>8</v>
      </c>
      <c r="F212">
        <v>12.5</v>
      </c>
      <c r="G212">
        <v>9.5</v>
      </c>
      <c r="H212">
        <v>7.25</v>
      </c>
      <c r="J212">
        <v>7</v>
      </c>
    </row>
    <row r="213" spans="2:10" x14ac:dyDescent="0.3">
      <c r="C213" s="1" t="s">
        <v>249</v>
      </c>
      <c r="D213" s="3">
        <v>2</v>
      </c>
      <c r="E213">
        <v>3</v>
      </c>
      <c r="F213">
        <v>10.25</v>
      </c>
      <c r="H213">
        <v>2</v>
      </c>
      <c r="I213">
        <v>1.5</v>
      </c>
      <c r="J213">
        <v>4.75</v>
      </c>
    </row>
    <row r="214" spans="2:10" x14ac:dyDescent="0.3">
      <c r="C214" s="1" t="s">
        <v>250</v>
      </c>
      <c r="D214" s="3">
        <v>2</v>
      </c>
      <c r="E214">
        <v>5</v>
      </c>
      <c r="F214">
        <v>11.5</v>
      </c>
      <c r="H214">
        <v>2.5</v>
      </c>
      <c r="J214">
        <v>5.5</v>
      </c>
    </row>
    <row r="215" spans="2:10" x14ac:dyDescent="0.3">
      <c r="C215" s="1" t="s">
        <v>251</v>
      </c>
      <c r="D215" s="3">
        <v>2</v>
      </c>
      <c r="E215">
        <v>6</v>
      </c>
      <c r="F215">
        <v>7</v>
      </c>
      <c r="H215">
        <v>1.75</v>
      </c>
      <c r="I215">
        <v>1.5</v>
      </c>
      <c r="J215">
        <v>2.75</v>
      </c>
    </row>
    <row r="216" spans="2:10" x14ac:dyDescent="0.3">
      <c r="B216" t="s">
        <v>252</v>
      </c>
      <c r="C216" s="1" t="s">
        <v>253</v>
      </c>
      <c r="D216" s="3">
        <v>2</v>
      </c>
      <c r="E216">
        <v>5</v>
      </c>
      <c r="F216">
        <v>15</v>
      </c>
      <c r="H216">
        <v>4.5</v>
      </c>
      <c r="J216">
        <v>8.5</v>
      </c>
    </row>
    <row r="217" spans="2:10" x14ac:dyDescent="0.3">
      <c r="C217" s="1" t="s">
        <v>254</v>
      </c>
      <c r="D217" s="3">
        <v>2</v>
      </c>
      <c r="E217">
        <v>10.5</v>
      </c>
      <c r="F217">
        <v>16</v>
      </c>
      <c r="H217">
        <v>11</v>
      </c>
      <c r="J217">
        <v>8</v>
      </c>
    </row>
    <row r="218" spans="2:10" x14ac:dyDescent="0.3">
      <c r="C218" s="1" t="s">
        <v>255</v>
      </c>
      <c r="D218" s="3">
        <v>2</v>
      </c>
      <c r="E218">
        <v>11</v>
      </c>
      <c r="F218">
        <v>18.5</v>
      </c>
      <c r="H218">
        <v>7.75</v>
      </c>
      <c r="I218">
        <v>4.75</v>
      </c>
      <c r="J218">
        <v>10.75</v>
      </c>
    </row>
    <row r="219" spans="2:10" x14ac:dyDescent="0.3">
      <c r="C219" s="1" t="s">
        <v>256</v>
      </c>
      <c r="D219" s="3">
        <v>2</v>
      </c>
      <c r="E219">
        <v>13</v>
      </c>
      <c r="F219">
        <v>14.75</v>
      </c>
      <c r="H219">
        <v>7.5</v>
      </c>
      <c r="J219">
        <v>8</v>
      </c>
    </row>
    <row r="220" spans="2:10" x14ac:dyDescent="0.3">
      <c r="C220" s="1" t="s">
        <v>257</v>
      </c>
      <c r="D220" s="3">
        <v>2</v>
      </c>
      <c r="E220">
        <v>7.5</v>
      </c>
      <c r="F220">
        <v>22.5</v>
      </c>
      <c r="G220">
        <v>12</v>
      </c>
      <c r="H220">
        <v>6</v>
      </c>
      <c r="J220">
        <v>14</v>
      </c>
    </row>
    <row r="221" spans="2:10" x14ac:dyDescent="0.3">
      <c r="C221" s="1" t="s">
        <v>258</v>
      </c>
      <c r="D221" s="3">
        <v>2</v>
      </c>
      <c r="E221">
        <v>10.5</v>
      </c>
      <c r="F221">
        <v>16.5</v>
      </c>
      <c r="H221">
        <v>11</v>
      </c>
      <c r="J221">
        <v>9</v>
      </c>
    </row>
    <row r="222" spans="2:10" x14ac:dyDescent="0.3">
      <c r="C222" s="1" t="s">
        <v>259</v>
      </c>
      <c r="D222" s="3">
        <v>2</v>
      </c>
      <c r="E222">
        <v>13</v>
      </c>
      <c r="F222">
        <v>18.5</v>
      </c>
      <c r="H222">
        <v>12.5</v>
      </c>
      <c r="J222">
        <v>11.25</v>
      </c>
    </row>
    <row r="223" spans="2:10" x14ac:dyDescent="0.3">
      <c r="B223" t="s">
        <v>260</v>
      </c>
      <c r="C223" s="1" t="s">
        <v>261</v>
      </c>
      <c r="D223" s="3">
        <v>2</v>
      </c>
      <c r="E223">
        <v>2.5</v>
      </c>
      <c r="F223">
        <v>24.5</v>
      </c>
      <c r="H223">
        <v>6.5</v>
      </c>
      <c r="I223">
        <v>4</v>
      </c>
      <c r="J223">
        <v>13</v>
      </c>
    </row>
    <row r="224" spans="2:10" x14ac:dyDescent="0.3">
      <c r="B224" t="s">
        <v>262</v>
      </c>
      <c r="C224" s="1" t="s">
        <v>263</v>
      </c>
      <c r="D224" s="3">
        <v>2</v>
      </c>
      <c r="E224">
        <v>11</v>
      </c>
      <c r="F224">
        <v>11.5</v>
      </c>
      <c r="H224">
        <v>2</v>
      </c>
      <c r="I224">
        <v>3</v>
      </c>
      <c r="J224">
        <v>5.5</v>
      </c>
    </row>
    <row r="225" spans="2:10" x14ac:dyDescent="0.3">
      <c r="C225" s="1" t="s">
        <v>264</v>
      </c>
      <c r="D225" s="3">
        <v>2</v>
      </c>
      <c r="E225">
        <v>7</v>
      </c>
      <c r="F225">
        <v>18.5</v>
      </c>
      <c r="H225">
        <v>4.5</v>
      </c>
      <c r="I225">
        <v>2.75</v>
      </c>
      <c r="J225">
        <v>9</v>
      </c>
    </row>
    <row r="226" spans="2:10" x14ac:dyDescent="0.3">
      <c r="C226" s="1" t="s">
        <v>265</v>
      </c>
      <c r="D226" s="3">
        <v>2</v>
      </c>
      <c r="F226">
        <v>11</v>
      </c>
      <c r="H226">
        <v>5</v>
      </c>
      <c r="J226">
        <v>6.5</v>
      </c>
    </row>
    <row r="227" spans="2:10" x14ac:dyDescent="0.3">
      <c r="C227" s="1" t="s">
        <v>266</v>
      </c>
      <c r="D227" s="3">
        <v>2</v>
      </c>
      <c r="F227">
        <v>17.5</v>
      </c>
      <c r="H227">
        <v>5.5</v>
      </c>
      <c r="J227">
        <v>10.5</v>
      </c>
    </row>
    <row r="228" spans="2:10" x14ac:dyDescent="0.3">
      <c r="B228" t="s">
        <v>267</v>
      </c>
      <c r="C228" s="1" t="s">
        <v>268</v>
      </c>
      <c r="D228" s="3">
        <v>2</v>
      </c>
      <c r="E228">
        <v>4.5</v>
      </c>
      <c r="F228">
        <v>15.5</v>
      </c>
      <c r="H228">
        <v>0</v>
      </c>
      <c r="J228">
        <v>7.5</v>
      </c>
    </row>
    <row r="229" spans="2:10" x14ac:dyDescent="0.3">
      <c r="C229" s="1" t="s">
        <v>269</v>
      </c>
      <c r="D229" s="3">
        <v>2</v>
      </c>
      <c r="E229">
        <v>7</v>
      </c>
      <c r="F229">
        <v>12.5</v>
      </c>
      <c r="H229">
        <v>0</v>
      </c>
      <c r="J229">
        <v>5.75</v>
      </c>
    </row>
    <row r="230" spans="2:10" x14ac:dyDescent="0.3">
      <c r="C230" s="1" t="s">
        <v>270</v>
      </c>
      <c r="D230" s="3">
        <v>2</v>
      </c>
      <c r="E230">
        <v>10.5</v>
      </c>
      <c r="F230">
        <v>15</v>
      </c>
      <c r="H230">
        <v>0</v>
      </c>
      <c r="J230">
        <v>16</v>
      </c>
    </row>
    <row r="231" spans="2:10" x14ac:dyDescent="0.3">
      <c r="C231" s="1" t="s">
        <v>271</v>
      </c>
      <c r="D231" s="3">
        <v>2</v>
      </c>
      <c r="E231">
        <v>3.5</v>
      </c>
      <c r="F231">
        <v>29</v>
      </c>
      <c r="J231">
        <v>14.5</v>
      </c>
    </row>
    <row r="232" spans="2:10" x14ac:dyDescent="0.3">
      <c r="C232" s="1" t="s">
        <v>272</v>
      </c>
      <c r="D232" s="3">
        <v>2</v>
      </c>
      <c r="E232">
        <v>8.5</v>
      </c>
      <c r="F232">
        <v>29.5</v>
      </c>
      <c r="J232">
        <v>20.5</v>
      </c>
    </row>
    <row r="233" spans="2:10" x14ac:dyDescent="0.3">
      <c r="C233" s="1" t="s">
        <v>273</v>
      </c>
      <c r="D233" s="3">
        <v>2</v>
      </c>
      <c r="E233">
        <v>4</v>
      </c>
      <c r="F233">
        <v>28.5</v>
      </c>
      <c r="J233">
        <v>19.5</v>
      </c>
    </row>
    <row r="234" spans="2:10" x14ac:dyDescent="0.3">
      <c r="C234" s="1" t="s">
        <v>274</v>
      </c>
      <c r="D234" s="3">
        <v>2</v>
      </c>
      <c r="F234">
        <v>19</v>
      </c>
      <c r="J234">
        <v>12.5</v>
      </c>
    </row>
    <row r="235" spans="2:10" x14ac:dyDescent="0.3">
      <c r="C235" s="1" t="s">
        <v>275</v>
      </c>
      <c r="D235" s="3">
        <v>2</v>
      </c>
      <c r="E235">
        <v>5</v>
      </c>
      <c r="F235">
        <v>18.5</v>
      </c>
      <c r="J235">
        <v>13.5</v>
      </c>
    </row>
    <row r="236" spans="2:10" x14ac:dyDescent="0.3">
      <c r="C236" s="1" t="s">
        <v>276</v>
      </c>
      <c r="D236" s="3">
        <v>2</v>
      </c>
      <c r="E236">
        <v>2.5</v>
      </c>
      <c r="F236">
        <v>23</v>
      </c>
      <c r="H236">
        <v>0</v>
      </c>
      <c r="J236">
        <v>20</v>
      </c>
    </row>
    <row r="237" spans="2:10" x14ac:dyDescent="0.3">
      <c r="C237" s="1" t="s">
        <v>277</v>
      </c>
      <c r="D237" s="3">
        <v>2</v>
      </c>
      <c r="E237">
        <v>5.5</v>
      </c>
      <c r="F237">
        <v>21</v>
      </c>
      <c r="H237">
        <v>1.75</v>
      </c>
      <c r="J237">
        <v>9</v>
      </c>
    </row>
    <row r="238" spans="2:10" x14ac:dyDescent="0.3">
      <c r="C238" s="1" t="s">
        <v>278</v>
      </c>
      <c r="D238" s="3">
        <v>2</v>
      </c>
      <c r="E238">
        <v>4</v>
      </c>
      <c r="F238">
        <v>29</v>
      </c>
      <c r="J238">
        <v>13</v>
      </c>
    </row>
    <row r="239" spans="2:10" x14ac:dyDescent="0.3">
      <c r="C239" s="1" t="s">
        <v>279</v>
      </c>
      <c r="D239" s="3">
        <v>2</v>
      </c>
      <c r="E239">
        <v>4</v>
      </c>
      <c r="F239">
        <v>25.5</v>
      </c>
      <c r="J239">
        <v>13.5</v>
      </c>
    </row>
    <row r="240" spans="2:10" x14ac:dyDescent="0.3">
      <c r="C240" s="1" t="s">
        <v>280</v>
      </c>
      <c r="D240" s="3">
        <v>2</v>
      </c>
      <c r="E240">
        <v>3</v>
      </c>
      <c r="F240">
        <v>32</v>
      </c>
      <c r="J240">
        <v>14</v>
      </c>
    </row>
    <row r="241" spans="3:10" x14ac:dyDescent="0.3">
      <c r="C241" s="1" t="s">
        <v>281</v>
      </c>
      <c r="D241" s="3">
        <v>2</v>
      </c>
      <c r="E241">
        <v>4</v>
      </c>
      <c r="F241">
        <v>24</v>
      </c>
      <c r="J241">
        <v>11.5</v>
      </c>
    </row>
    <row r="242" spans="3:10" x14ac:dyDescent="0.3">
      <c r="C242" s="1" t="s">
        <v>282</v>
      </c>
      <c r="D242" s="3">
        <v>2</v>
      </c>
      <c r="E242">
        <v>3.5</v>
      </c>
      <c r="F242">
        <v>18</v>
      </c>
      <c r="J242">
        <v>7.5</v>
      </c>
    </row>
    <row r="243" spans="3:10" x14ac:dyDescent="0.3">
      <c r="C243" s="1" t="s">
        <v>283</v>
      </c>
      <c r="D243" s="3">
        <v>2</v>
      </c>
      <c r="E243">
        <v>4</v>
      </c>
      <c r="F243">
        <v>25.5</v>
      </c>
      <c r="J243">
        <v>14.5</v>
      </c>
    </row>
    <row r="244" spans="3:10" x14ac:dyDescent="0.3">
      <c r="C244" s="1" t="s">
        <v>284</v>
      </c>
      <c r="D244" s="3">
        <v>2</v>
      </c>
      <c r="E244">
        <v>3.5</v>
      </c>
      <c r="F244">
        <v>16</v>
      </c>
      <c r="J244">
        <v>11</v>
      </c>
    </row>
    <row r="245" spans="3:10" x14ac:dyDescent="0.3">
      <c r="C245" s="1" t="s">
        <v>285</v>
      </c>
      <c r="D245" s="3">
        <v>2</v>
      </c>
      <c r="E245">
        <v>8.5</v>
      </c>
      <c r="F245">
        <v>32.5</v>
      </c>
      <c r="J245">
        <v>21</v>
      </c>
    </row>
    <row r="246" spans="3:10" x14ac:dyDescent="0.3">
      <c r="C246" s="1" t="s">
        <v>286</v>
      </c>
      <c r="D246" s="3">
        <v>2</v>
      </c>
      <c r="E246">
        <v>8</v>
      </c>
      <c r="F246">
        <v>22</v>
      </c>
      <c r="J246">
        <v>9</v>
      </c>
    </row>
    <row r="247" spans="3:10" x14ac:dyDescent="0.3">
      <c r="C247" s="1" t="s">
        <v>287</v>
      </c>
      <c r="D247" s="3">
        <v>2</v>
      </c>
      <c r="E247">
        <v>2</v>
      </c>
      <c r="F247">
        <v>16.5</v>
      </c>
      <c r="J247">
        <v>7.5</v>
      </c>
    </row>
    <row r="248" spans="3:10" x14ac:dyDescent="0.3">
      <c r="C248" s="1" t="s">
        <v>288</v>
      </c>
      <c r="D248" s="3">
        <v>2</v>
      </c>
      <c r="E248">
        <v>9</v>
      </c>
      <c r="F248">
        <v>30.5</v>
      </c>
      <c r="J248">
        <v>16.5</v>
      </c>
    </row>
    <row r="249" spans="3:10" x14ac:dyDescent="0.3">
      <c r="C249" s="1" t="s">
        <v>289</v>
      </c>
      <c r="D249" s="3">
        <v>2</v>
      </c>
      <c r="E249">
        <v>6.5</v>
      </c>
      <c r="F249">
        <v>23.5</v>
      </c>
      <c r="H249">
        <v>3.5</v>
      </c>
      <c r="J249">
        <v>12.5</v>
      </c>
    </row>
    <row r="250" spans="3:10" x14ac:dyDescent="0.3">
      <c r="C250" s="1" t="s">
        <v>290</v>
      </c>
      <c r="D250" s="3">
        <v>2</v>
      </c>
      <c r="E250">
        <v>6.5</v>
      </c>
      <c r="F250">
        <v>16</v>
      </c>
      <c r="J250">
        <v>7</v>
      </c>
    </row>
    <row r="251" spans="3:10" x14ac:dyDescent="0.3">
      <c r="C251" s="1" t="s">
        <v>291</v>
      </c>
      <c r="D251" s="3">
        <v>2</v>
      </c>
      <c r="E251">
        <v>6.5</v>
      </c>
      <c r="F251">
        <v>35</v>
      </c>
      <c r="J251">
        <v>17</v>
      </c>
    </row>
    <row r="252" spans="3:10" x14ac:dyDescent="0.3">
      <c r="C252" s="1" t="s">
        <v>292</v>
      </c>
      <c r="D252" s="3">
        <v>2</v>
      </c>
      <c r="E252">
        <v>5.5</v>
      </c>
      <c r="F252">
        <v>31</v>
      </c>
      <c r="J252">
        <v>17</v>
      </c>
    </row>
    <row r="253" spans="3:10" x14ac:dyDescent="0.3">
      <c r="C253" s="1" t="s">
        <v>293</v>
      </c>
      <c r="D253" s="3">
        <v>2</v>
      </c>
      <c r="E253">
        <v>8.5</v>
      </c>
      <c r="F253">
        <v>18</v>
      </c>
      <c r="J253">
        <v>11</v>
      </c>
    </row>
    <row r="254" spans="3:10" x14ac:dyDescent="0.3">
      <c r="C254" s="1" t="s">
        <v>294</v>
      </c>
      <c r="D254" s="3">
        <v>2</v>
      </c>
      <c r="E254">
        <v>4</v>
      </c>
      <c r="F254">
        <v>37</v>
      </c>
      <c r="J254">
        <v>19.5</v>
      </c>
    </row>
    <row r="255" spans="3:10" x14ac:dyDescent="0.3">
      <c r="C255" s="1" t="s">
        <v>295</v>
      </c>
      <c r="D255" s="3">
        <v>2</v>
      </c>
      <c r="E255">
        <v>4</v>
      </c>
      <c r="F255">
        <v>10.75</v>
      </c>
      <c r="J255">
        <v>6.25</v>
      </c>
    </row>
    <row r="256" spans="3:10" x14ac:dyDescent="0.3">
      <c r="C256" s="1" t="s">
        <v>296</v>
      </c>
      <c r="D256" s="3">
        <v>2</v>
      </c>
      <c r="E256">
        <v>7</v>
      </c>
      <c r="F256">
        <v>14</v>
      </c>
      <c r="J256">
        <v>13.5</v>
      </c>
    </row>
    <row r="257" spans="3:10" x14ac:dyDescent="0.3">
      <c r="C257" s="1" t="s">
        <v>297</v>
      </c>
      <c r="D257" s="3">
        <v>2</v>
      </c>
      <c r="E257">
        <v>8.5</v>
      </c>
      <c r="F257">
        <v>33</v>
      </c>
      <c r="J257">
        <v>15</v>
      </c>
    </row>
    <row r="258" spans="3:10" x14ac:dyDescent="0.3">
      <c r="C258" s="1" t="s">
        <v>298</v>
      </c>
      <c r="D258" s="3">
        <v>2</v>
      </c>
      <c r="E258">
        <v>6</v>
      </c>
      <c r="F258">
        <v>22</v>
      </c>
      <c r="J258">
        <v>9.5</v>
      </c>
    </row>
    <row r="259" spans="3:10" x14ac:dyDescent="0.3">
      <c r="C259" s="1" t="s">
        <v>299</v>
      </c>
      <c r="D259" s="3">
        <v>2</v>
      </c>
      <c r="E259">
        <v>6</v>
      </c>
      <c r="F259">
        <v>22.5</v>
      </c>
      <c r="J259">
        <v>12</v>
      </c>
    </row>
    <row r="260" spans="3:10" x14ac:dyDescent="0.3">
      <c r="C260" s="1" t="s">
        <v>300</v>
      </c>
      <c r="D260" s="3">
        <v>2</v>
      </c>
      <c r="E260">
        <v>5</v>
      </c>
      <c r="F260">
        <v>22</v>
      </c>
      <c r="J260">
        <v>10</v>
      </c>
    </row>
    <row r="261" spans="3:10" x14ac:dyDescent="0.3">
      <c r="C261" s="1" t="s">
        <v>301</v>
      </c>
      <c r="D261" s="3">
        <v>2</v>
      </c>
      <c r="E261">
        <v>4</v>
      </c>
      <c r="F261">
        <v>26.5</v>
      </c>
      <c r="J261">
        <v>10</v>
      </c>
    </row>
    <row r="262" spans="3:10" x14ac:dyDescent="0.3">
      <c r="C262" s="1" t="s">
        <v>302</v>
      </c>
      <c r="D262" s="3">
        <v>2</v>
      </c>
      <c r="E262">
        <v>3.5</v>
      </c>
      <c r="F262">
        <v>30</v>
      </c>
      <c r="J262">
        <v>15</v>
      </c>
    </row>
    <row r="263" spans="3:10" x14ac:dyDescent="0.3">
      <c r="C263" s="1" t="s">
        <v>303</v>
      </c>
      <c r="D263" s="3">
        <v>2</v>
      </c>
      <c r="E263">
        <v>3</v>
      </c>
      <c r="F263">
        <v>40</v>
      </c>
      <c r="J263">
        <v>22</v>
      </c>
    </row>
    <row r="264" spans="3:10" x14ac:dyDescent="0.3">
      <c r="C264" s="1" t="s">
        <v>304</v>
      </c>
      <c r="D264" s="3">
        <v>2</v>
      </c>
      <c r="E264">
        <v>5</v>
      </c>
      <c r="F264">
        <v>10.75</v>
      </c>
      <c r="J264">
        <v>8.5</v>
      </c>
    </row>
    <row r="265" spans="3:10" x14ac:dyDescent="0.3">
      <c r="C265" s="1" t="s">
        <v>305</v>
      </c>
      <c r="D265" s="3">
        <v>2</v>
      </c>
      <c r="E265">
        <v>3.5</v>
      </c>
      <c r="F265">
        <v>19</v>
      </c>
      <c r="J265">
        <v>10.5</v>
      </c>
    </row>
    <row r="266" spans="3:10" x14ac:dyDescent="0.3">
      <c r="C266" s="1" t="s">
        <v>306</v>
      </c>
      <c r="D266" s="3">
        <v>2</v>
      </c>
      <c r="E266">
        <v>3.5</v>
      </c>
      <c r="F266">
        <v>23.5</v>
      </c>
      <c r="J266">
        <v>12</v>
      </c>
    </row>
    <row r="267" spans="3:10" x14ac:dyDescent="0.3">
      <c r="C267" s="1" t="s">
        <v>307</v>
      </c>
      <c r="D267" s="3">
        <v>2</v>
      </c>
      <c r="E267">
        <v>7</v>
      </c>
      <c r="F267">
        <v>15</v>
      </c>
      <c r="H267">
        <v>0.5</v>
      </c>
      <c r="I267">
        <v>6</v>
      </c>
      <c r="J267">
        <v>8</v>
      </c>
    </row>
    <row r="268" spans="3:10" x14ac:dyDescent="0.3">
      <c r="C268" s="1" t="s">
        <v>308</v>
      </c>
      <c r="D268" s="3">
        <v>2</v>
      </c>
      <c r="H268">
        <v>3.5</v>
      </c>
      <c r="J268">
        <v>9.5</v>
      </c>
    </row>
    <row r="269" spans="3:10" x14ac:dyDescent="0.3">
      <c r="C269" s="1" t="s">
        <v>309</v>
      </c>
      <c r="D269" s="3">
        <v>2</v>
      </c>
      <c r="E269">
        <v>6</v>
      </c>
      <c r="F269">
        <v>25.5</v>
      </c>
      <c r="J269">
        <v>12</v>
      </c>
    </row>
    <row r="270" spans="3:10" x14ac:dyDescent="0.3">
      <c r="C270" s="1" t="s">
        <v>310</v>
      </c>
      <c r="D270" s="3">
        <v>2</v>
      </c>
      <c r="E270">
        <v>10</v>
      </c>
      <c r="F270">
        <v>20</v>
      </c>
      <c r="J270">
        <v>12</v>
      </c>
    </row>
    <row r="271" spans="3:10" x14ac:dyDescent="0.3">
      <c r="C271" s="1" t="s">
        <v>311</v>
      </c>
      <c r="D271" s="3">
        <v>2</v>
      </c>
      <c r="E271">
        <v>4</v>
      </c>
      <c r="F271">
        <v>20</v>
      </c>
      <c r="J271">
        <v>17</v>
      </c>
    </row>
    <row r="272" spans="3:10" x14ac:dyDescent="0.3">
      <c r="C272" s="1" t="s">
        <v>312</v>
      </c>
      <c r="D272" s="3">
        <v>2</v>
      </c>
      <c r="E272">
        <v>4</v>
      </c>
      <c r="F272">
        <v>27.5</v>
      </c>
      <c r="J272">
        <v>13.5</v>
      </c>
    </row>
    <row r="273" spans="2:10" x14ac:dyDescent="0.3">
      <c r="C273" s="1" t="s">
        <v>313</v>
      </c>
      <c r="D273" s="3">
        <v>2</v>
      </c>
      <c r="E273">
        <v>10</v>
      </c>
      <c r="F273">
        <v>15.5</v>
      </c>
      <c r="J273">
        <v>15.5</v>
      </c>
    </row>
    <row r="274" spans="2:10" x14ac:dyDescent="0.3">
      <c r="C274" s="1" t="s">
        <v>314</v>
      </c>
      <c r="D274" s="3">
        <v>2</v>
      </c>
      <c r="E274">
        <v>4.5</v>
      </c>
      <c r="F274">
        <v>27.5</v>
      </c>
      <c r="J274">
        <v>13</v>
      </c>
    </row>
    <row r="275" spans="2:10" x14ac:dyDescent="0.3">
      <c r="C275" s="1" t="s">
        <v>315</v>
      </c>
      <c r="D275" s="3">
        <v>2</v>
      </c>
      <c r="E275">
        <v>6.5</v>
      </c>
      <c r="F275">
        <v>22.5</v>
      </c>
      <c r="J275">
        <v>16</v>
      </c>
    </row>
    <row r="276" spans="2:10" x14ac:dyDescent="0.3">
      <c r="C276" s="1" t="s">
        <v>316</v>
      </c>
      <c r="D276" s="3">
        <v>2</v>
      </c>
      <c r="E276">
        <v>8.5</v>
      </c>
      <c r="F276">
        <v>14.5</v>
      </c>
      <c r="J276">
        <v>17.5</v>
      </c>
    </row>
    <row r="277" spans="2:10" x14ac:dyDescent="0.3">
      <c r="C277" s="1" t="s">
        <v>317</v>
      </c>
      <c r="D277" s="3">
        <v>2</v>
      </c>
      <c r="E277">
        <v>5</v>
      </c>
      <c r="F277">
        <v>20</v>
      </c>
      <c r="J277">
        <v>9.5</v>
      </c>
    </row>
    <row r="278" spans="2:10" x14ac:dyDescent="0.3">
      <c r="C278" s="1" t="s">
        <v>318</v>
      </c>
      <c r="D278" s="3">
        <v>2</v>
      </c>
      <c r="E278">
        <v>2.5</v>
      </c>
      <c r="F278">
        <v>19</v>
      </c>
      <c r="J278">
        <v>11.5</v>
      </c>
    </row>
    <row r="279" spans="2:10" x14ac:dyDescent="0.3">
      <c r="B279" t="s">
        <v>319</v>
      </c>
      <c r="C279" s="1" t="s">
        <v>320</v>
      </c>
      <c r="D279" s="3">
        <v>2</v>
      </c>
      <c r="E279">
        <v>20</v>
      </c>
      <c r="F279">
        <v>26.5</v>
      </c>
      <c r="H279">
        <v>0.5</v>
      </c>
      <c r="J279">
        <v>16</v>
      </c>
    </row>
    <row r="280" spans="2:10" x14ac:dyDescent="0.3">
      <c r="C280" s="1" t="s">
        <v>321</v>
      </c>
      <c r="D280" s="3">
        <v>2</v>
      </c>
      <c r="E280">
        <v>15.5</v>
      </c>
      <c r="F280">
        <v>24</v>
      </c>
      <c r="H280">
        <v>0.5</v>
      </c>
      <c r="J280">
        <v>16</v>
      </c>
    </row>
    <row r="281" spans="2:10" x14ac:dyDescent="0.3">
      <c r="C281" s="1" t="s">
        <v>322</v>
      </c>
      <c r="D281" s="3">
        <v>2</v>
      </c>
      <c r="E281">
        <v>27.5</v>
      </c>
      <c r="F281">
        <v>26</v>
      </c>
      <c r="J281">
        <v>15.5</v>
      </c>
    </row>
    <row r="282" spans="2:10" x14ac:dyDescent="0.3">
      <c r="C282" s="1" t="s">
        <v>323</v>
      </c>
      <c r="D282" s="3">
        <v>2</v>
      </c>
      <c r="E282">
        <v>20</v>
      </c>
      <c r="F282">
        <v>23.5</v>
      </c>
      <c r="H282">
        <v>0</v>
      </c>
      <c r="J282">
        <v>17</v>
      </c>
    </row>
    <row r="283" spans="2:10" x14ac:dyDescent="0.3">
      <c r="C283" s="1" t="s">
        <v>324</v>
      </c>
      <c r="D283" s="3">
        <v>2</v>
      </c>
      <c r="F283">
        <v>22.5</v>
      </c>
      <c r="H283">
        <v>2.5</v>
      </c>
      <c r="J283">
        <v>19.5</v>
      </c>
    </row>
    <row r="284" spans="2:10" x14ac:dyDescent="0.3">
      <c r="C284" s="1" t="s">
        <v>325</v>
      </c>
      <c r="D284" s="3">
        <v>2</v>
      </c>
      <c r="E284">
        <v>27.5</v>
      </c>
      <c r="F284">
        <v>24.5</v>
      </c>
      <c r="H284">
        <v>0</v>
      </c>
      <c r="J284">
        <v>16.5</v>
      </c>
    </row>
    <row r="285" spans="2:10" x14ac:dyDescent="0.3">
      <c r="C285" s="1" t="s">
        <v>326</v>
      </c>
      <c r="D285" s="3">
        <v>2</v>
      </c>
      <c r="E285">
        <v>20</v>
      </c>
      <c r="F285">
        <v>21</v>
      </c>
      <c r="J285">
        <v>11</v>
      </c>
    </row>
    <row r="286" spans="2:10" x14ac:dyDescent="0.3">
      <c r="C286" s="1" t="s">
        <v>327</v>
      </c>
      <c r="D286" s="3">
        <v>2</v>
      </c>
      <c r="E286">
        <v>9</v>
      </c>
      <c r="F286">
        <v>24</v>
      </c>
      <c r="J286">
        <v>14.5</v>
      </c>
    </row>
    <row r="287" spans="2:10" x14ac:dyDescent="0.3">
      <c r="C287" s="1" t="s">
        <v>328</v>
      </c>
      <c r="D287" s="3">
        <v>2</v>
      </c>
      <c r="F287">
        <v>18.5</v>
      </c>
      <c r="J287">
        <v>17</v>
      </c>
    </row>
    <row r="288" spans="2:10" x14ac:dyDescent="0.3">
      <c r="C288" s="1" t="s">
        <v>329</v>
      </c>
      <c r="D288" s="3">
        <v>2</v>
      </c>
      <c r="E288">
        <v>20</v>
      </c>
      <c r="F288">
        <v>24.5</v>
      </c>
      <c r="H288">
        <v>0</v>
      </c>
      <c r="I288">
        <v>7</v>
      </c>
      <c r="J288">
        <v>16</v>
      </c>
    </row>
    <row r="289" spans="2:10" x14ac:dyDescent="0.3">
      <c r="B289" t="s">
        <v>330</v>
      </c>
      <c r="C289" s="1" t="s">
        <v>331</v>
      </c>
      <c r="D289" s="3">
        <v>2</v>
      </c>
      <c r="F289">
        <v>18</v>
      </c>
      <c r="I289">
        <v>4</v>
      </c>
      <c r="J289">
        <v>20</v>
      </c>
    </row>
    <row r="290" spans="2:10" x14ac:dyDescent="0.3">
      <c r="C290" s="1" t="s">
        <v>332</v>
      </c>
      <c r="D290" s="3">
        <v>2</v>
      </c>
      <c r="F290">
        <v>24</v>
      </c>
      <c r="H290">
        <v>0.85</v>
      </c>
      <c r="J290">
        <v>17</v>
      </c>
    </row>
    <row r="291" spans="2:10" x14ac:dyDescent="0.3">
      <c r="C291" s="1" t="s">
        <v>333</v>
      </c>
      <c r="D291" s="3">
        <v>2</v>
      </c>
      <c r="F291">
        <v>19</v>
      </c>
      <c r="H291">
        <v>1</v>
      </c>
      <c r="I291">
        <v>3</v>
      </c>
      <c r="J291">
        <v>15.5</v>
      </c>
    </row>
    <row r="292" spans="2:10" x14ac:dyDescent="0.3">
      <c r="C292" s="1" t="s">
        <v>334</v>
      </c>
      <c r="D292" s="3">
        <v>2</v>
      </c>
      <c r="F292">
        <v>18.5</v>
      </c>
      <c r="H292">
        <v>1.5</v>
      </c>
      <c r="J292">
        <v>11</v>
      </c>
    </row>
    <row r="293" spans="2:10" x14ac:dyDescent="0.3">
      <c r="C293" s="1" t="s">
        <v>335</v>
      </c>
      <c r="D293" s="3">
        <v>2</v>
      </c>
      <c r="F293">
        <v>18.5</v>
      </c>
      <c r="H293">
        <v>3</v>
      </c>
      <c r="J293">
        <v>9</v>
      </c>
    </row>
    <row r="294" spans="2:10" x14ac:dyDescent="0.3">
      <c r="C294" s="1" t="s">
        <v>336</v>
      </c>
      <c r="D294" s="3">
        <v>2</v>
      </c>
      <c r="F294">
        <v>19</v>
      </c>
      <c r="H294">
        <v>1</v>
      </c>
      <c r="I294">
        <v>3.5</v>
      </c>
      <c r="J294">
        <v>17.5</v>
      </c>
    </row>
    <row r="295" spans="2:10" x14ac:dyDescent="0.3">
      <c r="C295" s="1" t="s">
        <v>337</v>
      </c>
      <c r="D295" s="3">
        <v>2</v>
      </c>
      <c r="F295">
        <v>27.5</v>
      </c>
      <c r="I295">
        <v>3</v>
      </c>
      <c r="J295">
        <v>15.5</v>
      </c>
    </row>
    <row r="296" spans="2:10" x14ac:dyDescent="0.3">
      <c r="C296" s="1" t="s">
        <v>338</v>
      </c>
      <c r="D296" s="3">
        <v>2</v>
      </c>
      <c r="F296">
        <v>19</v>
      </c>
      <c r="H296">
        <v>1.5</v>
      </c>
      <c r="I296">
        <v>5</v>
      </c>
      <c r="J296">
        <v>13.5</v>
      </c>
    </row>
    <row r="297" spans="2:10" x14ac:dyDescent="0.3">
      <c r="C297" s="1" t="s">
        <v>339</v>
      </c>
      <c r="D297" s="3">
        <v>2</v>
      </c>
      <c r="F297">
        <v>17.5</v>
      </c>
      <c r="H297">
        <v>1.5</v>
      </c>
      <c r="I297">
        <v>2.5</v>
      </c>
      <c r="J297">
        <v>17.5</v>
      </c>
    </row>
    <row r="298" spans="2:10" x14ac:dyDescent="0.3">
      <c r="C298" s="1" t="s">
        <v>340</v>
      </c>
      <c r="D298" s="3">
        <v>2</v>
      </c>
      <c r="F298">
        <v>21.5</v>
      </c>
      <c r="H298">
        <v>1</v>
      </c>
      <c r="J298">
        <v>15</v>
      </c>
    </row>
    <row r="299" spans="2:10" x14ac:dyDescent="0.3">
      <c r="C299" s="1" t="s">
        <v>341</v>
      </c>
      <c r="D299" s="3">
        <v>2</v>
      </c>
      <c r="F299">
        <v>19.5</v>
      </c>
      <c r="H299">
        <v>6.5</v>
      </c>
      <c r="J299">
        <v>9</v>
      </c>
    </row>
    <row r="300" spans="2:10" x14ac:dyDescent="0.3">
      <c r="C300" s="1" t="s">
        <v>342</v>
      </c>
      <c r="D300" s="3">
        <v>2</v>
      </c>
      <c r="F300">
        <v>18.5</v>
      </c>
      <c r="H300">
        <v>2.5</v>
      </c>
      <c r="I300">
        <v>5</v>
      </c>
      <c r="J300">
        <v>15</v>
      </c>
    </row>
    <row r="301" spans="2:10" x14ac:dyDescent="0.3">
      <c r="C301" s="1" t="s">
        <v>343</v>
      </c>
      <c r="D301" s="3">
        <v>2</v>
      </c>
      <c r="F301">
        <v>24.5</v>
      </c>
      <c r="H301">
        <v>7.5</v>
      </c>
      <c r="I301">
        <v>3.5</v>
      </c>
      <c r="J301">
        <v>22.5</v>
      </c>
    </row>
    <row r="302" spans="2:10" x14ac:dyDescent="0.3">
      <c r="C302" s="1" t="s">
        <v>344</v>
      </c>
      <c r="D302" s="3">
        <v>2</v>
      </c>
      <c r="F302">
        <v>16.5</v>
      </c>
      <c r="H302">
        <v>8</v>
      </c>
      <c r="J302">
        <v>12</v>
      </c>
    </row>
    <row r="303" spans="2:10" x14ac:dyDescent="0.3">
      <c r="C303" s="1" t="s">
        <v>345</v>
      </c>
      <c r="D303" s="3">
        <v>2</v>
      </c>
      <c r="F303">
        <v>19</v>
      </c>
      <c r="H303">
        <v>8</v>
      </c>
      <c r="J303">
        <v>21</v>
      </c>
    </row>
    <row r="304" spans="2:10" x14ac:dyDescent="0.3">
      <c r="C304" s="1" t="s">
        <v>346</v>
      </c>
      <c r="D304" s="3">
        <v>2</v>
      </c>
      <c r="F304">
        <v>19.5</v>
      </c>
      <c r="H304">
        <v>0.25</v>
      </c>
      <c r="J304">
        <v>14.5</v>
      </c>
    </row>
    <row r="305" spans="3:10" x14ac:dyDescent="0.3">
      <c r="C305" s="1" t="s">
        <v>347</v>
      </c>
      <c r="D305" s="3">
        <v>2</v>
      </c>
      <c r="F305">
        <v>20.5</v>
      </c>
      <c r="H305">
        <v>1.25</v>
      </c>
      <c r="J305">
        <v>16</v>
      </c>
    </row>
    <row r="306" spans="3:10" x14ac:dyDescent="0.3">
      <c r="C306" s="1" t="s">
        <v>348</v>
      </c>
      <c r="D306" s="3">
        <v>2</v>
      </c>
      <c r="F306">
        <v>28</v>
      </c>
      <c r="H306">
        <v>6.5</v>
      </c>
      <c r="J306">
        <v>22.5</v>
      </c>
    </row>
    <row r="307" spans="3:10" x14ac:dyDescent="0.3">
      <c r="C307" s="1" t="s">
        <v>349</v>
      </c>
      <c r="D307" s="3">
        <v>2</v>
      </c>
      <c r="F307">
        <v>19</v>
      </c>
      <c r="H307">
        <v>4.5</v>
      </c>
      <c r="J307">
        <v>11.5</v>
      </c>
    </row>
    <row r="308" spans="3:10" x14ac:dyDescent="0.3">
      <c r="C308" s="1" t="s">
        <v>350</v>
      </c>
      <c r="D308" s="3">
        <v>2</v>
      </c>
      <c r="F308">
        <v>21</v>
      </c>
      <c r="H308">
        <v>6</v>
      </c>
      <c r="J308">
        <v>16.5</v>
      </c>
    </row>
    <row r="309" spans="3:10" x14ac:dyDescent="0.3">
      <c r="C309" s="1" t="s">
        <v>351</v>
      </c>
      <c r="D309" s="3">
        <v>2</v>
      </c>
      <c r="E309">
        <v>10.5</v>
      </c>
      <c r="F309">
        <v>17</v>
      </c>
      <c r="H309">
        <v>4.5</v>
      </c>
      <c r="J309">
        <v>12</v>
      </c>
    </row>
    <row r="310" spans="3:10" x14ac:dyDescent="0.3">
      <c r="C310" s="1" t="s">
        <v>352</v>
      </c>
      <c r="D310" s="3">
        <v>2</v>
      </c>
      <c r="F310">
        <v>19.5</v>
      </c>
      <c r="H310">
        <v>1.5</v>
      </c>
      <c r="J310">
        <v>16</v>
      </c>
    </row>
    <row r="311" spans="3:10" x14ac:dyDescent="0.3">
      <c r="C311" s="1" t="s">
        <v>353</v>
      </c>
      <c r="D311" s="3">
        <v>2</v>
      </c>
      <c r="F311">
        <v>24</v>
      </c>
      <c r="H311">
        <v>7</v>
      </c>
      <c r="I311">
        <v>3</v>
      </c>
      <c r="J311">
        <v>17.5</v>
      </c>
    </row>
    <row r="312" spans="3:10" x14ac:dyDescent="0.3">
      <c r="C312" s="1" t="s">
        <v>354</v>
      </c>
      <c r="D312" s="3">
        <v>2</v>
      </c>
      <c r="F312">
        <v>25</v>
      </c>
      <c r="H312">
        <v>1</v>
      </c>
      <c r="J312">
        <v>20</v>
      </c>
    </row>
    <row r="313" spans="3:10" x14ac:dyDescent="0.3">
      <c r="C313" s="1" t="s">
        <v>355</v>
      </c>
      <c r="D313" s="3">
        <v>2</v>
      </c>
      <c r="F313">
        <v>16</v>
      </c>
      <c r="H313">
        <v>0</v>
      </c>
    </row>
    <row r="314" spans="3:10" x14ac:dyDescent="0.3">
      <c r="C314" s="1" t="s">
        <v>356</v>
      </c>
      <c r="D314" s="3">
        <v>2</v>
      </c>
      <c r="F314">
        <v>22</v>
      </c>
      <c r="H314">
        <v>1.6</v>
      </c>
      <c r="J314">
        <v>23</v>
      </c>
    </row>
    <row r="315" spans="3:10" x14ac:dyDescent="0.3">
      <c r="C315" s="1" t="s">
        <v>357</v>
      </c>
      <c r="D315" s="3">
        <v>2</v>
      </c>
      <c r="F315">
        <v>25.5</v>
      </c>
      <c r="H315">
        <v>1</v>
      </c>
      <c r="J315">
        <v>15</v>
      </c>
    </row>
    <row r="316" spans="3:10" x14ac:dyDescent="0.3">
      <c r="C316" s="1" t="s">
        <v>358</v>
      </c>
      <c r="D316" s="3">
        <v>2</v>
      </c>
      <c r="F316">
        <v>24</v>
      </c>
      <c r="H316">
        <v>5.5</v>
      </c>
      <c r="I316">
        <v>4</v>
      </c>
      <c r="J316">
        <v>16.5</v>
      </c>
    </row>
    <row r="317" spans="3:10" x14ac:dyDescent="0.3">
      <c r="C317" s="1" t="s">
        <v>359</v>
      </c>
      <c r="D317" s="3">
        <v>2</v>
      </c>
      <c r="F317">
        <v>22.5</v>
      </c>
      <c r="H317">
        <v>1.5</v>
      </c>
      <c r="J317">
        <v>18</v>
      </c>
    </row>
    <row r="318" spans="3:10" x14ac:dyDescent="0.3">
      <c r="C318" s="1" t="s">
        <v>360</v>
      </c>
      <c r="D318" s="3">
        <v>2</v>
      </c>
      <c r="F318">
        <v>15</v>
      </c>
      <c r="H318">
        <v>1.5</v>
      </c>
      <c r="J318">
        <v>12.5</v>
      </c>
    </row>
    <row r="319" spans="3:10" x14ac:dyDescent="0.3">
      <c r="C319" s="1" t="s">
        <v>361</v>
      </c>
      <c r="D319" s="3">
        <v>2</v>
      </c>
      <c r="E319">
        <v>30</v>
      </c>
      <c r="F319">
        <v>25.5</v>
      </c>
      <c r="H319">
        <v>3</v>
      </c>
      <c r="J319">
        <v>22</v>
      </c>
    </row>
    <row r="320" spans="3:10" x14ac:dyDescent="0.3">
      <c r="C320" s="1" t="s">
        <v>362</v>
      </c>
      <c r="D320" s="3">
        <v>2</v>
      </c>
      <c r="F320">
        <v>25</v>
      </c>
      <c r="H320">
        <v>6.5</v>
      </c>
      <c r="J320">
        <v>23.5</v>
      </c>
    </row>
    <row r="321" spans="3:10" x14ac:dyDescent="0.3">
      <c r="C321" s="1" t="s">
        <v>363</v>
      </c>
      <c r="D321" s="3">
        <v>2</v>
      </c>
      <c r="F321">
        <v>21</v>
      </c>
      <c r="H321">
        <v>5.25</v>
      </c>
      <c r="J321">
        <v>19</v>
      </c>
    </row>
    <row r="322" spans="3:10" x14ac:dyDescent="0.3">
      <c r="C322" s="1" t="s">
        <v>364</v>
      </c>
      <c r="D322" s="3">
        <v>2</v>
      </c>
      <c r="F322">
        <v>21.5</v>
      </c>
      <c r="H322">
        <v>0.75</v>
      </c>
      <c r="J322">
        <v>15</v>
      </c>
    </row>
    <row r="323" spans="3:10" x14ac:dyDescent="0.3">
      <c r="C323" s="1" t="s">
        <v>365</v>
      </c>
      <c r="D323" s="3">
        <v>2</v>
      </c>
      <c r="F323">
        <v>19</v>
      </c>
      <c r="J323">
        <v>9</v>
      </c>
    </row>
    <row r="324" spans="3:10" x14ac:dyDescent="0.3">
      <c r="C324" s="1" t="s">
        <v>366</v>
      </c>
      <c r="D324" s="3">
        <v>2</v>
      </c>
      <c r="F324">
        <v>18.5</v>
      </c>
      <c r="H324">
        <v>3.25</v>
      </c>
      <c r="J324">
        <v>13.5</v>
      </c>
    </row>
    <row r="325" spans="3:10" x14ac:dyDescent="0.3">
      <c r="C325" s="1" t="s">
        <v>367</v>
      </c>
      <c r="D325" s="3">
        <v>2</v>
      </c>
      <c r="E325">
        <v>15.5</v>
      </c>
      <c r="F325">
        <v>30</v>
      </c>
      <c r="J325">
        <v>16</v>
      </c>
    </row>
    <row r="326" spans="3:10" x14ac:dyDescent="0.3">
      <c r="C326" s="1" t="s">
        <v>368</v>
      </c>
      <c r="D326" s="3">
        <v>2</v>
      </c>
      <c r="F326">
        <v>20</v>
      </c>
      <c r="G326">
        <v>13.5</v>
      </c>
      <c r="H326">
        <v>1.25</v>
      </c>
      <c r="I326">
        <v>4</v>
      </c>
      <c r="J326">
        <v>13.5</v>
      </c>
    </row>
    <row r="327" spans="3:10" x14ac:dyDescent="0.3">
      <c r="C327" s="1" t="s">
        <v>369</v>
      </c>
      <c r="D327" s="3">
        <v>2</v>
      </c>
      <c r="F327">
        <v>23</v>
      </c>
      <c r="H327">
        <v>1.25</v>
      </c>
      <c r="I327">
        <v>3.25</v>
      </c>
      <c r="J327">
        <v>18</v>
      </c>
    </row>
    <row r="328" spans="3:10" x14ac:dyDescent="0.3">
      <c r="C328" s="1" t="s">
        <v>370</v>
      </c>
      <c r="D328" s="3">
        <v>2</v>
      </c>
      <c r="F328">
        <v>17.5</v>
      </c>
      <c r="H328">
        <v>0.5</v>
      </c>
      <c r="J328">
        <v>13.5</v>
      </c>
    </row>
    <row r="329" spans="3:10" x14ac:dyDescent="0.3">
      <c r="C329" s="1" t="s">
        <v>371</v>
      </c>
      <c r="D329" s="3">
        <v>2</v>
      </c>
      <c r="F329">
        <v>15</v>
      </c>
      <c r="H329">
        <v>3.5</v>
      </c>
      <c r="J329">
        <v>20</v>
      </c>
    </row>
    <row r="330" spans="3:10" x14ac:dyDescent="0.3">
      <c r="C330" s="1" t="s">
        <v>372</v>
      </c>
      <c r="D330" s="3">
        <v>2</v>
      </c>
      <c r="F330">
        <v>21</v>
      </c>
      <c r="H330">
        <v>5</v>
      </c>
      <c r="I330">
        <v>4</v>
      </c>
      <c r="J330">
        <v>16</v>
      </c>
    </row>
    <row r="331" spans="3:10" x14ac:dyDescent="0.3">
      <c r="C331" s="1" t="s">
        <v>373</v>
      </c>
      <c r="D331" s="3">
        <v>2</v>
      </c>
      <c r="F331">
        <v>19.5</v>
      </c>
      <c r="H331">
        <v>7</v>
      </c>
      <c r="J331">
        <v>17</v>
      </c>
    </row>
    <row r="332" spans="3:10" x14ac:dyDescent="0.3">
      <c r="C332" s="1" t="s">
        <v>374</v>
      </c>
      <c r="D332" s="3">
        <v>2</v>
      </c>
      <c r="F332">
        <v>21.5</v>
      </c>
      <c r="H332">
        <v>1.5</v>
      </c>
      <c r="J332">
        <v>14</v>
      </c>
    </row>
    <row r="333" spans="3:10" x14ac:dyDescent="0.3">
      <c r="C333" s="1" t="s">
        <v>375</v>
      </c>
      <c r="D333" s="3">
        <v>2</v>
      </c>
      <c r="F333">
        <v>18</v>
      </c>
      <c r="H333">
        <v>5</v>
      </c>
      <c r="J333">
        <v>11</v>
      </c>
    </row>
    <row r="334" spans="3:10" x14ac:dyDescent="0.3">
      <c r="C334" s="1" t="s">
        <v>376</v>
      </c>
      <c r="D334" s="3">
        <v>2</v>
      </c>
      <c r="F334">
        <v>22.5</v>
      </c>
      <c r="H334">
        <v>4.25</v>
      </c>
      <c r="J334">
        <v>20.5</v>
      </c>
    </row>
    <row r="335" spans="3:10" x14ac:dyDescent="0.3">
      <c r="C335" s="1" t="s">
        <v>377</v>
      </c>
      <c r="D335" s="3">
        <v>2</v>
      </c>
      <c r="F335">
        <v>18</v>
      </c>
      <c r="J335">
        <v>9.5</v>
      </c>
    </row>
    <row r="336" spans="3:10" x14ac:dyDescent="0.3">
      <c r="C336" s="1" t="s">
        <v>378</v>
      </c>
      <c r="D336" s="3">
        <v>2</v>
      </c>
      <c r="F336">
        <v>24</v>
      </c>
      <c r="H336">
        <v>1</v>
      </c>
      <c r="J336">
        <v>19</v>
      </c>
    </row>
    <row r="337" spans="2:10" x14ac:dyDescent="0.3">
      <c r="B337" t="s">
        <v>379</v>
      </c>
      <c r="C337" s="1" t="s">
        <v>380</v>
      </c>
      <c r="D337" s="3">
        <v>2</v>
      </c>
      <c r="E337">
        <v>3</v>
      </c>
      <c r="H337">
        <v>0.65</v>
      </c>
      <c r="I337">
        <v>4</v>
      </c>
      <c r="J337">
        <v>13</v>
      </c>
    </row>
    <row r="338" spans="2:10" x14ac:dyDescent="0.3">
      <c r="B338" t="s">
        <v>381</v>
      </c>
      <c r="C338" s="1" t="s">
        <v>382</v>
      </c>
      <c r="D338" s="3">
        <v>2</v>
      </c>
      <c r="F338">
        <v>21.5</v>
      </c>
      <c r="H338">
        <v>6</v>
      </c>
      <c r="J338">
        <v>24.5</v>
      </c>
    </row>
    <row r="339" spans="2:10" x14ac:dyDescent="0.3">
      <c r="C339" s="1" t="s">
        <v>383</v>
      </c>
      <c r="D339" s="3">
        <v>2</v>
      </c>
      <c r="F339">
        <v>21</v>
      </c>
      <c r="H339">
        <v>13</v>
      </c>
      <c r="J339">
        <v>25</v>
      </c>
    </row>
    <row r="340" spans="2:10" x14ac:dyDescent="0.3">
      <c r="B340" t="s">
        <v>384</v>
      </c>
      <c r="C340" s="1" t="s">
        <v>385</v>
      </c>
      <c r="D340" s="3">
        <v>2</v>
      </c>
      <c r="E340">
        <v>6</v>
      </c>
      <c r="F340">
        <v>16.5</v>
      </c>
      <c r="H340">
        <v>5</v>
      </c>
      <c r="I340">
        <v>3.25</v>
      </c>
      <c r="J340">
        <v>11</v>
      </c>
    </row>
    <row r="341" spans="2:10" x14ac:dyDescent="0.3">
      <c r="C341" s="1" t="s">
        <v>386</v>
      </c>
      <c r="D341" s="3">
        <v>2</v>
      </c>
      <c r="F341">
        <v>24.5</v>
      </c>
      <c r="J341">
        <v>15</v>
      </c>
    </row>
    <row r="342" spans="2:10" x14ac:dyDescent="0.3">
      <c r="C342" s="1" t="s">
        <v>387</v>
      </c>
      <c r="D342" s="3">
        <v>2</v>
      </c>
      <c r="F342">
        <v>17.5</v>
      </c>
      <c r="I342">
        <v>3.25</v>
      </c>
      <c r="J342">
        <v>14.5</v>
      </c>
    </row>
    <row r="343" spans="2:10" x14ac:dyDescent="0.3">
      <c r="B343" t="s">
        <v>388</v>
      </c>
      <c r="C343" s="1" t="s">
        <v>389</v>
      </c>
      <c r="D343" s="3">
        <v>2</v>
      </c>
      <c r="E343">
        <v>11</v>
      </c>
      <c r="F343">
        <v>24</v>
      </c>
      <c r="H343">
        <v>0</v>
      </c>
      <c r="I343">
        <v>4</v>
      </c>
      <c r="J343">
        <v>15</v>
      </c>
    </row>
    <row r="344" spans="2:10" x14ac:dyDescent="0.3">
      <c r="B344" t="s">
        <v>390</v>
      </c>
      <c r="C344" s="1" t="s">
        <v>391</v>
      </c>
      <c r="D344" s="3">
        <v>2</v>
      </c>
      <c r="E344">
        <v>6.5</v>
      </c>
      <c r="F344">
        <v>36.5</v>
      </c>
      <c r="G344">
        <v>15.8</v>
      </c>
      <c r="H344">
        <v>0</v>
      </c>
      <c r="I344" s="6">
        <f>AVERAGE(5.255,5.395,5.734,5.63,5.072,5.318,5.331,5.555,5.319,5.588,5.859,5.29,5.046,5.925,4.64,5.856,5.6,5.172,4.918,4.623,4.994,5.809,5.738,5.409,4.994,5.187,4.719,6.379,4.496,4.956,5.428,4.908,5.125,5.171,5.388,5.608)</f>
        <v>5.3176388888888884</v>
      </c>
      <c r="J344">
        <v>21</v>
      </c>
    </row>
    <row r="345" spans="2:10" x14ac:dyDescent="0.3">
      <c r="B345" t="s">
        <v>392</v>
      </c>
      <c r="C345" s="1" t="s">
        <v>393</v>
      </c>
      <c r="D345" s="3">
        <v>2</v>
      </c>
      <c r="E345">
        <v>1.5</v>
      </c>
      <c r="F345">
        <v>16</v>
      </c>
      <c r="H345">
        <v>0</v>
      </c>
      <c r="J345">
        <v>9</v>
      </c>
    </row>
    <row r="346" spans="2:10" x14ac:dyDescent="0.3">
      <c r="C346" s="1" t="s">
        <v>394</v>
      </c>
      <c r="D346" s="3">
        <v>2</v>
      </c>
      <c r="E346">
        <v>5.5</v>
      </c>
      <c r="F346">
        <v>26</v>
      </c>
      <c r="H346">
        <v>2.5</v>
      </c>
      <c r="J346">
        <v>13.5</v>
      </c>
    </row>
    <row r="347" spans="2:10" x14ac:dyDescent="0.3">
      <c r="C347" s="1" t="s">
        <v>395</v>
      </c>
      <c r="D347" s="3">
        <v>2</v>
      </c>
      <c r="E347">
        <v>7</v>
      </c>
      <c r="F347">
        <v>34</v>
      </c>
      <c r="H347">
        <v>0.5</v>
      </c>
      <c r="J347">
        <v>16</v>
      </c>
    </row>
    <row r="348" spans="2:10" x14ac:dyDescent="0.3">
      <c r="C348" s="1" t="s">
        <v>396</v>
      </c>
      <c r="D348" s="3">
        <v>2</v>
      </c>
      <c r="E348">
        <v>1</v>
      </c>
      <c r="F348">
        <v>28</v>
      </c>
      <c r="J348">
        <v>11.5</v>
      </c>
    </row>
    <row r="349" spans="2:10" x14ac:dyDescent="0.3">
      <c r="C349" s="1" t="s">
        <v>397</v>
      </c>
      <c r="D349" s="3">
        <v>2</v>
      </c>
      <c r="E349">
        <v>2</v>
      </c>
      <c r="F349">
        <v>18.5</v>
      </c>
      <c r="J349">
        <v>11.5</v>
      </c>
    </row>
    <row r="350" spans="2:10" x14ac:dyDescent="0.3">
      <c r="C350" s="1" t="s">
        <v>398</v>
      </c>
      <c r="D350" s="3">
        <v>2</v>
      </c>
      <c r="E350">
        <v>2.5</v>
      </c>
      <c r="F350">
        <v>9.75</v>
      </c>
      <c r="J350">
        <v>6.5</v>
      </c>
    </row>
    <row r="351" spans="2:10" x14ac:dyDescent="0.3">
      <c r="C351" s="1" t="s">
        <v>399</v>
      </c>
      <c r="D351" s="3">
        <v>2</v>
      </c>
      <c r="E351">
        <v>3.5</v>
      </c>
      <c r="F351">
        <v>25</v>
      </c>
      <c r="J351">
        <v>15</v>
      </c>
    </row>
    <row r="352" spans="2:10" x14ac:dyDescent="0.3">
      <c r="B352" t="s">
        <v>400</v>
      </c>
      <c r="C352" s="1" t="s">
        <v>401</v>
      </c>
      <c r="D352" s="3">
        <v>2</v>
      </c>
      <c r="F352">
        <v>13.5</v>
      </c>
      <c r="H352">
        <v>4</v>
      </c>
      <c r="I352">
        <v>4.5</v>
      </c>
      <c r="J352">
        <v>10.5</v>
      </c>
    </row>
    <row r="353" spans="2:10" x14ac:dyDescent="0.3">
      <c r="C353" s="1" t="s">
        <v>402</v>
      </c>
      <c r="D353" s="3">
        <v>2</v>
      </c>
      <c r="F353">
        <v>16</v>
      </c>
      <c r="H353">
        <v>0</v>
      </c>
      <c r="I353">
        <v>2</v>
      </c>
      <c r="J353">
        <v>11</v>
      </c>
    </row>
    <row r="354" spans="2:10" x14ac:dyDescent="0.3">
      <c r="C354" s="1" t="s">
        <v>403</v>
      </c>
      <c r="D354" s="3">
        <v>2</v>
      </c>
      <c r="E354">
        <v>5</v>
      </c>
      <c r="F354">
        <v>28.5</v>
      </c>
      <c r="J354">
        <v>16.5</v>
      </c>
    </row>
    <row r="355" spans="2:10" x14ac:dyDescent="0.3">
      <c r="C355" s="1" t="s">
        <v>404</v>
      </c>
      <c r="D355" s="3">
        <v>2</v>
      </c>
      <c r="F355">
        <v>29</v>
      </c>
      <c r="I355">
        <v>5.75</v>
      </c>
      <c r="J355">
        <v>17</v>
      </c>
    </row>
    <row r="356" spans="2:10" x14ac:dyDescent="0.3">
      <c r="C356" s="1" t="s">
        <v>405</v>
      </c>
      <c r="D356" s="3">
        <v>2</v>
      </c>
      <c r="E356">
        <v>9.5</v>
      </c>
      <c r="F356">
        <v>20.5</v>
      </c>
      <c r="H356">
        <v>0.5</v>
      </c>
      <c r="J356">
        <v>13.5</v>
      </c>
    </row>
    <row r="357" spans="2:10" x14ac:dyDescent="0.3">
      <c r="C357" s="1" t="s">
        <v>406</v>
      </c>
      <c r="D357" s="3">
        <v>2</v>
      </c>
      <c r="F357">
        <v>18</v>
      </c>
      <c r="H357">
        <v>1</v>
      </c>
      <c r="I357">
        <v>4</v>
      </c>
      <c r="J357">
        <v>13</v>
      </c>
    </row>
    <row r="358" spans="2:10" x14ac:dyDescent="0.3">
      <c r="C358" s="1" t="s">
        <v>407</v>
      </c>
      <c r="D358" s="3">
        <v>2</v>
      </c>
      <c r="F358">
        <v>17.5</v>
      </c>
      <c r="G358">
        <v>2</v>
      </c>
      <c r="H358">
        <v>0</v>
      </c>
      <c r="I358">
        <v>4</v>
      </c>
      <c r="J358">
        <v>12.5</v>
      </c>
    </row>
    <row r="359" spans="2:10" x14ac:dyDescent="0.3">
      <c r="C359" s="1" t="s">
        <v>408</v>
      </c>
      <c r="D359" s="3">
        <v>2</v>
      </c>
      <c r="F359">
        <v>27</v>
      </c>
      <c r="H359">
        <v>1</v>
      </c>
      <c r="J359">
        <v>11</v>
      </c>
    </row>
    <row r="360" spans="2:10" x14ac:dyDescent="0.3">
      <c r="C360" s="1" t="s">
        <v>409</v>
      </c>
      <c r="D360" s="3">
        <v>2</v>
      </c>
      <c r="F360">
        <v>26</v>
      </c>
      <c r="J360">
        <v>12</v>
      </c>
    </row>
    <row r="361" spans="2:10" x14ac:dyDescent="0.3">
      <c r="C361" s="1" t="s">
        <v>410</v>
      </c>
      <c r="D361" s="3">
        <v>2</v>
      </c>
      <c r="F361">
        <v>28</v>
      </c>
      <c r="J361">
        <v>15</v>
      </c>
    </row>
    <row r="362" spans="2:10" x14ac:dyDescent="0.3">
      <c r="C362" s="1" t="s">
        <v>411</v>
      </c>
      <c r="D362" s="3">
        <v>2</v>
      </c>
      <c r="F362">
        <v>17.5</v>
      </c>
      <c r="H362">
        <v>0</v>
      </c>
      <c r="I362">
        <v>4</v>
      </c>
      <c r="J362">
        <v>13</v>
      </c>
    </row>
    <row r="363" spans="2:10" x14ac:dyDescent="0.3">
      <c r="C363" s="1" t="s">
        <v>412</v>
      </c>
      <c r="D363" s="3">
        <v>2</v>
      </c>
      <c r="E363">
        <v>27.5</v>
      </c>
      <c r="F363">
        <v>35</v>
      </c>
      <c r="I363">
        <v>6.5</v>
      </c>
      <c r="J363">
        <v>17.5</v>
      </c>
    </row>
    <row r="364" spans="2:10" x14ac:dyDescent="0.3">
      <c r="C364" s="1" t="s">
        <v>413</v>
      </c>
      <c r="D364" s="3">
        <v>2</v>
      </c>
      <c r="F364">
        <v>17</v>
      </c>
      <c r="H364">
        <v>1.25</v>
      </c>
      <c r="I364">
        <v>4</v>
      </c>
      <c r="J364">
        <v>13.5</v>
      </c>
    </row>
    <row r="365" spans="2:10" x14ac:dyDescent="0.3">
      <c r="B365" t="s">
        <v>414</v>
      </c>
      <c r="C365" s="1" t="s">
        <v>415</v>
      </c>
      <c r="D365" s="3">
        <v>2</v>
      </c>
      <c r="E365">
        <v>8</v>
      </c>
      <c r="F365">
        <v>24</v>
      </c>
      <c r="G365">
        <v>1</v>
      </c>
      <c r="H365">
        <v>0</v>
      </c>
      <c r="I365">
        <v>5</v>
      </c>
      <c r="J365">
        <v>14</v>
      </c>
    </row>
    <row r="366" spans="2:10" x14ac:dyDescent="0.3">
      <c r="B366" t="s">
        <v>416</v>
      </c>
      <c r="C366" s="1" t="s">
        <v>417</v>
      </c>
      <c r="D366" s="3">
        <v>2</v>
      </c>
      <c r="F366">
        <v>20.5</v>
      </c>
      <c r="H366">
        <v>0</v>
      </c>
      <c r="I366">
        <v>4</v>
      </c>
      <c r="J366">
        <v>15.5</v>
      </c>
    </row>
    <row r="367" spans="2:10" x14ac:dyDescent="0.3">
      <c r="B367" t="s">
        <v>418</v>
      </c>
      <c r="C367" s="1" t="s">
        <v>419</v>
      </c>
      <c r="D367" s="3">
        <v>2</v>
      </c>
      <c r="E367">
        <v>3</v>
      </c>
      <c r="F367">
        <v>31</v>
      </c>
      <c r="H367">
        <v>0.75</v>
      </c>
      <c r="J367">
        <v>14</v>
      </c>
    </row>
    <row r="368" spans="2:10" x14ac:dyDescent="0.3">
      <c r="C368" s="1" t="s">
        <v>420</v>
      </c>
      <c r="D368" s="3">
        <v>2</v>
      </c>
      <c r="E368">
        <v>3</v>
      </c>
      <c r="F368">
        <v>26.5</v>
      </c>
      <c r="H368">
        <v>2.25</v>
      </c>
      <c r="I368">
        <v>4.5</v>
      </c>
      <c r="J368">
        <v>14</v>
      </c>
    </row>
    <row r="369" spans="2:10" x14ac:dyDescent="0.3">
      <c r="C369" s="1" t="s">
        <v>421</v>
      </c>
      <c r="D369" s="3">
        <v>2</v>
      </c>
      <c r="E369">
        <v>3</v>
      </c>
      <c r="F369">
        <v>22</v>
      </c>
      <c r="H369">
        <v>1.1499999999999999</v>
      </c>
      <c r="J369">
        <v>14</v>
      </c>
    </row>
    <row r="370" spans="2:10" x14ac:dyDescent="0.3">
      <c r="C370" s="1" t="s">
        <v>422</v>
      </c>
      <c r="D370" s="3">
        <v>2</v>
      </c>
      <c r="F370">
        <v>15</v>
      </c>
      <c r="J370">
        <v>12</v>
      </c>
    </row>
    <row r="371" spans="2:10" x14ac:dyDescent="0.3">
      <c r="C371" s="1" t="s">
        <v>423</v>
      </c>
      <c r="D371" s="3">
        <v>2</v>
      </c>
      <c r="E371">
        <v>4.5</v>
      </c>
      <c r="F371">
        <v>28.5</v>
      </c>
      <c r="H371">
        <v>0.25</v>
      </c>
      <c r="J371">
        <v>13</v>
      </c>
    </row>
    <row r="372" spans="2:10" x14ac:dyDescent="0.3">
      <c r="C372" s="1" t="s">
        <v>424</v>
      </c>
      <c r="D372" s="3">
        <v>2</v>
      </c>
      <c r="E372">
        <v>3</v>
      </c>
      <c r="F372">
        <v>19</v>
      </c>
      <c r="H372">
        <v>1.1499999999999999</v>
      </c>
      <c r="J372">
        <v>19</v>
      </c>
    </row>
    <row r="373" spans="2:10" x14ac:dyDescent="0.3">
      <c r="B373" t="s">
        <v>425</v>
      </c>
      <c r="C373" s="1" t="s">
        <v>426</v>
      </c>
      <c r="D373" s="3">
        <v>2</v>
      </c>
      <c r="F373">
        <v>21</v>
      </c>
      <c r="H373">
        <v>15.5</v>
      </c>
      <c r="J373">
        <v>12.5</v>
      </c>
    </row>
    <row r="374" spans="2:10" x14ac:dyDescent="0.3">
      <c r="C374" s="1" t="s">
        <v>427</v>
      </c>
      <c r="D374" s="3">
        <v>2</v>
      </c>
      <c r="E374">
        <v>12.5</v>
      </c>
      <c r="F374">
        <v>21.5</v>
      </c>
      <c r="H374">
        <v>15</v>
      </c>
      <c r="J374">
        <v>11</v>
      </c>
    </row>
    <row r="375" spans="2:10" x14ac:dyDescent="0.3">
      <c r="C375" s="1" t="s">
        <v>428</v>
      </c>
      <c r="D375" s="3">
        <v>2</v>
      </c>
      <c r="F375">
        <v>31</v>
      </c>
      <c r="H375">
        <v>8.5</v>
      </c>
      <c r="I375">
        <v>4.5</v>
      </c>
      <c r="J375">
        <v>17</v>
      </c>
    </row>
    <row r="376" spans="2:10" x14ac:dyDescent="0.3">
      <c r="C376" s="1" t="s">
        <v>429</v>
      </c>
      <c r="D376" s="3">
        <v>2</v>
      </c>
      <c r="H376">
        <v>10.5</v>
      </c>
      <c r="J376">
        <v>13</v>
      </c>
    </row>
    <row r="377" spans="2:10" x14ac:dyDescent="0.3">
      <c r="C377" s="1" t="s">
        <v>430</v>
      </c>
      <c r="D377">
        <v>2</v>
      </c>
      <c r="E377">
        <v>7</v>
      </c>
      <c r="F377">
        <v>32</v>
      </c>
      <c r="H377">
        <v>10.5</v>
      </c>
      <c r="I377">
        <v>5.25</v>
      </c>
      <c r="J377">
        <v>15</v>
      </c>
    </row>
    <row r="378" spans="2:10" x14ac:dyDescent="0.3">
      <c r="C378" s="1" t="s">
        <v>431</v>
      </c>
      <c r="D378">
        <v>2</v>
      </c>
      <c r="E378">
        <v>6</v>
      </c>
      <c r="F378">
        <v>25</v>
      </c>
      <c r="H378">
        <v>2.5</v>
      </c>
      <c r="J378">
        <v>19</v>
      </c>
    </row>
    <row r="379" spans="2:10" x14ac:dyDescent="0.3">
      <c r="C379" s="1" t="s">
        <v>432</v>
      </c>
      <c r="D379">
        <v>2</v>
      </c>
      <c r="E379">
        <v>9</v>
      </c>
      <c r="F379">
        <v>37.5</v>
      </c>
      <c r="H379">
        <v>22.5</v>
      </c>
      <c r="I379">
        <v>5.5</v>
      </c>
      <c r="J379">
        <v>16</v>
      </c>
    </row>
    <row r="380" spans="2:10" x14ac:dyDescent="0.3">
      <c r="C380" s="1" t="s">
        <v>433</v>
      </c>
      <c r="D380">
        <v>2</v>
      </c>
      <c r="E380">
        <v>3.5</v>
      </c>
      <c r="F380">
        <v>23.5</v>
      </c>
      <c r="H380">
        <v>0.75</v>
      </c>
      <c r="I380">
        <v>4</v>
      </c>
      <c r="J380">
        <v>15.5</v>
      </c>
    </row>
    <row r="381" spans="2:10" x14ac:dyDescent="0.3">
      <c r="C381" s="1" t="s">
        <v>434</v>
      </c>
      <c r="D381">
        <v>2</v>
      </c>
      <c r="F381">
        <v>23</v>
      </c>
      <c r="H381">
        <v>12</v>
      </c>
      <c r="I381">
        <v>2.5</v>
      </c>
      <c r="J381">
        <v>13.5</v>
      </c>
    </row>
    <row r="382" spans="2:10" x14ac:dyDescent="0.3">
      <c r="C382" s="1" t="s">
        <v>435</v>
      </c>
      <c r="D382">
        <v>2</v>
      </c>
      <c r="F382">
        <v>29</v>
      </c>
      <c r="H382">
        <v>13.5</v>
      </c>
      <c r="I382">
        <v>5.5</v>
      </c>
      <c r="J382">
        <v>14</v>
      </c>
    </row>
    <row r="383" spans="2:10" x14ac:dyDescent="0.3">
      <c r="C383" s="1" t="s">
        <v>436</v>
      </c>
      <c r="D383">
        <v>2</v>
      </c>
      <c r="E383">
        <v>11.5</v>
      </c>
      <c r="F383">
        <v>21.5</v>
      </c>
      <c r="H383">
        <v>12</v>
      </c>
      <c r="I383">
        <v>4.5</v>
      </c>
      <c r="J383">
        <v>10.5</v>
      </c>
    </row>
    <row r="384" spans="2:10" x14ac:dyDescent="0.3">
      <c r="C384" s="1" t="s">
        <v>437</v>
      </c>
      <c r="D384">
        <v>2</v>
      </c>
      <c r="E384">
        <v>7</v>
      </c>
      <c r="F384">
        <v>28.5</v>
      </c>
      <c r="H384">
        <v>4.5</v>
      </c>
      <c r="J384">
        <v>13</v>
      </c>
    </row>
    <row r="385" spans="2:10" x14ac:dyDescent="0.3">
      <c r="C385" s="1" t="s">
        <v>438</v>
      </c>
      <c r="D385">
        <v>2</v>
      </c>
      <c r="E385">
        <v>4</v>
      </c>
      <c r="F385">
        <v>22</v>
      </c>
      <c r="G385">
        <v>23</v>
      </c>
      <c r="H385">
        <v>4.5</v>
      </c>
      <c r="I385">
        <v>2.25</v>
      </c>
      <c r="J385">
        <v>9</v>
      </c>
    </row>
    <row r="386" spans="2:10" x14ac:dyDescent="0.3">
      <c r="C386" s="1" t="s">
        <v>439</v>
      </c>
      <c r="D386">
        <v>2</v>
      </c>
      <c r="E386">
        <v>2.5</v>
      </c>
      <c r="F386">
        <v>19</v>
      </c>
      <c r="J386">
        <v>8.5</v>
      </c>
    </row>
    <row r="387" spans="2:10" x14ac:dyDescent="0.3">
      <c r="C387" s="1" t="s">
        <v>440</v>
      </c>
      <c r="D387">
        <v>2</v>
      </c>
      <c r="E387">
        <v>7</v>
      </c>
      <c r="F387">
        <v>22</v>
      </c>
      <c r="J387">
        <v>14.5</v>
      </c>
    </row>
    <row r="388" spans="2:10" x14ac:dyDescent="0.3">
      <c r="C388" s="1" t="s">
        <v>441</v>
      </c>
      <c r="D388">
        <v>2</v>
      </c>
      <c r="F388">
        <v>19.5</v>
      </c>
      <c r="H388">
        <v>7</v>
      </c>
      <c r="I388">
        <v>3.75</v>
      </c>
      <c r="J388">
        <v>11</v>
      </c>
    </row>
    <row r="389" spans="2:10" x14ac:dyDescent="0.3">
      <c r="C389" s="1" t="s">
        <v>442</v>
      </c>
      <c r="D389">
        <v>2</v>
      </c>
      <c r="E389">
        <v>7.5</v>
      </c>
      <c r="F389">
        <v>47.5</v>
      </c>
      <c r="H389">
        <v>15.5</v>
      </c>
      <c r="I389">
        <v>5.5</v>
      </c>
      <c r="J389">
        <v>22.5</v>
      </c>
    </row>
    <row r="390" spans="2:10" x14ac:dyDescent="0.3">
      <c r="B390" t="s">
        <v>443</v>
      </c>
      <c r="C390" s="1" t="s">
        <v>444</v>
      </c>
      <c r="D390">
        <v>2</v>
      </c>
      <c r="E390">
        <v>3.5</v>
      </c>
      <c r="F390">
        <v>24</v>
      </c>
      <c r="H390">
        <v>1.5</v>
      </c>
      <c r="J390">
        <v>13.5</v>
      </c>
    </row>
    <row r="391" spans="2:10" x14ac:dyDescent="0.3">
      <c r="C391" s="1" t="s">
        <v>445</v>
      </c>
      <c r="D391">
        <v>2</v>
      </c>
      <c r="E391">
        <v>4.5</v>
      </c>
      <c r="F391">
        <v>24</v>
      </c>
      <c r="H391">
        <v>0</v>
      </c>
      <c r="J391">
        <v>17.5</v>
      </c>
    </row>
    <row r="392" spans="2:10" x14ac:dyDescent="0.3">
      <c r="C392" s="1" t="s">
        <v>446</v>
      </c>
      <c r="D392">
        <v>2</v>
      </c>
      <c r="E392">
        <v>3</v>
      </c>
      <c r="F392">
        <v>17</v>
      </c>
      <c r="H392">
        <v>0.25</v>
      </c>
      <c r="I392">
        <v>3</v>
      </c>
      <c r="J392">
        <v>13.5</v>
      </c>
    </row>
    <row r="393" spans="2:10" x14ac:dyDescent="0.3">
      <c r="C393" s="1" t="s">
        <v>447</v>
      </c>
      <c r="D393">
        <v>2</v>
      </c>
      <c r="E393">
        <v>8</v>
      </c>
      <c r="F393">
        <v>22</v>
      </c>
      <c r="H393">
        <v>10.5</v>
      </c>
      <c r="I393">
        <v>4.25</v>
      </c>
      <c r="J393">
        <v>12.5</v>
      </c>
    </row>
    <row r="394" spans="2:10" x14ac:dyDescent="0.3">
      <c r="C394" s="1" t="s">
        <v>448</v>
      </c>
      <c r="D394">
        <v>2</v>
      </c>
      <c r="E394">
        <v>3.5</v>
      </c>
      <c r="F394">
        <v>29</v>
      </c>
      <c r="H394">
        <v>1.5</v>
      </c>
    </row>
    <row r="395" spans="2:10" x14ac:dyDescent="0.3">
      <c r="C395" s="1" t="s">
        <v>449</v>
      </c>
      <c r="D395">
        <v>2</v>
      </c>
      <c r="E395">
        <v>2.5</v>
      </c>
      <c r="F395">
        <v>26.5</v>
      </c>
      <c r="H395">
        <v>4.5</v>
      </c>
      <c r="I395">
        <v>4</v>
      </c>
      <c r="J395">
        <v>17</v>
      </c>
    </row>
    <row r="396" spans="2:10" x14ac:dyDescent="0.3">
      <c r="C396" s="1" t="s">
        <v>450</v>
      </c>
      <c r="D396">
        <v>2</v>
      </c>
      <c r="E396">
        <v>3</v>
      </c>
      <c r="F396">
        <v>27.5</v>
      </c>
      <c r="J396">
        <v>18.5</v>
      </c>
    </row>
    <row r="397" spans="2:10" x14ac:dyDescent="0.3">
      <c r="C397" s="1" t="s">
        <v>451</v>
      </c>
      <c r="D397">
        <v>2</v>
      </c>
      <c r="E397">
        <v>3</v>
      </c>
      <c r="F397">
        <v>25.5</v>
      </c>
      <c r="H397">
        <v>4.5</v>
      </c>
      <c r="I397">
        <v>5.5</v>
      </c>
      <c r="J397">
        <v>15.5</v>
      </c>
    </row>
    <row r="398" spans="2:10" x14ac:dyDescent="0.3">
      <c r="C398" s="1" t="s">
        <v>452</v>
      </c>
      <c r="D398">
        <v>2</v>
      </c>
      <c r="E398">
        <v>1.5</v>
      </c>
      <c r="F398">
        <v>33</v>
      </c>
      <c r="H398">
        <v>0.75</v>
      </c>
      <c r="J398">
        <v>17.5</v>
      </c>
    </row>
    <row r="399" spans="2:10" x14ac:dyDescent="0.3">
      <c r="C399" s="1" t="s">
        <v>453</v>
      </c>
      <c r="D399">
        <v>2</v>
      </c>
      <c r="F399">
        <v>23.5</v>
      </c>
      <c r="H399">
        <v>0</v>
      </c>
      <c r="I399">
        <v>2.25</v>
      </c>
      <c r="J399">
        <v>16.5</v>
      </c>
    </row>
    <row r="400" spans="2:10" x14ac:dyDescent="0.3">
      <c r="C400" s="1" t="s">
        <v>454</v>
      </c>
      <c r="D400">
        <v>2</v>
      </c>
      <c r="E400">
        <v>3</v>
      </c>
      <c r="H400">
        <v>1.5</v>
      </c>
      <c r="I400">
        <v>6</v>
      </c>
      <c r="J400">
        <v>11</v>
      </c>
    </row>
    <row r="401" spans="3:10" x14ac:dyDescent="0.3">
      <c r="C401" s="1" t="s">
        <v>455</v>
      </c>
      <c r="D401">
        <v>2</v>
      </c>
      <c r="E401">
        <v>5.5</v>
      </c>
      <c r="F401">
        <v>32.5</v>
      </c>
      <c r="H401">
        <v>6</v>
      </c>
      <c r="J401">
        <v>15</v>
      </c>
    </row>
    <row r="402" spans="3:10" x14ac:dyDescent="0.3">
      <c r="C402" s="1" t="s">
        <v>456</v>
      </c>
      <c r="D402">
        <v>2</v>
      </c>
      <c r="E402">
        <v>12.5</v>
      </c>
      <c r="F402">
        <v>22.5</v>
      </c>
      <c r="J402">
        <v>14.5</v>
      </c>
    </row>
    <row r="403" spans="3:10" x14ac:dyDescent="0.3">
      <c r="C403" s="1" t="s">
        <v>457</v>
      </c>
      <c r="D403">
        <v>2</v>
      </c>
      <c r="E403">
        <v>4</v>
      </c>
      <c r="F403">
        <v>19.5</v>
      </c>
      <c r="H403">
        <v>3</v>
      </c>
      <c r="I403">
        <v>4</v>
      </c>
      <c r="J403">
        <v>16</v>
      </c>
    </row>
    <row r="404" spans="3:10" x14ac:dyDescent="0.3">
      <c r="C404" s="1" t="s">
        <v>458</v>
      </c>
      <c r="D404">
        <v>2</v>
      </c>
      <c r="E404">
        <v>3</v>
      </c>
      <c r="F404">
        <v>20.5</v>
      </c>
      <c r="I404">
        <v>3</v>
      </c>
      <c r="J404">
        <v>15</v>
      </c>
    </row>
    <row r="405" spans="3:10" x14ac:dyDescent="0.3">
      <c r="C405" s="1" t="s">
        <v>459</v>
      </c>
      <c r="D405">
        <v>2</v>
      </c>
      <c r="E405">
        <v>9.5</v>
      </c>
      <c r="F405">
        <v>25</v>
      </c>
      <c r="H405">
        <v>2.25</v>
      </c>
      <c r="I405">
        <v>5</v>
      </c>
      <c r="J405">
        <v>12.5</v>
      </c>
    </row>
    <row r="406" spans="3:10" x14ac:dyDescent="0.3">
      <c r="C406" s="1" t="s">
        <v>460</v>
      </c>
      <c r="D406">
        <v>2</v>
      </c>
      <c r="E406">
        <v>7.5</v>
      </c>
      <c r="F406">
        <v>20.5</v>
      </c>
      <c r="H406">
        <v>4.75</v>
      </c>
      <c r="I406">
        <v>3.25</v>
      </c>
      <c r="J406">
        <v>9.5</v>
      </c>
    </row>
    <row r="407" spans="3:10" x14ac:dyDescent="0.3">
      <c r="C407" s="1" t="s">
        <v>461</v>
      </c>
      <c r="D407">
        <v>2</v>
      </c>
      <c r="F407">
        <v>20</v>
      </c>
      <c r="H407">
        <v>1.5</v>
      </c>
      <c r="J407">
        <v>10</v>
      </c>
    </row>
    <row r="408" spans="3:10" x14ac:dyDescent="0.3">
      <c r="C408" s="1" t="s">
        <v>462</v>
      </c>
      <c r="D408">
        <v>2</v>
      </c>
      <c r="E408">
        <v>5.5</v>
      </c>
      <c r="F408">
        <v>17.5</v>
      </c>
      <c r="I408">
        <v>3.5</v>
      </c>
      <c r="J408">
        <v>13</v>
      </c>
    </row>
    <row r="409" spans="3:10" x14ac:dyDescent="0.3">
      <c r="C409" s="1" t="s">
        <v>463</v>
      </c>
      <c r="D409">
        <v>2</v>
      </c>
      <c r="E409">
        <v>3.5</v>
      </c>
      <c r="F409">
        <v>19.5</v>
      </c>
      <c r="I409">
        <v>3.75</v>
      </c>
      <c r="J409">
        <v>14.5</v>
      </c>
    </row>
    <row r="410" spans="3:10" x14ac:dyDescent="0.3">
      <c r="C410" s="1" t="s">
        <v>464</v>
      </c>
      <c r="D410">
        <v>2</v>
      </c>
      <c r="E410">
        <v>5.5</v>
      </c>
      <c r="F410">
        <v>21</v>
      </c>
      <c r="H410">
        <v>3</v>
      </c>
      <c r="J410">
        <v>11</v>
      </c>
    </row>
    <row r="411" spans="3:10" x14ac:dyDescent="0.3">
      <c r="C411" s="1" t="s">
        <v>465</v>
      </c>
      <c r="D411">
        <v>2</v>
      </c>
      <c r="E411">
        <v>5</v>
      </c>
      <c r="F411">
        <v>17</v>
      </c>
      <c r="H411">
        <v>1.75</v>
      </c>
      <c r="J411">
        <v>14</v>
      </c>
    </row>
    <row r="412" spans="3:10" x14ac:dyDescent="0.3">
      <c r="C412" s="1" t="s">
        <v>466</v>
      </c>
      <c r="D412">
        <v>2</v>
      </c>
      <c r="E412">
        <v>1.5</v>
      </c>
      <c r="F412">
        <v>22</v>
      </c>
      <c r="H412">
        <v>0</v>
      </c>
      <c r="J412">
        <v>18</v>
      </c>
    </row>
    <row r="413" spans="3:10" x14ac:dyDescent="0.3">
      <c r="C413" s="1" t="s">
        <v>467</v>
      </c>
      <c r="D413">
        <v>2</v>
      </c>
      <c r="E413">
        <v>5</v>
      </c>
      <c r="F413">
        <v>17.5</v>
      </c>
      <c r="H413">
        <v>1.75</v>
      </c>
      <c r="J413">
        <v>15</v>
      </c>
    </row>
    <row r="414" spans="3:10" x14ac:dyDescent="0.3">
      <c r="C414" s="1" t="s">
        <v>468</v>
      </c>
      <c r="D414">
        <v>2</v>
      </c>
      <c r="E414">
        <v>7</v>
      </c>
      <c r="F414">
        <v>26.5</v>
      </c>
      <c r="H414">
        <v>8.5</v>
      </c>
      <c r="I414">
        <v>5</v>
      </c>
      <c r="J414">
        <v>15</v>
      </c>
    </row>
    <row r="415" spans="3:10" x14ac:dyDescent="0.3">
      <c r="C415" s="1" t="s">
        <v>469</v>
      </c>
      <c r="D415">
        <v>2</v>
      </c>
      <c r="E415">
        <v>4</v>
      </c>
      <c r="F415">
        <v>18</v>
      </c>
      <c r="H415">
        <v>0</v>
      </c>
      <c r="J415">
        <v>22</v>
      </c>
    </row>
    <row r="416" spans="3:10" x14ac:dyDescent="0.3">
      <c r="C416" s="1" t="s">
        <v>470</v>
      </c>
      <c r="D416">
        <v>2</v>
      </c>
      <c r="E416">
        <v>6</v>
      </c>
      <c r="F416">
        <v>32</v>
      </c>
      <c r="H416">
        <v>9</v>
      </c>
      <c r="I416">
        <v>6</v>
      </c>
      <c r="J416">
        <v>16.5</v>
      </c>
    </row>
    <row r="417" spans="3:10" x14ac:dyDescent="0.3">
      <c r="C417" s="1" t="s">
        <v>471</v>
      </c>
      <c r="D417">
        <v>2</v>
      </c>
      <c r="E417">
        <v>5</v>
      </c>
      <c r="F417">
        <v>25.5</v>
      </c>
      <c r="H417">
        <v>1.5</v>
      </c>
      <c r="I417">
        <v>5</v>
      </c>
      <c r="J417">
        <v>15</v>
      </c>
    </row>
    <row r="418" spans="3:10" x14ac:dyDescent="0.3">
      <c r="C418" s="1" t="s">
        <v>472</v>
      </c>
      <c r="D418">
        <v>2</v>
      </c>
      <c r="E418">
        <v>4</v>
      </c>
      <c r="F418">
        <v>28.5</v>
      </c>
      <c r="H418">
        <v>1.5</v>
      </c>
      <c r="I418">
        <v>5</v>
      </c>
      <c r="J418">
        <v>13.5</v>
      </c>
    </row>
    <row r="419" spans="3:10" x14ac:dyDescent="0.3">
      <c r="C419" s="1" t="s">
        <v>473</v>
      </c>
      <c r="D419">
        <v>2</v>
      </c>
      <c r="E419">
        <v>3.5</v>
      </c>
      <c r="F419">
        <v>27.5</v>
      </c>
      <c r="H419">
        <v>3.25</v>
      </c>
      <c r="I419">
        <v>5.5</v>
      </c>
      <c r="J419">
        <v>5</v>
      </c>
    </row>
    <row r="420" spans="3:10" x14ac:dyDescent="0.3">
      <c r="C420" s="1" t="s">
        <v>474</v>
      </c>
      <c r="D420">
        <v>2</v>
      </c>
      <c r="E420">
        <v>4.5</v>
      </c>
      <c r="F420">
        <v>29.5</v>
      </c>
      <c r="H420">
        <v>4.5</v>
      </c>
      <c r="I420">
        <v>5</v>
      </c>
      <c r="J420">
        <v>16</v>
      </c>
    </row>
    <row r="421" spans="3:10" x14ac:dyDescent="0.3">
      <c r="C421" s="1" t="s">
        <v>475</v>
      </c>
      <c r="D421">
        <v>2</v>
      </c>
      <c r="E421">
        <v>11</v>
      </c>
      <c r="F421">
        <v>24</v>
      </c>
      <c r="H421">
        <v>17.5</v>
      </c>
      <c r="J421">
        <v>12</v>
      </c>
    </row>
    <row r="422" spans="3:10" x14ac:dyDescent="0.3">
      <c r="C422" s="1" t="s">
        <v>476</v>
      </c>
      <c r="D422">
        <v>2</v>
      </c>
      <c r="E422">
        <v>3.5</v>
      </c>
      <c r="F422">
        <v>28.5</v>
      </c>
      <c r="J422">
        <v>19</v>
      </c>
    </row>
    <row r="423" spans="3:10" x14ac:dyDescent="0.3">
      <c r="C423" s="1" t="s">
        <v>477</v>
      </c>
      <c r="D423">
        <v>2</v>
      </c>
      <c r="E423">
        <v>13.5</v>
      </c>
      <c r="F423">
        <v>27.5</v>
      </c>
      <c r="H423">
        <v>5</v>
      </c>
      <c r="I423">
        <v>4.5</v>
      </c>
      <c r="J423">
        <v>14.5</v>
      </c>
    </row>
    <row r="424" spans="3:10" x14ac:dyDescent="0.3">
      <c r="C424" s="1" t="s">
        <v>478</v>
      </c>
      <c r="D424">
        <v>2</v>
      </c>
      <c r="E424">
        <v>17.5</v>
      </c>
      <c r="F424">
        <v>19</v>
      </c>
      <c r="G424">
        <v>10</v>
      </c>
      <c r="H424">
        <v>3</v>
      </c>
      <c r="J424">
        <v>12.5</v>
      </c>
    </row>
    <row r="425" spans="3:10" x14ac:dyDescent="0.3">
      <c r="C425" s="1" t="s">
        <v>479</v>
      </c>
      <c r="D425">
        <v>2</v>
      </c>
      <c r="E425">
        <v>7.5</v>
      </c>
      <c r="F425">
        <v>28</v>
      </c>
      <c r="H425">
        <v>6.5</v>
      </c>
      <c r="I425">
        <v>6</v>
      </c>
      <c r="J425">
        <v>15.5</v>
      </c>
    </row>
    <row r="426" spans="3:10" x14ac:dyDescent="0.3">
      <c r="C426" s="1" t="s">
        <v>480</v>
      </c>
      <c r="D426">
        <v>2</v>
      </c>
      <c r="E426">
        <v>4</v>
      </c>
      <c r="F426">
        <v>17.5</v>
      </c>
      <c r="J426">
        <v>17.5</v>
      </c>
    </row>
    <row r="427" spans="3:10" x14ac:dyDescent="0.3">
      <c r="C427" s="1" t="s">
        <v>481</v>
      </c>
      <c r="D427">
        <v>2</v>
      </c>
      <c r="E427">
        <v>6.5</v>
      </c>
      <c r="F427">
        <v>24</v>
      </c>
      <c r="H427">
        <v>5</v>
      </c>
      <c r="I427">
        <v>4.5</v>
      </c>
      <c r="J427">
        <v>12.5</v>
      </c>
    </row>
    <row r="428" spans="3:10" x14ac:dyDescent="0.3">
      <c r="C428" s="1" t="s">
        <v>482</v>
      </c>
      <c r="D428">
        <v>2</v>
      </c>
      <c r="E428">
        <v>7</v>
      </c>
      <c r="F428">
        <v>26</v>
      </c>
      <c r="J428">
        <v>16</v>
      </c>
    </row>
    <row r="429" spans="3:10" x14ac:dyDescent="0.3">
      <c r="C429" s="1" t="s">
        <v>483</v>
      </c>
      <c r="D429">
        <v>2</v>
      </c>
      <c r="E429">
        <v>4</v>
      </c>
      <c r="F429">
        <v>20</v>
      </c>
      <c r="H429">
        <v>0.5</v>
      </c>
      <c r="I429">
        <v>4</v>
      </c>
      <c r="J429">
        <v>14</v>
      </c>
    </row>
    <row r="430" spans="3:10" x14ac:dyDescent="0.3">
      <c r="C430" s="1" t="s">
        <v>484</v>
      </c>
      <c r="D430">
        <v>2</v>
      </c>
      <c r="E430">
        <v>9</v>
      </c>
      <c r="F430">
        <v>20</v>
      </c>
      <c r="H430">
        <v>12</v>
      </c>
      <c r="I430">
        <v>4</v>
      </c>
      <c r="J430">
        <v>8.5</v>
      </c>
    </row>
    <row r="431" spans="3:10" x14ac:dyDescent="0.3">
      <c r="C431" s="1" t="s">
        <v>485</v>
      </c>
      <c r="D431">
        <v>2</v>
      </c>
      <c r="E431">
        <v>3</v>
      </c>
      <c r="F431">
        <v>25</v>
      </c>
      <c r="H431">
        <v>6.5</v>
      </c>
      <c r="I431">
        <v>5</v>
      </c>
      <c r="J431">
        <v>12.5</v>
      </c>
    </row>
    <row r="432" spans="3:10" x14ac:dyDescent="0.3">
      <c r="C432" s="1" t="s">
        <v>486</v>
      </c>
      <c r="D432">
        <v>2</v>
      </c>
      <c r="E432">
        <v>6</v>
      </c>
      <c r="F432">
        <v>20</v>
      </c>
      <c r="H432">
        <v>9</v>
      </c>
      <c r="J432">
        <v>12.5</v>
      </c>
    </row>
    <row r="433" spans="3:10" x14ac:dyDescent="0.3">
      <c r="C433" s="1" t="s">
        <v>487</v>
      </c>
      <c r="D433">
        <v>2</v>
      </c>
      <c r="E433">
        <v>1</v>
      </c>
      <c r="F433">
        <v>18</v>
      </c>
      <c r="H433">
        <v>0</v>
      </c>
      <c r="J433">
        <v>14.5</v>
      </c>
    </row>
    <row r="434" spans="3:10" x14ac:dyDescent="0.3">
      <c r="C434" s="1" t="s">
        <v>488</v>
      </c>
      <c r="D434">
        <v>2</v>
      </c>
      <c r="E434">
        <v>18</v>
      </c>
      <c r="F434">
        <v>21.5</v>
      </c>
      <c r="H434">
        <v>10</v>
      </c>
      <c r="J434">
        <v>14.5</v>
      </c>
    </row>
    <row r="435" spans="3:10" x14ac:dyDescent="0.3">
      <c r="C435" s="1" t="s">
        <v>489</v>
      </c>
      <c r="D435">
        <v>2</v>
      </c>
      <c r="E435">
        <v>9</v>
      </c>
      <c r="F435">
        <v>36.5</v>
      </c>
      <c r="H435">
        <v>0</v>
      </c>
      <c r="J435">
        <v>24.5</v>
      </c>
    </row>
    <row r="436" spans="3:10" x14ac:dyDescent="0.3">
      <c r="C436" s="1" t="s">
        <v>490</v>
      </c>
      <c r="D436">
        <v>2</v>
      </c>
      <c r="F436">
        <v>27.5</v>
      </c>
      <c r="H436">
        <v>1</v>
      </c>
      <c r="J436">
        <v>13.5</v>
      </c>
    </row>
    <row r="437" spans="3:10" x14ac:dyDescent="0.3">
      <c r="C437" s="1" t="s">
        <v>491</v>
      </c>
      <c r="D437">
        <v>2</v>
      </c>
      <c r="E437">
        <v>12.5</v>
      </c>
      <c r="H437">
        <v>3</v>
      </c>
      <c r="I437">
        <v>4.5</v>
      </c>
      <c r="J437">
        <v>20</v>
      </c>
    </row>
    <row r="438" spans="3:10" x14ac:dyDescent="0.3">
      <c r="C438" s="1" t="s">
        <v>492</v>
      </c>
      <c r="D438">
        <v>2</v>
      </c>
      <c r="E438">
        <v>5.5</v>
      </c>
      <c r="F438">
        <v>24.5</v>
      </c>
      <c r="H438">
        <v>1.5</v>
      </c>
      <c r="I438">
        <v>6.5</v>
      </c>
      <c r="J438">
        <v>11</v>
      </c>
    </row>
    <row r="439" spans="3:10" x14ac:dyDescent="0.3">
      <c r="C439" s="1" t="s">
        <v>493</v>
      </c>
      <c r="D439">
        <v>2</v>
      </c>
      <c r="E439">
        <v>4</v>
      </c>
      <c r="F439">
        <v>19</v>
      </c>
      <c r="H439">
        <v>1</v>
      </c>
      <c r="I439">
        <v>3.5</v>
      </c>
      <c r="J439">
        <v>11.5</v>
      </c>
    </row>
    <row r="440" spans="3:10" x14ac:dyDescent="0.3">
      <c r="C440" s="1" t="s">
        <v>494</v>
      </c>
      <c r="D440">
        <v>2</v>
      </c>
      <c r="E440">
        <v>2</v>
      </c>
      <c r="F440">
        <v>20</v>
      </c>
      <c r="J440">
        <v>10</v>
      </c>
    </row>
    <row r="441" spans="3:10" x14ac:dyDescent="0.3">
      <c r="C441" s="1" t="s">
        <v>495</v>
      </c>
      <c r="D441">
        <v>2</v>
      </c>
      <c r="F441">
        <v>20</v>
      </c>
      <c r="H441">
        <v>5</v>
      </c>
      <c r="I441">
        <v>4.5</v>
      </c>
      <c r="J441">
        <v>16</v>
      </c>
    </row>
    <row r="442" spans="3:10" x14ac:dyDescent="0.3">
      <c r="C442" s="1" t="s">
        <v>496</v>
      </c>
      <c r="D442">
        <v>2</v>
      </c>
      <c r="E442">
        <v>2.5</v>
      </c>
      <c r="F442">
        <v>16</v>
      </c>
      <c r="J442">
        <v>11.5</v>
      </c>
    </row>
    <row r="443" spans="3:10" x14ac:dyDescent="0.3">
      <c r="C443" s="1" t="s">
        <v>497</v>
      </c>
      <c r="D443">
        <v>2</v>
      </c>
      <c r="E443">
        <v>7</v>
      </c>
      <c r="F443">
        <v>24</v>
      </c>
      <c r="H443">
        <v>2</v>
      </c>
      <c r="I443">
        <v>5</v>
      </c>
      <c r="J443">
        <v>13</v>
      </c>
    </row>
    <row r="444" spans="3:10" x14ac:dyDescent="0.3">
      <c r="C444" s="1" t="s">
        <v>498</v>
      </c>
      <c r="D444">
        <v>2</v>
      </c>
      <c r="F444">
        <v>24</v>
      </c>
      <c r="H444">
        <v>19.5</v>
      </c>
      <c r="I444">
        <v>5.5</v>
      </c>
      <c r="J444">
        <v>15.5</v>
      </c>
    </row>
    <row r="445" spans="3:10" x14ac:dyDescent="0.3">
      <c r="C445" s="1" t="s">
        <v>499</v>
      </c>
      <c r="D445">
        <v>2</v>
      </c>
      <c r="E445">
        <v>5.5</v>
      </c>
      <c r="F445">
        <v>25</v>
      </c>
      <c r="G445">
        <v>12</v>
      </c>
      <c r="H445">
        <v>2.1</v>
      </c>
      <c r="I445">
        <v>3.5</v>
      </c>
      <c r="J445">
        <v>15</v>
      </c>
    </row>
    <row r="446" spans="3:10" x14ac:dyDescent="0.3">
      <c r="C446" s="1" t="s">
        <v>500</v>
      </c>
      <c r="D446">
        <v>2</v>
      </c>
      <c r="E446">
        <v>8</v>
      </c>
      <c r="F446">
        <v>26</v>
      </c>
      <c r="H446">
        <v>6</v>
      </c>
      <c r="I446">
        <v>5.5</v>
      </c>
      <c r="J446">
        <v>15.5</v>
      </c>
    </row>
    <row r="447" spans="3:10" x14ac:dyDescent="0.3">
      <c r="C447" s="1" t="s">
        <v>501</v>
      </c>
      <c r="D447">
        <v>2</v>
      </c>
      <c r="E447">
        <v>3</v>
      </c>
      <c r="F447">
        <v>20</v>
      </c>
      <c r="J447">
        <v>10</v>
      </c>
    </row>
    <row r="448" spans="3:10" x14ac:dyDescent="0.3">
      <c r="C448" s="1" t="s">
        <v>502</v>
      </c>
      <c r="D448">
        <v>2</v>
      </c>
      <c r="E448">
        <v>17.5</v>
      </c>
      <c r="F448">
        <v>31.5</v>
      </c>
      <c r="H448">
        <v>8.5</v>
      </c>
      <c r="I448">
        <v>3.5</v>
      </c>
      <c r="J448">
        <v>16.5</v>
      </c>
    </row>
    <row r="449" spans="2:10" x14ac:dyDescent="0.3">
      <c r="C449" s="1" t="s">
        <v>503</v>
      </c>
      <c r="D449">
        <v>2</v>
      </c>
      <c r="E449">
        <v>5</v>
      </c>
      <c r="F449">
        <v>27</v>
      </c>
      <c r="H449">
        <v>1</v>
      </c>
      <c r="J449">
        <v>15</v>
      </c>
    </row>
    <row r="450" spans="2:10" x14ac:dyDescent="0.3">
      <c r="C450" s="1" t="s">
        <v>504</v>
      </c>
      <c r="D450">
        <v>2</v>
      </c>
      <c r="H450">
        <v>16.5</v>
      </c>
    </row>
    <row r="451" spans="2:10" x14ac:dyDescent="0.3">
      <c r="C451" s="1" t="s">
        <v>505</v>
      </c>
      <c r="D451">
        <v>2</v>
      </c>
      <c r="E451">
        <v>7.5</v>
      </c>
      <c r="F451">
        <v>17.5</v>
      </c>
      <c r="H451">
        <v>2.75</v>
      </c>
      <c r="J451">
        <v>11.5</v>
      </c>
    </row>
    <row r="452" spans="2:10" x14ac:dyDescent="0.3">
      <c r="C452" s="1" t="s">
        <v>506</v>
      </c>
      <c r="D452">
        <v>2</v>
      </c>
      <c r="E452">
        <v>6</v>
      </c>
      <c r="F452">
        <v>24</v>
      </c>
      <c r="H452">
        <v>1.5</v>
      </c>
      <c r="J452">
        <v>14.5</v>
      </c>
    </row>
    <row r="453" spans="2:10" x14ac:dyDescent="0.3">
      <c r="C453" s="1" t="s">
        <v>507</v>
      </c>
      <c r="D453">
        <v>2</v>
      </c>
      <c r="E453">
        <v>3</v>
      </c>
      <c r="F453">
        <v>28</v>
      </c>
      <c r="H453">
        <v>1.5</v>
      </c>
      <c r="I453">
        <v>4.5</v>
      </c>
      <c r="J453">
        <v>19</v>
      </c>
    </row>
    <row r="454" spans="2:10" x14ac:dyDescent="0.3">
      <c r="C454" s="1" t="s">
        <v>508</v>
      </c>
      <c r="D454">
        <v>2</v>
      </c>
      <c r="F454">
        <v>19.5</v>
      </c>
      <c r="H454">
        <v>0</v>
      </c>
      <c r="J454">
        <v>17</v>
      </c>
    </row>
    <row r="455" spans="2:10" x14ac:dyDescent="0.3">
      <c r="C455" s="1" t="s">
        <v>509</v>
      </c>
      <c r="D455">
        <v>2</v>
      </c>
      <c r="E455">
        <v>3</v>
      </c>
      <c r="F455">
        <v>23.5</v>
      </c>
      <c r="H455">
        <v>3.25</v>
      </c>
      <c r="I455">
        <v>4.5</v>
      </c>
      <c r="J455">
        <v>15.5</v>
      </c>
    </row>
    <row r="456" spans="2:10" x14ac:dyDescent="0.3">
      <c r="C456" s="1" t="s">
        <v>510</v>
      </c>
      <c r="D456">
        <v>2</v>
      </c>
      <c r="E456">
        <v>3.5</v>
      </c>
      <c r="F456">
        <v>31</v>
      </c>
      <c r="H456">
        <v>1.5</v>
      </c>
      <c r="J456">
        <v>18</v>
      </c>
    </row>
    <row r="457" spans="2:10" x14ac:dyDescent="0.3">
      <c r="C457" s="1" t="s">
        <v>511</v>
      </c>
      <c r="D457">
        <v>2</v>
      </c>
      <c r="E457">
        <v>7</v>
      </c>
      <c r="F457">
        <v>28</v>
      </c>
      <c r="H457">
        <v>7</v>
      </c>
      <c r="I457">
        <v>5</v>
      </c>
      <c r="J457">
        <v>16.5</v>
      </c>
    </row>
    <row r="458" spans="2:10" x14ac:dyDescent="0.3">
      <c r="C458" s="1" t="s">
        <v>512</v>
      </c>
      <c r="D458">
        <v>2</v>
      </c>
      <c r="E458">
        <v>4.5</v>
      </c>
      <c r="F458">
        <v>25.5</v>
      </c>
      <c r="H458">
        <v>2.25</v>
      </c>
      <c r="I458">
        <v>5</v>
      </c>
      <c r="J458">
        <v>14</v>
      </c>
    </row>
    <row r="459" spans="2:10" x14ac:dyDescent="0.3">
      <c r="C459" s="1" t="s">
        <v>513</v>
      </c>
      <c r="D459">
        <v>2</v>
      </c>
      <c r="E459">
        <v>3</v>
      </c>
      <c r="F459">
        <v>23</v>
      </c>
      <c r="I459">
        <v>6.5</v>
      </c>
      <c r="J459">
        <v>16.5</v>
      </c>
    </row>
    <row r="460" spans="2:10" x14ac:dyDescent="0.3">
      <c r="C460" s="1" t="s">
        <v>514</v>
      </c>
      <c r="D460">
        <v>2</v>
      </c>
      <c r="E460">
        <v>7</v>
      </c>
      <c r="F460">
        <v>29</v>
      </c>
      <c r="H460">
        <v>14</v>
      </c>
      <c r="J460">
        <v>15</v>
      </c>
    </row>
    <row r="461" spans="2:10" x14ac:dyDescent="0.3">
      <c r="C461" s="1" t="s">
        <v>515</v>
      </c>
      <c r="D461">
        <v>2</v>
      </c>
      <c r="E461">
        <v>3.5</v>
      </c>
      <c r="F461">
        <v>26</v>
      </c>
      <c r="J461">
        <v>12.5</v>
      </c>
    </row>
    <row r="462" spans="2:10" x14ac:dyDescent="0.3">
      <c r="C462" s="1" t="s">
        <v>516</v>
      </c>
      <c r="D462">
        <v>2</v>
      </c>
      <c r="E462">
        <v>2.5</v>
      </c>
      <c r="F462">
        <v>16</v>
      </c>
      <c r="J462">
        <v>11</v>
      </c>
    </row>
    <row r="463" spans="2:10" x14ac:dyDescent="0.3">
      <c r="B463" t="s">
        <v>517</v>
      </c>
      <c r="C463" s="1" t="s">
        <v>518</v>
      </c>
      <c r="D463">
        <v>2</v>
      </c>
      <c r="E463">
        <v>8</v>
      </c>
      <c r="F463">
        <v>29</v>
      </c>
      <c r="G463">
        <v>21</v>
      </c>
      <c r="H463">
        <v>3.5</v>
      </c>
      <c r="J463">
        <v>19.5</v>
      </c>
    </row>
    <row r="464" spans="2:10" x14ac:dyDescent="0.3">
      <c r="B464" t="s">
        <v>519</v>
      </c>
      <c r="C464" s="1" t="s">
        <v>520</v>
      </c>
      <c r="D464">
        <v>2</v>
      </c>
      <c r="E464">
        <v>8</v>
      </c>
      <c r="F464">
        <v>6.5</v>
      </c>
      <c r="G464">
        <v>7</v>
      </c>
      <c r="H464">
        <v>8</v>
      </c>
      <c r="J464">
        <v>3</v>
      </c>
    </row>
    <row r="465" spans="2:11" x14ac:dyDescent="0.3">
      <c r="B465" t="s">
        <v>521</v>
      </c>
      <c r="C465" s="1" t="s">
        <v>522</v>
      </c>
      <c r="D465">
        <v>2</v>
      </c>
      <c r="E465">
        <v>10</v>
      </c>
      <c r="F465">
        <v>8.5</v>
      </c>
      <c r="G465">
        <v>6.5</v>
      </c>
      <c r="H465">
        <v>4</v>
      </c>
      <c r="J465">
        <v>4.5</v>
      </c>
    </row>
    <row r="466" spans="2:11" x14ac:dyDescent="0.3">
      <c r="B466" t="s">
        <v>523</v>
      </c>
      <c r="C466" s="1" t="s">
        <v>524</v>
      </c>
      <c r="D466">
        <v>2</v>
      </c>
      <c r="E466">
        <v>3</v>
      </c>
      <c r="F466">
        <v>8</v>
      </c>
      <c r="G466">
        <v>4</v>
      </c>
      <c r="H466">
        <v>0.5</v>
      </c>
      <c r="J466">
        <v>4.5</v>
      </c>
    </row>
    <row r="467" spans="2:11" x14ac:dyDescent="0.3">
      <c r="B467" t="s">
        <v>525</v>
      </c>
      <c r="C467" s="1" t="s">
        <v>526</v>
      </c>
      <c r="D467">
        <v>2</v>
      </c>
      <c r="E467">
        <v>9</v>
      </c>
      <c r="F467">
        <v>14.5</v>
      </c>
      <c r="G467">
        <v>8</v>
      </c>
      <c r="H467">
        <v>7</v>
      </c>
      <c r="J467">
        <v>4.5</v>
      </c>
    </row>
    <row r="468" spans="2:11" x14ac:dyDescent="0.3">
      <c r="C468" s="1" t="s">
        <v>527</v>
      </c>
      <c r="D468">
        <v>2</v>
      </c>
      <c r="E468">
        <v>9.5</v>
      </c>
      <c r="F468">
        <v>13.5</v>
      </c>
      <c r="G468">
        <v>7</v>
      </c>
      <c r="H468">
        <v>3</v>
      </c>
      <c r="J468">
        <v>6</v>
      </c>
    </row>
    <row r="469" spans="2:11" x14ac:dyDescent="0.3">
      <c r="C469" s="1" t="s">
        <v>528</v>
      </c>
      <c r="D469">
        <v>2</v>
      </c>
      <c r="E469">
        <v>24.5</v>
      </c>
      <c r="F469">
        <v>15.5</v>
      </c>
      <c r="G469">
        <v>10.8</v>
      </c>
      <c r="H469">
        <v>10</v>
      </c>
      <c r="I469" s="6">
        <v>2.649</v>
      </c>
      <c r="J469">
        <v>8.5</v>
      </c>
    </row>
    <row r="470" spans="2:11" x14ac:dyDescent="0.3">
      <c r="B470" t="s">
        <v>529</v>
      </c>
      <c r="C470" s="1" t="s">
        <v>530</v>
      </c>
      <c r="D470">
        <v>2</v>
      </c>
      <c r="E470">
        <v>11.58</v>
      </c>
      <c r="F470">
        <v>15.5</v>
      </c>
      <c r="G470">
        <v>15.9</v>
      </c>
      <c r="H470">
        <v>8</v>
      </c>
      <c r="I470" s="6">
        <v>1.8420000000000001</v>
      </c>
      <c r="J470">
        <v>7.5</v>
      </c>
    </row>
    <row r="471" spans="2:11" x14ac:dyDescent="0.3">
      <c r="B471" t="s">
        <v>531</v>
      </c>
      <c r="C471" s="1" t="s">
        <v>532</v>
      </c>
      <c r="D471">
        <v>2</v>
      </c>
      <c r="F471">
        <v>16</v>
      </c>
      <c r="G471">
        <v>6.5</v>
      </c>
      <c r="H471">
        <v>1.75</v>
      </c>
      <c r="J471">
        <v>15</v>
      </c>
    </row>
    <row r="472" spans="2:11" x14ac:dyDescent="0.3">
      <c r="B472" t="s">
        <v>533</v>
      </c>
      <c r="C472" s="1" t="s">
        <v>534</v>
      </c>
      <c r="D472">
        <v>2</v>
      </c>
      <c r="E472">
        <v>5.5</v>
      </c>
      <c r="F472">
        <v>6.5</v>
      </c>
      <c r="G472">
        <v>4</v>
      </c>
      <c r="H472">
        <v>2</v>
      </c>
      <c r="J472">
        <v>3.5</v>
      </c>
    </row>
    <row r="473" spans="2:11" x14ac:dyDescent="0.3">
      <c r="C473" s="1" t="s">
        <v>535</v>
      </c>
      <c r="D473">
        <v>2</v>
      </c>
      <c r="E473">
        <v>8</v>
      </c>
      <c r="F473">
        <v>13</v>
      </c>
      <c r="G473">
        <v>10</v>
      </c>
      <c r="H473">
        <v>4.5</v>
      </c>
      <c r="I473">
        <v>2</v>
      </c>
      <c r="J473">
        <v>7</v>
      </c>
    </row>
    <row r="474" spans="2:11" x14ac:dyDescent="0.3">
      <c r="C474" s="9" t="s">
        <v>536</v>
      </c>
      <c r="D474">
        <v>2</v>
      </c>
      <c r="E474">
        <v>11</v>
      </c>
      <c r="F474">
        <v>15.5</v>
      </c>
      <c r="G474">
        <v>1</v>
      </c>
      <c r="H474">
        <v>3.25</v>
      </c>
      <c r="I474">
        <v>3</v>
      </c>
      <c r="J474">
        <v>12</v>
      </c>
      <c r="K474" t="s">
        <v>625</v>
      </c>
    </row>
    <row r="475" spans="2:11" x14ac:dyDescent="0.3">
      <c r="B475" t="s">
        <v>537</v>
      </c>
      <c r="C475" s="9" t="s">
        <v>538</v>
      </c>
      <c r="D475">
        <v>2</v>
      </c>
      <c r="E475">
        <v>17</v>
      </c>
      <c r="F475">
        <v>27</v>
      </c>
      <c r="G475">
        <v>15</v>
      </c>
      <c r="H475">
        <v>21</v>
      </c>
      <c r="I475">
        <v>3</v>
      </c>
      <c r="J475">
        <v>18.5</v>
      </c>
      <c r="K475" t="s">
        <v>626</v>
      </c>
    </row>
    <row r="476" spans="2:11" x14ac:dyDescent="0.3">
      <c r="C476" s="1" t="s">
        <v>539</v>
      </c>
      <c r="D476">
        <v>2</v>
      </c>
      <c r="E476">
        <v>11.5</v>
      </c>
      <c r="F476">
        <v>21.5</v>
      </c>
      <c r="G476">
        <v>12</v>
      </c>
      <c r="H476">
        <v>11</v>
      </c>
      <c r="J476">
        <v>8</v>
      </c>
    </row>
    <row r="477" spans="2:11" x14ac:dyDescent="0.3">
      <c r="C477" s="1" t="s">
        <v>540</v>
      </c>
      <c r="D477">
        <v>2</v>
      </c>
      <c r="E477">
        <v>14</v>
      </c>
      <c r="F477">
        <v>15</v>
      </c>
      <c r="G477">
        <v>10</v>
      </c>
      <c r="H477">
        <v>6.75</v>
      </c>
      <c r="J477">
        <v>6.5</v>
      </c>
    </row>
    <row r="478" spans="2:11" x14ac:dyDescent="0.3">
      <c r="C478" s="1" t="s">
        <v>541</v>
      </c>
      <c r="D478">
        <v>2</v>
      </c>
      <c r="E478">
        <v>15</v>
      </c>
      <c r="F478">
        <v>21.5</v>
      </c>
      <c r="G478">
        <v>10</v>
      </c>
      <c r="H478">
        <v>11</v>
      </c>
      <c r="J478">
        <v>9.5</v>
      </c>
    </row>
    <row r="479" spans="2:11" x14ac:dyDescent="0.3">
      <c r="B479" t="s">
        <v>542</v>
      </c>
      <c r="C479" s="1" t="s">
        <v>543</v>
      </c>
      <c r="D479">
        <v>2</v>
      </c>
      <c r="E479">
        <v>7.5</v>
      </c>
      <c r="F479">
        <v>13.5</v>
      </c>
      <c r="G479">
        <v>11</v>
      </c>
      <c r="H479">
        <v>1.75</v>
      </c>
      <c r="I479">
        <v>2</v>
      </c>
      <c r="J479">
        <v>7</v>
      </c>
    </row>
    <row r="480" spans="2:11" x14ac:dyDescent="0.3">
      <c r="C480" s="1" t="s">
        <v>544</v>
      </c>
      <c r="D480">
        <v>2</v>
      </c>
      <c r="E480">
        <v>7</v>
      </c>
      <c r="F480">
        <v>25</v>
      </c>
      <c r="G480">
        <v>24</v>
      </c>
      <c r="H480">
        <v>6.75</v>
      </c>
      <c r="J480">
        <v>13</v>
      </c>
    </row>
    <row r="481" spans="2:11" x14ac:dyDescent="0.3">
      <c r="C481" s="1" t="s">
        <v>545</v>
      </c>
      <c r="D481">
        <v>2</v>
      </c>
      <c r="F481">
        <v>19.5</v>
      </c>
      <c r="G481">
        <v>20</v>
      </c>
      <c r="H481">
        <v>4.5</v>
      </c>
      <c r="J481">
        <v>10</v>
      </c>
    </row>
    <row r="482" spans="2:11" x14ac:dyDescent="0.3">
      <c r="C482" s="1" t="s">
        <v>546</v>
      </c>
      <c r="D482">
        <v>2</v>
      </c>
      <c r="E482">
        <v>6.33</v>
      </c>
      <c r="F482">
        <v>20</v>
      </c>
      <c r="G482">
        <v>19.100000000000001</v>
      </c>
      <c r="H482">
        <v>7.5</v>
      </c>
      <c r="J482">
        <v>9</v>
      </c>
    </row>
    <row r="483" spans="2:11" x14ac:dyDescent="0.3">
      <c r="C483" s="1" t="s">
        <v>547</v>
      </c>
      <c r="D483">
        <v>2</v>
      </c>
      <c r="F483">
        <v>20</v>
      </c>
      <c r="G483">
        <v>25.7</v>
      </c>
      <c r="H483">
        <v>12</v>
      </c>
      <c r="J483">
        <v>10</v>
      </c>
    </row>
    <row r="484" spans="2:11" x14ac:dyDescent="0.3">
      <c r="B484" t="s">
        <v>548</v>
      </c>
      <c r="C484" s="1" t="s">
        <v>549</v>
      </c>
      <c r="D484">
        <v>2</v>
      </c>
      <c r="E484">
        <v>7.5</v>
      </c>
      <c r="F484">
        <v>16</v>
      </c>
      <c r="G484">
        <v>20.6</v>
      </c>
      <c r="H484">
        <v>15</v>
      </c>
      <c r="J484">
        <v>5.75</v>
      </c>
    </row>
    <row r="485" spans="2:11" x14ac:dyDescent="0.3">
      <c r="C485" s="1" t="s">
        <v>550</v>
      </c>
      <c r="D485">
        <v>2</v>
      </c>
      <c r="F485">
        <v>19</v>
      </c>
      <c r="G485">
        <v>12</v>
      </c>
      <c r="H485">
        <v>8.5</v>
      </c>
      <c r="J485">
        <v>12.5</v>
      </c>
    </row>
    <row r="486" spans="2:11" x14ac:dyDescent="0.3">
      <c r="B486" t="s">
        <v>551</v>
      </c>
      <c r="C486" s="1" t="s">
        <v>552</v>
      </c>
      <c r="D486">
        <v>2</v>
      </c>
      <c r="E486">
        <v>11</v>
      </c>
      <c r="F486">
        <v>18</v>
      </c>
      <c r="G486">
        <v>19</v>
      </c>
      <c r="H486">
        <v>6</v>
      </c>
      <c r="J486">
        <v>11</v>
      </c>
    </row>
    <row r="487" spans="2:11" x14ac:dyDescent="0.3">
      <c r="B487" t="s">
        <v>553</v>
      </c>
      <c r="C487" s="1" t="s">
        <v>554</v>
      </c>
      <c r="D487">
        <v>2</v>
      </c>
      <c r="E487">
        <v>9</v>
      </c>
      <c r="F487">
        <v>25.5</v>
      </c>
      <c r="G487">
        <v>18</v>
      </c>
      <c r="J487">
        <v>13.5</v>
      </c>
    </row>
    <row r="488" spans="2:11" x14ac:dyDescent="0.3">
      <c r="C488" s="1" t="s">
        <v>555</v>
      </c>
      <c r="D488">
        <v>2</v>
      </c>
      <c r="E488">
        <v>6</v>
      </c>
      <c r="F488">
        <v>21.5</v>
      </c>
      <c r="G488">
        <v>16</v>
      </c>
      <c r="J488">
        <v>9.5</v>
      </c>
    </row>
    <row r="489" spans="2:11" x14ac:dyDescent="0.3">
      <c r="C489" s="1" t="s">
        <v>556</v>
      </c>
      <c r="D489">
        <v>2</v>
      </c>
      <c r="E489">
        <v>3.5</v>
      </c>
      <c r="F489">
        <v>31.5</v>
      </c>
      <c r="G489">
        <v>11</v>
      </c>
      <c r="J489">
        <v>16.5</v>
      </c>
    </row>
    <row r="490" spans="2:11" x14ac:dyDescent="0.3">
      <c r="B490" t="s">
        <v>557</v>
      </c>
      <c r="C490" s="1" t="s">
        <v>558</v>
      </c>
      <c r="D490">
        <v>2</v>
      </c>
      <c r="F490">
        <v>19.5</v>
      </c>
      <c r="G490">
        <v>10</v>
      </c>
      <c r="I490">
        <v>1.9</v>
      </c>
      <c r="J490">
        <v>9</v>
      </c>
      <c r="K490" s="7"/>
    </row>
    <row r="491" spans="2:11" x14ac:dyDescent="0.3">
      <c r="C491" s="1" t="s">
        <v>559</v>
      </c>
      <c r="D491">
        <v>2</v>
      </c>
      <c r="E491">
        <v>3</v>
      </c>
      <c r="F491">
        <v>23.5</v>
      </c>
      <c r="G491">
        <v>13</v>
      </c>
      <c r="H491">
        <v>0.9</v>
      </c>
      <c r="J491">
        <v>10.5</v>
      </c>
    </row>
    <row r="492" spans="2:11" x14ac:dyDescent="0.3">
      <c r="C492" s="1" t="s">
        <v>560</v>
      </c>
      <c r="D492">
        <v>2</v>
      </c>
      <c r="E492">
        <v>23.5</v>
      </c>
      <c r="F492">
        <v>21.5</v>
      </c>
      <c r="G492">
        <v>11</v>
      </c>
      <c r="H492">
        <v>12.5</v>
      </c>
      <c r="J492">
        <v>7.5</v>
      </c>
    </row>
    <row r="493" spans="2:11" x14ac:dyDescent="0.3">
      <c r="B493" t="s">
        <v>561</v>
      </c>
      <c r="C493" s="1" t="s">
        <v>562</v>
      </c>
      <c r="D493">
        <v>2</v>
      </c>
      <c r="E493">
        <v>12.5</v>
      </c>
      <c r="F493">
        <v>20</v>
      </c>
      <c r="G493">
        <v>14</v>
      </c>
      <c r="H493">
        <v>12.5</v>
      </c>
      <c r="I493">
        <v>2.75</v>
      </c>
      <c r="J493">
        <v>7.5</v>
      </c>
      <c r="K493" s="7"/>
    </row>
    <row r="494" spans="2:11" x14ac:dyDescent="0.3">
      <c r="B494" t="s">
        <v>563</v>
      </c>
      <c r="C494" s="1" t="s">
        <v>564</v>
      </c>
      <c r="D494">
        <v>2</v>
      </c>
      <c r="E494">
        <v>3.5</v>
      </c>
      <c r="F494">
        <v>9.5</v>
      </c>
      <c r="G494">
        <v>4</v>
      </c>
      <c r="H494">
        <v>1</v>
      </c>
      <c r="J494">
        <v>5.5</v>
      </c>
    </row>
    <row r="495" spans="2:11" x14ac:dyDescent="0.3">
      <c r="C495" s="1" t="s">
        <v>565</v>
      </c>
      <c r="D495">
        <v>2</v>
      </c>
      <c r="E495">
        <v>2.5</v>
      </c>
      <c r="F495">
        <v>42.5</v>
      </c>
      <c r="G495">
        <v>7.9</v>
      </c>
      <c r="J495" s="8">
        <v>14.8</v>
      </c>
    </row>
    <row r="496" spans="2:11" x14ac:dyDescent="0.3">
      <c r="B496" t="s">
        <v>566</v>
      </c>
      <c r="C496" s="1" t="s">
        <v>567</v>
      </c>
      <c r="D496">
        <v>2</v>
      </c>
      <c r="E496">
        <v>6.8</v>
      </c>
      <c r="F496">
        <v>15.5</v>
      </c>
      <c r="G496">
        <v>15.9</v>
      </c>
      <c r="H496">
        <v>2.5</v>
      </c>
      <c r="I496" s="8">
        <v>2.3849999999999998</v>
      </c>
      <c r="J496" s="8">
        <v>6.66</v>
      </c>
      <c r="K496" s="7"/>
    </row>
    <row r="497" spans="2:11" x14ac:dyDescent="0.3">
      <c r="C497" s="1" t="s">
        <v>568</v>
      </c>
      <c r="D497">
        <v>2</v>
      </c>
      <c r="E497">
        <v>10</v>
      </c>
      <c r="F497">
        <v>9.5</v>
      </c>
      <c r="G497">
        <v>15.7</v>
      </c>
      <c r="H497">
        <v>6.5</v>
      </c>
      <c r="J497">
        <v>3.5</v>
      </c>
    </row>
    <row r="498" spans="2:11" x14ac:dyDescent="0.3">
      <c r="B498" t="s">
        <v>569</v>
      </c>
      <c r="C498" s="1" t="s">
        <v>570</v>
      </c>
      <c r="D498">
        <v>2</v>
      </c>
      <c r="E498">
        <v>2</v>
      </c>
      <c r="F498">
        <v>15</v>
      </c>
      <c r="G498">
        <v>3.26</v>
      </c>
      <c r="J498">
        <v>8.5</v>
      </c>
    </row>
    <row r="499" spans="2:11" x14ac:dyDescent="0.3">
      <c r="B499" t="s">
        <v>571</v>
      </c>
      <c r="C499" s="9" t="s">
        <v>572</v>
      </c>
      <c r="D499">
        <v>2</v>
      </c>
      <c r="E499">
        <v>16</v>
      </c>
      <c r="F499">
        <v>20</v>
      </c>
      <c r="G499">
        <v>27.5</v>
      </c>
      <c r="H499">
        <v>7.5</v>
      </c>
      <c r="J499">
        <v>10</v>
      </c>
      <c r="K499" t="s">
        <v>627</v>
      </c>
    </row>
    <row r="500" spans="2:11" x14ac:dyDescent="0.3">
      <c r="B500" t="s">
        <v>573</v>
      </c>
      <c r="C500" s="1" t="s">
        <v>574</v>
      </c>
      <c r="D500">
        <v>2</v>
      </c>
      <c r="E500">
        <v>13</v>
      </c>
      <c r="F500">
        <v>28</v>
      </c>
      <c r="G500">
        <v>14.6</v>
      </c>
      <c r="H500">
        <v>6</v>
      </c>
      <c r="J500">
        <v>15</v>
      </c>
    </row>
    <row r="501" spans="2:11" x14ac:dyDescent="0.3">
      <c r="B501" t="s">
        <v>575</v>
      </c>
      <c r="C501" s="1" t="s">
        <v>576</v>
      </c>
      <c r="D501">
        <v>2</v>
      </c>
      <c r="E501">
        <v>1.5</v>
      </c>
      <c r="F501">
        <v>9.75</v>
      </c>
      <c r="I501">
        <v>3.5</v>
      </c>
      <c r="J501">
        <v>5</v>
      </c>
    </row>
    <row r="502" spans="2:11" x14ac:dyDescent="0.3">
      <c r="C502" s="1" t="s">
        <v>577</v>
      </c>
      <c r="D502">
        <v>2</v>
      </c>
      <c r="E502">
        <v>2.5</v>
      </c>
      <c r="F502">
        <v>15</v>
      </c>
      <c r="I502">
        <v>3.75</v>
      </c>
      <c r="J502">
        <v>11</v>
      </c>
    </row>
    <row r="503" spans="2:11" x14ac:dyDescent="0.3">
      <c r="C503" s="1" t="s">
        <v>578</v>
      </c>
      <c r="D503">
        <v>2</v>
      </c>
      <c r="E503">
        <v>9</v>
      </c>
      <c r="F503">
        <v>17</v>
      </c>
      <c r="I503">
        <v>3</v>
      </c>
      <c r="J503">
        <v>10.75</v>
      </c>
    </row>
    <row r="504" spans="2:11" x14ac:dyDescent="0.3">
      <c r="C504" s="1" t="s">
        <v>579</v>
      </c>
      <c r="D504">
        <v>2</v>
      </c>
      <c r="E504">
        <v>7</v>
      </c>
      <c r="F504">
        <v>11</v>
      </c>
      <c r="I504">
        <v>2.5</v>
      </c>
      <c r="J504">
        <v>7.5</v>
      </c>
    </row>
    <row r="505" spans="2:11" x14ac:dyDescent="0.3">
      <c r="C505" s="1" t="s">
        <v>580</v>
      </c>
      <c r="D505">
        <v>2</v>
      </c>
      <c r="E505">
        <v>2.5</v>
      </c>
      <c r="F505">
        <v>25.5</v>
      </c>
      <c r="H505">
        <v>0.6</v>
      </c>
      <c r="J505">
        <v>13</v>
      </c>
    </row>
    <row r="506" spans="2:11" x14ac:dyDescent="0.3">
      <c r="C506" s="1" t="s">
        <v>581</v>
      </c>
      <c r="D506">
        <v>2</v>
      </c>
      <c r="E506">
        <v>5.5</v>
      </c>
      <c r="F506">
        <v>8.25</v>
      </c>
      <c r="I506">
        <v>2.75</v>
      </c>
      <c r="J506">
        <v>3.75</v>
      </c>
    </row>
    <row r="507" spans="2:11" x14ac:dyDescent="0.3">
      <c r="C507" s="1" t="s">
        <v>582</v>
      </c>
      <c r="D507">
        <v>2</v>
      </c>
      <c r="E507">
        <v>5</v>
      </c>
      <c r="F507">
        <v>10.5</v>
      </c>
      <c r="I507">
        <v>2.75</v>
      </c>
      <c r="J507">
        <v>9</v>
      </c>
    </row>
    <row r="508" spans="2:11" x14ac:dyDescent="0.3">
      <c r="C508" s="1" t="s">
        <v>583</v>
      </c>
      <c r="D508">
        <v>2</v>
      </c>
      <c r="E508">
        <v>3.5</v>
      </c>
      <c r="F508">
        <v>16</v>
      </c>
      <c r="H508">
        <v>0.9</v>
      </c>
      <c r="I508">
        <v>4.5</v>
      </c>
      <c r="J508">
        <v>8.75</v>
      </c>
    </row>
    <row r="509" spans="2:11" x14ac:dyDescent="0.3">
      <c r="C509" s="1" t="s">
        <v>584</v>
      </c>
      <c r="D509">
        <v>2</v>
      </c>
      <c r="E509">
        <v>1.5</v>
      </c>
      <c r="F509">
        <v>9</v>
      </c>
      <c r="I509">
        <v>2.85</v>
      </c>
      <c r="J509">
        <v>5</v>
      </c>
    </row>
    <row r="510" spans="2:11" x14ac:dyDescent="0.3">
      <c r="C510" s="1" t="s">
        <v>585</v>
      </c>
      <c r="D510">
        <v>2</v>
      </c>
      <c r="E510">
        <v>2</v>
      </c>
      <c r="F510">
        <v>14</v>
      </c>
      <c r="J510">
        <v>7.5</v>
      </c>
    </row>
    <row r="511" spans="2:11" x14ac:dyDescent="0.3">
      <c r="C511" s="1" t="s">
        <v>586</v>
      </c>
      <c r="D511">
        <v>2</v>
      </c>
      <c r="E511">
        <v>5.5</v>
      </c>
      <c r="F511">
        <v>11</v>
      </c>
      <c r="H511">
        <v>3.5</v>
      </c>
      <c r="J511">
        <v>7.5</v>
      </c>
    </row>
    <row r="512" spans="2:11" x14ac:dyDescent="0.3">
      <c r="C512" s="1" t="s">
        <v>587</v>
      </c>
      <c r="D512">
        <v>2</v>
      </c>
      <c r="E512">
        <v>4.5</v>
      </c>
      <c r="F512">
        <v>13.5</v>
      </c>
      <c r="J512">
        <v>8</v>
      </c>
    </row>
    <row r="513" spans="3:10" x14ac:dyDescent="0.3">
      <c r="C513" s="1" t="s">
        <v>588</v>
      </c>
      <c r="D513">
        <v>2</v>
      </c>
      <c r="E513">
        <v>1.5</v>
      </c>
      <c r="F513">
        <v>28</v>
      </c>
      <c r="H513">
        <v>0.3</v>
      </c>
      <c r="J513">
        <v>13.5</v>
      </c>
    </row>
    <row r="514" spans="3:10" x14ac:dyDescent="0.3">
      <c r="C514" s="1" t="s">
        <v>589</v>
      </c>
      <c r="D514">
        <v>2</v>
      </c>
      <c r="E514">
        <v>7</v>
      </c>
      <c r="F514">
        <v>11</v>
      </c>
      <c r="J514">
        <v>5</v>
      </c>
    </row>
    <row r="515" spans="3:10" x14ac:dyDescent="0.3">
      <c r="C515" s="1" t="s">
        <v>590</v>
      </c>
      <c r="D515">
        <v>2</v>
      </c>
      <c r="E515">
        <v>8.5</v>
      </c>
      <c r="F515">
        <v>18.5</v>
      </c>
      <c r="H515">
        <v>1.75</v>
      </c>
      <c r="J515">
        <v>10</v>
      </c>
    </row>
    <row r="516" spans="3:10" x14ac:dyDescent="0.3">
      <c r="C516" s="1" t="s">
        <v>591</v>
      </c>
      <c r="D516">
        <v>2</v>
      </c>
      <c r="E516">
        <v>3</v>
      </c>
      <c r="F516">
        <v>15.5</v>
      </c>
      <c r="I516">
        <v>3.25</v>
      </c>
      <c r="J516">
        <v>12.5</v>
      </c>
    </row>
    <row r="517" spans="3:10" x14ac:dyDescent="0.3">
      <c r="C517" s="1" t="s">
        <v>592</v>
      </c>
      <c r="D517">
        <v>2</v>
      </c>
      <c r="E517">
        <v>2.5</v>
      </c>
      <c r="F517">
        <v>21</v>
      </c>
      <c r="J517">
        <v>14</v>
      </c>
    </row>
    <row r="518" spans="3:10" x14ac:dyDescent="0.3">
      <c r="C518" s="1" t="s">
        <v>593</v>
      </c>
      <c r="D518">
        <v>2</v>
      </c>
      <c r="E518">
        <v>1.5</v>
      </c>
      <c r="F518">
        <v>17</v>
      </c>
      <c r="H518">
        <v>2.5</v>
      </c>
      <c r="J518">
        <v>11</v>
      </c>
    </row>
    <row r="519" spans="3:10" x14ac:dyDescent="0.3">
      <c r="C519" s="1" t="s">
        <v>594</v>
      </c>
      <c r="D519">
        <v>2</v>
      </c>
      <c r="E519">
        <v>4.5</v>
      </c>
      <c r="F519">
        <v>19</v>
      </c>
      <c r="H519">
        <v>3.5</v>
      </c>
      <c r="I519">
        <v>2.25</v>
      </c>
      <c r="J519">
        <v>10.5</v>
      </c>
    </row>
    <row r="520" spans="3:10" x14ac:dyDescent="0.3">
      <c r="C520" s="1" t="s">
        <v>595</v>
      </c>
      <c r="D520">
        <v>2</v>
      </c>
      <c r="E520">
        <v>4</v>
      </c>
      <c r="F520">
        <v>19</v>
      </c>
      <c r="H520">
        <v>0.65</v>
      </c>
      <c r="I520">
        <v>3.25</v>
      </c>
      <c r="J520">
        <v>11</v>
      </c>
    </row>
    <row r="521" spans="3:10" x14ac:dyDescent="0.3">
      <c r="C521" s="1" t="s">
        <v>596</v>
      </c>
      <c r="D521">
        <v>2</v>
      </c>
      <c r="E521">
        <v>1.5</v>
      </c>
      <c r="F521">
        <v>15</v>
      </c>
      <c r="J521">
        <v>6</v>
      </c>
    </row>
    <row r="522" spans="3:10" x14ac:dyDescent="0.3">
      <c r="C522" s="1" t="s">
        <v>597</v>
      </c>
      <c r="D522">
        <v>2</v>
      </c>
      <c r="E522">
        <v>8.5</v>
      </c>
      <c r="F522">
        <v>15.5</v>
      </c>
      <c r="J522">
        <v>13.5</v>
      </c>
    </row>
    <row r="523" spans="3:10" x14ac:dyDescent="0.3">
      <c r="C523" s="1" t="s">
        <v>598</v>
      </c>
      <c r="D523">
        <v>2</v>
      </c>
      <c r="E523">
        <v>2</v>
      </c>
      <c r="F523">
        <v>11.75</v>
      </c>
      <c r="J523">
        <v>6</v>
      </c>
    </row>
    <row r="524" spans="3:10" x14ac:dyDescent="0.3">
      <c r="C524" s="1" t="s">
        <v>599</v>
      </c>
      <c r="D524">
        <v>2</v>
      </c>
      <c r="E524">
        <v>2.5</v>
      </c>
      <c r="F524">
        <v>10.5</v>
      </c>
      <c r="J524">
        <v>8.5</v>
      </c>
    </row>
    <row r="525" spans="3:10" x14ac:dyDescent="0.3">
      <c r="C525" s="1" t="s">
        <v>600</v>
      </c>
      <c r="D525">
        <v>2</v>
      </c>
      <c r="E525">
        <v>7</v>
      </c>
      <c r="F525">
        <v>15.25</v>
      </c>
      <c r="I525">
        <f>AVERAGE(3.8,4.5)</f>
        <v>4.1500000000000004</v>
      </c>
      <c r="J525">
        <v>11</v>
      </c>
    </row>
    <row r="526" spans="3:10" x14ac:dyDescent="0.3">
      <c r="C526" s="1" t="s">
        <v>601</v>
      </c>
      <c r="D526">
        <v>2</v>
      </c>
      <c r="E526">
        <v>3.5</v>
      </c>
      <c r="F526">
        <v>17</v>
      </c>
      <c r="H526">
        <v>0.65</v>
      </c>
      <c r="J526">
        <v>5.5</v>
      </c>
    </row>
    <row r="527" spans="3:10" x14ac:dyDescent="0.3">
      <c r="C527" s="1" t="s">
        <v>602</v>
      </c>
      <c r="D527">
        <v>2</v>
      </c>
      <c r="E527">
        <v>8.5</v>
      </c>
      <c r="F527">
        <v>17.5</v>
      </c>
      <c r="J527">
        <v>13.5</v>
      </c>
    </row>
    <row r="528" spans="3:10" x14ac:dyDescent="0.3">
      <c r="C528" s="1" t="s">
        <v>603</v>
      </c>
      <c r="D528">
        <v>2</v>
      </c>
      <c r="E528">
        <v>3</v>
      </c>
      <c r="F528">
        <v>14</v>
      </c>
      <c r="J528">
        <v>10</v>
      </c>
    </row>
    <row r="529" spans="3:10" x14ac:dyDescent="0.3">
      <c r="C529" s="1" t="s">
        <v>604</v>
      </c>
      <c r="D529">
        <v>2</v>
      </c>
      <c r="E529">
        <v>8.5</v>
      </c>
      <c r="F529">
        <v>20.5</v>
      </c>
      <c r="I529">
        <v>4</v>
      </c>
      <c r="J529">
        <v>14</v>
      </c>
    </row>
    <row r="530" spans="3:10" x14ac:dyDescent="0.3">
      <c r="C530" s="1" t="s">
        <v>605</v>
      </c>
      <c r="D530">
        <v>2</v>
      </c>
      <c r="E530">
        <v>4.5</v>
      </c>
      <c r="F530">
        <v>16.5</v>
      </c>
      <c r="I530">
        <v>2.5</v>
      </c>
      <c r="J530">
        <v>15</v>
      </c>
    </row>
    <row r="531" spans="3:10" x14ac:dyDescent="0.3">
      <c r="C531" s="1" t="s">
        <v>606</v>
      </c>
      <c r="D531">
        <v>2</v>
      </c>
      <c r="E531">
        <v>1.5</v>
      </c>
      <c r="F531">
        <v>12.25</v>
      </c>
      <c r="J531">
        <v>7.5</v>
      </c>
    </row>
    <row r="532" spans="3:10" x14ac:dyDescent="0.3">
      <c r="C532" s="1" t="s">
        <v>607</v>
      </c>
      <c r="D532">
        <v>2</v>
      </c>
      <c r="E532">
        <v>6</v>
      </c>
      <c r="F532">
        <v>16.25</v>
      </c>
      <c r="H532">
        <v>1.75</v>
      </c>
      <c r="I532">
        <v>4</v>
      </c>
      <c r="J532">
        <v>10.5</v>
      </c>
    </row>
    <row r="533" spans="3:10" x14ac:dyDescent="0.3">
      <c r="C533" s="1" t="s">
        <v>608</v>
      </c>
      <c r="D533">
        <v>2</v>
      </c>
      <c r="E533">
        <v>1.5</v>
      </c>
      <c r="F533">
        <v>10</v>
      </c>
      <c r="J533">
        <v>6</v>
      </c>
    </row>
    <row r="534" spans="3:10" x14ac:dyDescent="0.3">
      <c r="C534" s="1" t="s">
        <v>609</v>
      </c>
      <c r="D534">
        <v>2</v>
      </c>
      <c r="E534">
        <v>3.5</v>
      </c>
      <c r="F534">
        <v>14.25</v>
      </c>
      <c r="H534">
        <v>0.35</v>
      </c>
      <c r="J534">
        <v>9</v>
      </c>
    </row>
    <row r="535" spans="3:10" x14ac:dyDescent="0.3">
      <c r="C535" s="1" t="s">
        <v>610</v>
      </c>
      <c r="D535">
        <v>2</v>
      </c>
      <c r="E535">
        <v>10</v>
      </c>
      <c r="F535">
        <v>12.5</v>
      </c>
      <c r="J535">
        <v>14</v>
      </c>
    </row>
    <row r="536" spans="3:10" x14ac:dyDescent="0.3">
      <c r="C536" s="1" t="s">
        <v>611</v>
      </c>
      <c r="D536">
        <v>2</v>
      </c>
      <c r="E536">
        <v>2</v>
      </c>
      <c r="F536">
        <v>20.5</v>
      </c>
      <c r="J536">
        <v>17.5</v>
      </c>
    </row>
    <row r="537" spans="3:10" x14ac:dyDescent="0.3">
      <c r="C537" s="1" t="s">
        <v>612</v>
      </c>
      <c r="D537">
        <v>2</v>
      </c>
      <c r="E537">
        <v>4.5</v>
      </c>
      <c r="F537">
        <v>23</v>
      </c>
      <c r="H537">
        <v>0.9</v>
      </c>
      <c r="J537">
        <v>10</v>
      </c>
    </row>
    <row r="538" spans="3:10" x14ac:dyDescent="0.3">
      <c r="C538" s="1" t="s">
        <v>613</v>
      </c>
      <c r="D538">
        <v>2</v>
      </c>
      <c r="E538">
        <v>3.5</v>
      </c>
      <c r="F538">
        <v>20.5</v>
      </c>
      <c r="H538">
        <v>0.3</v>
      </c>
      <c r="J538">
        <v>9.5</v>
      </c>
    </row>
    <row r="539" spans="3:10" x14ac:dyDescent="0.3">
      <c r="C539" s="1" t="s">
        <v>614</v>
      </c>
      <c r="D539">
        <v>2</v>
      </c>
      <c r="E539">
        <v>6</v>
      </c>
      <c r="F539">
        <v>18</v>
      </c>
      <c r="H539">
        <v>6.5</v>
      </c>
      <c r="I539">
        <v>2.5</v>
      </c>
      <c r="J539">
        <v>10.5</v>
      </c>
    </row>
    <row r="540" spans="3:10" x14ac:dyDescent="0.3">
      <c r="C540" s="1" t="s">
        <v>615</v>
      </c>
      <c r="D540">
        <v>2</v>
      </c>
      <c r="E540">
        <v>1</v>
      </c>
      <c r="F540">
        <v>17.5</v>
      </c>
      <c r="H540">
        <v>3.5</v>
      </c>
      <c r="J540">
        <v>13.5</v>
      </c>
    </row>
    <row r="541" spans="3:10" x14ac:dyDescent="0.3">
      <c r="C541" s="1" t="s">
        <v>616</v>
      </c>
      <c r="D541">
        <v>2</v>
      </c>
      <c r="E541">
        <v>2</v>
      </c>
      <c r="F541">
        <v>18.5</v>
      </c>
      <c r="I541">
        <v>4.25</v>
      </c>
      <c r="J541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1"/>
  <sheetViews>
    <sheetView workbookViewId="0">
      <pane ySplit="1" topLeftCell="A28" activePane="bottomLeft" state="frozen"/>
      <selection pane="bottomLeft" activeCell="E1" sqref="E1"/>
    </sheetView>
  </sheetViews>
  <sheetFormatPr defaultRowHeight="14.4" x14ac:dyDescent="0.3"/>
  <cols>
    <col min="1" max="1" width="14.44140625" bestFit="1" customWidth="1"/>
    <col min="2" max="2" width="24.6640625" bestFit="1" customWidth="1"/>
    <col min="3" max="3" width="30.21875" bestFit="1" customWidth="1"/>
    <col min="4" max="4" width="23.88671875" bestFit="1" customWidth="1"/>
    <col min="5" max="5" width="17.33203125" bestFit="1" customWidth="1"/>
    <col min="6" max="6" width="13.109375" bestFit="1" customWidth="1"/>
    <col min="7" max="7" width="18.33203125" bestFit="1" customWidth="1"/>
    <col min="8" max="8" width="15.33203125" bestFit="1" customWidth="1"/>
    <col min="9" max="9" width="15.21875" bestFit="1" customWidth="1"/>
  </cols>
  <sheetData>
    <row r="1" spans="1:10" x14ac:dyDescent="0.3">
      <c r="A1" s="10" t="s">
        <v>0</v>
      </c>
      <c r="B1" s="10" t="s">
        <v>1</v>
      </c>
      <c r="C1" s="10" t="s">
        <v>623</v>
      </c>
      <c r="D1" s="10" t="s">
        <v>617</v>
      </c>
      <c r="E1" s="10" t="s">
        <v>618</v>
      </c>
      <c r="F1" s="10" t="s">
        <v>619</v>
      </c>
      <c r="G1" s="10" t="s">
        <v>620</v>
      </c>
      <c r="H1" s="10" t="s">
        <v>621</v>
      </c>
      <c r="I1" s="10" t="s">
        <v>1097</v>
      </c>
      <c r="J1" s="10" t="s">
        <v>1098</v>
      </c>
    </row>
    <row r="2" spans="1:10" x14ac:dyDescent="0.3">
      <c r="A2" t="s">
        <v>628</v>
      </c>
      <c r="B2" s="1" t="s">
        <v>149</v>
      </c>
      <c r="C2">
        <v>2</v>
      </c>
      <c r="D2">
        <v>8</v>
      </c>
      <c r="E2">
        <v>16.05</v>
      </c>
      <c r="F2">
        <v>8.5</v>
      </c>
      <c r="G2">
        <v>7</v>
      </c>
      <c r="H2">
        <v>2.7</v>
      </c>
      <c r="I2">
        <v>8.15</v>
      </c>
    </row>
    <row r="3" spans="1:10" x14ac:dyDescent="0.3">
      <c r="B3" s="1" t="s">
        <v>629</v>
      </c>
      <c r="C3">
        <v>2</v>
      </c>
      <c r="D3">
        <v>20</v>
      </c>
      <c r="E3">
        <v>12.399999999999999</v>
      </c>
      <c r="F3">
        <v>7.5</v>
      </c>
      <c r="G3">
        <v>11.25</v>
      </c>
      <c r="H3">
        <v>2.6</v>
      </c>
      <c r="I3">
        <v>5.4</v>
      </c>
    </row>
    <row r="4" spans="1:10" x14ac:dyDescent="0.3">
      <c r="A4" t="s">
        <v>267</v>
      </c>
      <c r="B4" s="1" t="s">
        <v>630</v>
      </c>
      <c r="C4">
        <v>2</v>
      </c>
      <c r="D4">
        <v>14</v>
      </c>
      <c r="E4">
        <v>10.5</v>
      </c>
      <c r="F4">
        <v>8</v>
      </c>
      <c r="G4">
        <v>9.5</v>
      </c>
      <c r="H4">
        <v>2.5</v>
      </c>
      <c r="I4">
        <v>4.75</v>
      </c>
    </row>
    <row r="5" spans="1:10" x14ac:dyDescent="0.3">
      <c r="B5" s="1" t="s">
        <v>631</v>
      </c>
      <c r="C5">
        <v>2</v>
      </c>
      <c r="D5">
        <v>3</v>
      </c>
      <c r="E5">
        <v>6</v>
      </c>
      <c r="F5">
        <v>8</v>
      </c>
      <c r="G5">
        <v>3.75</v>
      </c>
      <c r="H5">
        <v>1.95</v>
      </c>
      <c r="I5">
        <v>4.8499999999999996</v>
      </c>
    </row>
    <row r="6" spans="1:10" x14ac:dyDescent="0.3">
      <c r="A6" t="s">
        <v>632</v>
      </c>
      <c r="B6" s="1" t="s">
        <v>633</v>
      </c>
      <c r="C6">
        <v>2</v>
      </c>
      <c r="D6">
        <v>4.5</v>
      </c>
      <c r="E6">
        <v>11.6</v>
      </c>
      <c r="G6">
        <v>3.75</v>
      </c>
      <c r="H6">
        <v>4.3499999999999996</v>
      </c>
      <c r="I6">
        <v>6.1</v>
      </c>
    </row>
    <row r="7" spans="1:10" x14ac:dyDescent="0.3">
      <c r="A7" t="s">
        <v>634</v>
      </c>
      <c r="B7" s="1" t="s">
        <v>635</v>
      </c>
      <c r="C7">
        <v>2</v>
      </c>
      <c r="D7">
        <v>15</v>
      </c>
      <c r="E7">
        <v>5.85</v>
      </c>
      <c r="F7">
        <v>6</v>
      </c>
      <c r="G7">
        <v>10.75</v>
      </c>
      <c r="H7">
        <f>3.7/2</f>
        <v>1.85</v>
      </c>
      <c r="I7">
        <v>4.3499999999999996</v>
      </c>
    </row>
    <row r="8" spans="1:10" x14ac:dyDescent="0.3">
      <c r="B8" s="1" t="s">
        <v>636</v>
      </c>
      <c r="C8">
        <v>2</v>
      </c>
      <c r="D8">
        <v>14</v>
      </c>
      <c r="E8">
        <v>9.35</v>
      </c>
      <c r="F8">
        <v>9</v>
      </c>
      <c r="G8">
        <v>12.25</v>
      </c>
      <c r="H8">
        <f>3.7/2</f>
        <v>1.85</v>
      </c>
      <c r="I8">
        <v>5.7</v>
      </c>
    </row>
    <row r="9" spans="1:10" x14ac:dyDescent="0.3">
      <c r="B9" s="1" t="s">
        <v>637</v>
      </c>
      <c r="C9">
        <v>2</v>
      </c>
      <c r="D9">
        <v>16</v>
      </c>
      <c r="E9">
        <v>11</v>
      </c>
      <c r="F9">
        <v>12</v>
      </c>
      <c r="G9">
        <v>7</v>
      </c>
      <c r="H9">
        <v>2.4500000000000002</v>
      </c>
      <c r="I9">
        <v>6.35</v>
      </c>
    </row>
    <row r="10" spans="1:10" x14ac:dyDescent="0.3">
      <c r="A10" t="s">
        <v>638</v>
      </c>
      <c r="B10" s="1" t="s">
        <v>639</v>
      </c>
      <c r="C10">
        <v>2</v>
      </c>
      <c r="D10">
        <v>16</v>
      </c>
      <c r="E10">
        <v>11.1</v>
      </c>
      <c r="F10">
        <v>12.5</v>
      </c>
      <c r="G10">
        <f>9.5/2</f>
        <v>4.75</v>
      </c>
      <c r="H10">
        <v>2.65</v>
      </c>
      <c r="I10">
        <v>7.7</v>
      </c>
    </row>
    <row r="11" spans="1:10" x14ac:dyDescent="0.3">
      <c r="A11" t="s">
        <v>640</v>
      </c>
      <c r="B11" s="1" t="s">
        <v>641</v>
      </c>
      <c r="C11">
        <v>2</v>
      </c>
      <c r="D11">
        <v>23.5</v>
      </c>
      <c r="E11">
        <v>12.3</v>
      </c>
      <c r="F11">
        <v>8</v>
      </c>
      <c r="G11">
        <v>11.5</v>
      </c>
      <c r="H11">
        <f>3.7/2</f>
        <v>1.85</v>
      </c>
      <c r="I11">
        <v>5.5</v>
      </c>
    </row>
    <row r="12" spans="1:10" x14ac:dyDescent="0.3">
      <c r="A12" t="s">
        <v>642</v>
      </c>
      <c r="B12" s="1" t="s">
        <v>643</v>
      </c>
      <c r="C12">
        <v>2</v>
      </c>
      <c r="D12">
        <v>16</v>
      </c>
      <c r="E12">
        <v>10.25</v>
      </c>
      <c r="F12">
        <v>14.5</v>
      </c>
      <c r="G12">
        <v>10.5</v>
      </c>
      <c r="H12">
        <v>2.1</v>
      </c>
      <c r="I12">
        <v>5.5</v>
      </c>
    </row>
    <row r="13" spans="1:10" x14ac:dyDescent="0.3">
      <c r="B13" s="1" t="s">
        <v>644</v>
      </c>
      <c r="C13">
        <v>2</v>
      </c>
      <c r="D13">
        <v>3.5</v>
      </c>
      <c r="E13">
        <v>11.8</v>
      </c>
      <c r="F13">
        <v>10</v>
      </c>
      <c r="G13">
        <v>3.25</v>
      </c>
      <c r="I13">
        <v>7.2</v>
      </c>
    </row>
    <row r="14" spans="1:10" x14ac:dyDescent="0.3">
      <c r="B14" s="4" t="s">
        <v>645</v>
      </c>
      <c r="C14">
        <v>2</v>
      </c>
      <c r="D14">
        <v>8.5</v>
      </c>
      <c r="E14">
        <v>13.45</v>
      </c>
      <c r="F14">
        <v>13</v>
      </c>
      <c r="G14">
        <v>2.25</v>
      </c>
      <c r="I14">
        <v>7.2</v>
      </c>
    </row>
    <row r="15" spans="1:10" x14ac:dyDescent="0.3">
      <c r="A15" s="3"/>
      <c r="B15" s="4" t="s">
        <v>646</v>
      </c>
      <c r="C15">
        <v>2</v>
      </c>
      <c r="D15">
        <v>22.5</v>
      </c>
      <c r="E15">
        <v>11.75</v>
      </c>
      <c r="F15">
        <v>9.5</v>
      </c>
      <c r="G15">
        <f>13.5/2</f>
        <v>6.75</v>
      </c>
      <c r="H15">
        <v>2</v>
      </c>
      <c r="I15">
        <v>7.85</v>
      </c>
    </row>
    <row r="16" spans="1:10" x14ac:dyDescent="0.3">
      <c r="B16" s="4" t="s">
        <v>647</v>
      </c>
      <c r="C16">
        <v>2</v>
      </c>
      <c r="D16">
        <v>26</v>
      </c>
      <c r="E16">
        <v>10.35</v>
      </c>
      <c r="F16">
        <v>16.5</v>
      </c>
      <c r="G16">
        <v>7</v>
      </c>
      <c r="H16">
        <f>3.9/2</f>
        <v>1.95</v>
      </c>
      <c r="I16">
        <v>6.35</v>
      </c>
    </row>
    <row r="17" spans="2:9" x14ac:dyDescent="0.3">
      <c r="B17" s="4" t="s">
        <v>648</v>
      </c>
      <c r="C17">
        <v>2</v>
      </c>
      <c r="D17">
        <v>16.5</v>
      </c>
      <c r="E17">
        <v>11.2</v>
      </c>
      <c r="F17">
        <v>16.5</v>
      </c>
      <c r="G17">
        <v>7.75</v>
      </c>
      <c r="I17">
        <v>6.3</v>
      </c>
    </row>
    <row r="18" spans="2:9" x14ac:dyDescent="0.3">
      <c r="B18" s="4" t="s">
        <v>649</v>
      </c>
      <c r="C18">
        <v>2</v>
      </c>
      <c r="D18">
        <v>18.5</v>
      </c>
      <c r="E18">
        <v>13.05</v>
      </c>
      <c r="F18">
        <v>24</v>
      </c>
      <c r="G18">
        <v>14</v>
      </c>
      <c r="H18">
        <v>2.2000000000000002</v>
      </c>
      <c r="I18">
        <v>8.15</v>
      </c>
    </row>
    <row r="19" spans="2:9" x14ac:dyDescent="0.3">
      <c r="B19" s="4" t="s">
        <v>650</v>
      </c>
      <c r="C19">
        <v>2</v>
      </c>
      <c r="D19">
        <v>14</v>
      </c>
      <c r="E19">
        <v>7.9</v>
      </c>
      <c r="F19">
        <v>12.5</v>
      </c>
      <c r="G19">
        <v>9</v>
      </c>
      <c r="H19">
        <f>3.7/2</f>
        <v>1.85</v>
      </c>
      <c r="I19">
        <v>5.0999999999999996</v>
      </c>
    </row>
    <row r="20" spans="2:9" x14ac:dyDescent="0.3">
      <c r="B20" s="4" t="s">
        <v>651</v>
      </c>
      <c r="C20">
        <v>2</v>
      </c>
      <c r="D20">
        <v>42.5</v>
      </c>
      <c r="E20">
        <v>8.65</v>
      </c>
      <c r="F20">
        <v>22</v>
      </c>
      <c r="G20">
        <v>9</v>
      </c>
      <c r="I20">
        <v>6.55</v>
      </c>
    </row>
    <row r="21" spans="2:9" x14ac:dyDescent="0.3">
      <c r="B21" s="4" t="s">
        <v>652</v>
      </c>
      <c r="C21">
        <v>2</v>
      </c>
      <c r="D21">
        <v>18.5</v>
      </c>
      <c r="E21">
        <v>10.75</v>
      </c>
      <c r="F21">
        <v>23</v>
      </c>
      <c r="G21">
        <v>12</v>
      </c>
      <c r="H21">
        <v>1.8</v>
      </c>
      <c r="I21">
        <v>5.25</v>
      </c>
    </row>
    <row r="22" spans="2:9" x14ac:dyDescent="0.3">
      <c r="B22" s="4" t="s">
        <v>653</v>
      </c>
      <c r="C22">
        <v>2</v>
      </c>
      <c r="D22">
        <v>11</v>
      </c>
      <c r="E22">
        <v>10.75</v>
      </c>
      <c r="F22">
        <v>12</v>
      </c>
      <c r="G22">
        <v>3.5</v>
      </c>
      <c r="H22">
        <v>2.8</v>
      </c>
      <c r="I22">
        <v>5.8</v>
      </c>
    </row>
    <row r="23" spans="2:9" x14ac:dyDescent="0.3">
      <c r="B23" s="4" t="s">
        <v>654</v>
      </c>
      <c r="C23">
        <v>2</v>
      </c>
      <c r="D23">
        <v>16</v>
      </c>
      <c r="E23">
        <v>8.65</v>
      </c>
      <c r="F23">
        <v>12</v>
      </c>
      <c r="G23">
        <f>13.5/2</f>
        <v>6.75</v>
      </c>
      <c r="H23">
        <v>2.1</v>
      </c>
      <c r="I23">
        <v>5.45</v>
      </c>
    </row>
    <row r="24" spans="2:9" x14ac:dyDescent="0.3">
      <c r="B24" s="4" t="s">
        <v>655</v>
      </c>
      <c r="C24">
        <v>2</v>
      </c>
      <c r="D24">
        <v>3.5</v>
      </c>
      <c r="E24">
        <v>11</v>
      </c>
      <c r="F24">
        <v>20</v>
      </c>
      <c r="G24">
        <f>13.5/2</f>
        <v>6.75</v>
      </c>
      <c r="H24">
        <v>2.5499999999999998</v>
      </c>
      <c r="I24">
        <v>5.65</v>
      </c>
    </row>
    <row r="25" spans="2:9" x14ac:dyDescent="0.3">
      <c r="B25" s="4" t="s">
        <v>656</v>
      </c>
      <c r="C25">
        <v>2</v>
      </c>
      <c r="D25">
        <v>30</v>
      </c>
      <c r="E25">
        <v>9.8000000000000007</v>
      </c>
      <c r="F25">
        <v>8</v>
      </c>
      <c r="G25">
        <v>4.75</v>
      </c>
      <c r="I25">
        <v>4.7</v>
      </c>
    </row>
    <row r="26" spans="2:9" x14ac:dyDescent="0.3">
      <c r="B26" s="4" t="s">
        <v>657</v>
      </c>
      <c r="C26">
        <v>2</v>
      </c>
      <c r="D26">
        <v>11.5</v>
      </c>
      <c r="E26">
        <v>7.4</v>
      </c>
      <c r="F26">
        <v>13.5</v>
      </c>
      <c r="G26">
        <v>3</v>
      </c>
      <c r="H26">
        <v>2.5</v>
      </c>
      <c r="I26">
        <v>3.95</v>
      </c>
    </row>
    <row r="27" spans="2:9" x14ac:dyDescent="0.3">
      <c r="B27" s="4" t="s">
        <v>658</v>
      </c>
      <c r="C27">
        <v>2</v>
      </c>
      <c r="D27">
        <v>14</v>
      </c>
      <c r="E27">
        <v>5.95</v>
      </c>
      <c r="F27">
        <v>4.5</v>
      </c>
      <c r="G27">
        <v>3</v>
      </c>
      <c r="H27">
        <v>2.25</v>
      </c>
      <c r="I27">
        <v>3</v>
      </c>
    </row>
    <row r="28" spans="2:9" x14ac:dyDescent="0.3">
      <c r="B28" s="4" t="s">
        <v>659</v>
      </c>
      <c r="C28">
        <v>2</v>
      </c>
      <c r="D28">
        <v>9.5</v>
      </c>
      <c r="E28">
        <v>6</v>
      </c>
      <c r="F28">
        <v>9</v>
      </c>
      <c r="G28">
        <v>3.75</v>
      </c>
      <c r="H28">
        <v>1.5</v>
      </c>
      <c r="I28">
        <v>2.75</v>
      </c>
    </row>
    <row r="29" spans="2:9" x14ac:dyDescent="0.3">
      <c r="B29" s="4" t="s">
        <v>660</v>
      </c>
      <c r="C29">
        <v>2</v>
      </c>
      <c r="D29">
        <v>15</v>
      </c>
      <c r="E29">
        <v>6.45</v>
      </c>
      <c r="F29">
        <v>15</v>
      </c>
      <c r="G29">
        <v>6.5</v>
      </c>
      <c r="H29">
        <f>4.7/2</f>
        <v>2.35</v>
      </c>
      <c r="I29">
        <v>4.0999999999999996</v>
      </c>
    </row>
    <row r="30" spans="2:9" x14ac:dyDescent="0.3">
      <c r="B30" s="4" t="s">
        <v>661</v>
      </c>
      <c r="C30">
        <v>2</v>
      </c>
      <c r="D30">
        <v>17.5</v>
      </c>
      <c r="E30">
        <v>6.75</v>
      </c>
      <c r="F30">
        <v>10</v>
      </c>
      <c r="G30">
        <v>6.5</v>
      </c>
      <c r="I30">
        <v>3.65</v>
      </c>
    </row>
    <row r="31" spans="2:9" x14ac:dyDescent="0.3">
      <c r="B31" s="4" t="s">
        <v>662</v>
      </c>
      <c r="C31">
        <v>2</v>
      </c>
      <c r="D31">
        <v>43.5</v>
      </c>
      <c r="E31">
        <v>6.8000000000000007</v>
      </c>
      <c r="F31">
        <v>15</v>
      </c>
      <c r="G31">
        <v>13</v>
      </c>
      <c r="H31">
        <v>2.25</v>
      </c>
      <c r="I31">
        <v>4.0999999999999996</v>
      </c>
    </row>
    <row r="32" spans="2:9" x14ac:dyDescent="0.3">
      <c r="B32" s="4" t="s">
        <v>663</v>
      </c>
      <c r="C32">
        <v>2</v>
      </c>
      <c r="D32">
        <v>17.5</v>
      </c>
      <c r="E32">
        <v>6.9</v>
      </c>
      <c r="F32">
        <v>14</v>
      </c>
      <c r="H32">
        <v>2.4500000000000002</v>
      </c>
      <c r="I32">
        <v>3.85</v>
      </c>
    </row>
    <row r="33" spans="1:10" x14ac:dyDescent="0.3">
      <c r="B33" s="4" t="s">
        <v>664</v>
      </c>
      <c r="C33">
        <v>2</v>
      </c>
      <c r="D33">
        <v>45</v>
      </c>
      <c r="E33">
        <v>5.75</v>
      </c>
      <c r="F33">
        <v>11</v>
      </c>
      <c r="G33">
        <v>8.5</v>
      </c>
      <c r="H33">
        <v>1.55</v>
      </c>
      <c r="I33">
        <v>4.05</v>
      </c>
    </row>
    <row r="34" spans="1:10" x14ac:dyDescent="0.3">
      <c r="B34" s="4" t="s">
        <v>665</v>
      </c>
      <c r="C34">
        <v>2</v>
      </c>
      <c r="D34">
        <v>17.5</v>
      </c>
      <c r="E34">
        <v>8.4</v>
      </c>
      <c r="F34">
        <v>16</v>
      </c>
      <c r="G34">
        <v>7.75</v>
      </c>
      <c r="H34">
        <v>1.9</v>
      </c>
      <c r="I34">
        <v>5.35</v>
      </c>
    </row>
    <row r="35" spans="1:10" x14ac:dyDescent="0.3">
      <c r="B35" s="4" t="s">
        <v>666</v>
      </c>
      <c r="C35">
        <v>2</v>
      </c>
      <c r="D35">
        <v>18.5</v>
      </c>
      <c r="E35">
        <v>7.15</v>
      </c>
      <c r="F35">
        <v>11.5</v>
      </c>
      <c r="G35">
        <v>4.75</v>
      </c>
      <c r="H35">
        <v>2.7</v>
      </c>
      <c r="I35">
        <v>3.85</v>
      </c>
    </row>
    <row r="36" spans="1:10" x14ac:dyDescent="0.3">
      <c r="B36" s="4" t="s">
        <v>667</v>
      </c>
      <c r="C36">
        <v>2</v>
      </c>
      <c r="D36">
        <v>8.5</v>
      </c>
      <c r="E36">
        <v>5.6999999999999993</v>
      </c>
      <c r="F36">
        <v>5</v>
      </c>
      <c r="G36">
        <v>2.15</v>
      </c>
      <c r="H36">
        <v>2.8</v>
      </c>
      <c r="I36">
        <v>2.4</v>
      </c>
    </row>
    <row r="37" spans="1:10" x14ac:dyDescent="0.3">
      <c r="B37" s="4" t="s">
        <v>668</v>
      </c>
      <c r="C37">
        <v>2</v>
      </c>
      <c r="D37">
        <v>30</v>
      </c>
      <c r="E37">
        <v>5.85</v>
      </c>
      <c r="F37">
        <v>10</v>
      </c>
      <c r="J37" t="s">
        <v>1099</v>
      </c>
    </row>
    <row r="38" spans="1:10" x14ac:dyDescent="0.3">
      <c r="B38" s="4" t="s">
        <v>669</v>
      </c>
      <c r="C38">
        <v>2</v>
      </c>
      <c r="D38">
        <v>12</v>
      </c>
      <c r="E38">
        <v>6.85</v>
      </c>
      <c r="F38">
        <v>6.5</v>
      </c>
      <c r="G38">
        <v>5.25</v>
      </c>
      <c r="H38">
        <v>2.1</v>
      </c>
      <c r="J38" t="s">
        <v>1103</v>
      </c>
    </row>
    <row r="39" spans="1:10" x14ac:dyDescent="0.3">
      <c r="A39" t="s">
        <v>670</v>
      </c>
      <c r="B39" s="4" t="s">
        <v>671</v>
      </c>
      <c r="C39">
        <v>1</v>
      </c>
      <c r="D39">
        <v>32.5</v>
      </c>
      <c r="E39">
        <v>5.8000000000000007</v>
      </c>
      <c r="F39">
        <v>6.5</v>
      </c>
      <c r="G39">
        <v>6.5</v>
      </c>
      <c r="H39">
        <v>2.25</v>
      </c>
      <c r="I39">
        <v>2.5499999999999998</v>
      </c>
    </row>
    <row r="40" spans="1:10" x14ac:dyDescent="0.3">
      <c r="A40" t="s">
        <v>672</v>
      </c>
      <c r="B40" s="4" t="s">
        <v>673</v>
      </c>
      <c r="C40">
        <v>2</v>
      </c>
      <c r="D40">
        <v>13.5</v>
      </c>
      <c r="E40">
        <v>20.9</v>
      </c>
      <c r="G40">
        <v>8.25</v>
      </c>
      <c r="H40">
        <v>3.25</v>
      </c>
      <c r="I40">
        <v>11</v>
      </c>
    </row>
    <row r="41" spans="1:10" x14ac:dyDescent="0.3">
      <c r="A41" t="s">
        <v>674</v>
      </c>
      <c r="B41" s="4" t="s">
        <v>675</v>
      </c>
      <c r="C41">
        <v>2</v>
      </c>
      <c r="D41">
        <v>18.5</v>
      </c>
      <c r="E41">
        <v>9.1</v>
      </c>
      <c r="F41">
        <v>18.5</v>
      </c>
      <c r="G41">
        <v>7.5</v>
      </c>
      <c r="H41">
        <f>4.9/2</f>
        <v>2.4500000000000002</v>
      </c>
      <c r="I41">
        <v>4.6500000000000004</v>
      </c>
    </row>
    <row r="42" spans="1:10" x14ac:dyDescent="0.3">
      <c r="B42" s="4" t="s">
        <v>676</v>
      </c>
      <c r="C42">
        <v>2</v>
      </c>
      <c r="D42">
        <v>9</v>
      </c>
      <c r="E42">
        <v>9.75</v>
      </c>
      <c r="F42">
        <v>14</v>
      </c>
      <c r="G42">
        <v>3.75</v>
      </c>
      <c r="H42">
        <v>2.2000000000000002</v>
      </c>
      <c r="I42">
        <v>5.15</v>
      </c>
    </row>
    <row r="43" spans="1:10" x14ac:dyDescent="0.3">
      <c r="B43" s="4" t="s">
        <v>677</v>
      </c>
      <c r="C43">
        <v>2</v>
      </c>
      <c r="D43">
        <v>23.5</v>
      </c>
      <c r="E43">
        <v>6.55</v>
      </c>
      <c r="F43">
        <v>8</v>
      </c>
      <c r="G43">
        <v>7</v>
      </c>
      <c r="I43">
        <v>3</v>
      </c>
    </row>
    <row r="44" spans="1:10" x14ac:dyDescent="0.3">
      <c r="B44" s="4" t="s">
        <v>678</v>
      </c>
      <c r="C44">
        <v>1</v>
      </c>
      <c r="D44">
        <v>15.5</v>
      </c>
      <c r="E44">
        <v>7.3</v>
      </c>
      <c r="F44">
        <v>26.5</v>
      </c>
      <c r="G44">
        <v>3.5</v>
      </c>
      <c r="H44">
        <v>2.4</v>
      </c>
      <c r="I44">
        <v>3.95</v>
      </c>
    </row>
    <row r="45" spans="1:10" x14ac:dyDescent="0.3">
      <c r="B45" s="4" t="s">
        <v>679</v>
      </c>
      <c r="C45">
        <v>2</v>
      </c>
      <c r="D45">
        <v>21</v>
      </c>
      <c r="E45">
        <v>7.6</v>
      </c>
      <c r="F45">
        <v>15</v>
      </c>
      <c r="G45">
        <v>6.75</v>
      </c>
      <c r="H45">
        <v>2.5</v>
      </c>
      <c r="I45">
        <v>4.8499999999999996</v>
      </c>
    </row>
    <row r="46" spans="1:10" x14ac:dyDescent="0.3">
      <c r="B46" s="4" t="s">
        <v>680</v>
      </c>
      <c r="C46">
        <v>2</v>
      </c>
      <c r="D46">
        <v>20</v>
      </c>
      <c r="E46">
        <v>6.8</v>
      </c>
      <c r="F46">
        <v>6</v>
      </c>
      <c r="G46">
        <v>5.5</v>
      </c>
      <c r="H46">
        <v>3.2</v>
      </c>
      <c r="I46">
        <v>2.85</v>
      </c>
    </row>
    <row r="47" spans="1:10" x14ac:dyDescent="0.3">
      <c r="B47" s="4" t="s">
        <v>681</v>
      </c>
      <c r="C47">
        <v>2</v>
      </c>
      <c r="D47">
        <v>30.5</v>
      </c>
      <c r="E47">
        <v>6.85</v>
      </c>
      <c r="F47">
        <v>7</v>
      </c>
      <c r="G47">
        <v>6</v>
      </c>
      <c r="H47">
        <v>2.8</v>
      </c>
      <c r="I47">
        <v>2.7</v>
      </c>
    </row>
    <row r="48" spans="1:10" x14ac:dyDescent="0.3">
      <c r="B48" s="4" t="s">
        <v>682</v>
      </c>
      <c r="C48">
        <v>2</v>
      </c>
      <c r="D48">
        <v>10.5</v>
      </c>
      <c r="E48">
        <v>15</v>
      </c>
      <c r="F48">
        <v>25</v>
      </c>
      <c r="G48">
        <v>9</v>
      </c>
      <c r="H48">
        <v>2.4500000000000002</v>
      </c>
      <c r="I48">
        <v>7.2</v>
      </c>
    </row>
    <row r="49" spans="1:9" x14ac:dyDescent="0.3">
      <c r="B49" s="4" t="s">
        <v>683</v>
      </c>
      <c r="C49">
        <v>2</v>
      </c>
      <c r="D49">
        <v>17.5</v>
      </c>
      <c r="E49">
        <v>15.45</v>
      </c>
      <c r="F49">
        <v>27</v>
      </c>
      <c r="G49">
        <v>7.25</v>
      </c>
      <c r="H49">
        <v>2.6</v>
      </c>
      <c r="I49">
        <v>7</v>
      </c>
    </row>
    <row r="50" spans="1:9" x14ac:dyDescent="0.3">
      <c r="B50" s="4" t="s">
        <v>684</v>
      </c>
      <c r="C50">
        <v>2</v>
      </c>
      <c r="D50">
        <v>16</v>
      </c>
      <c r="E50">
        <v>17.2</v>
      </c>
      <c r="F50">
        <v>30.5</v>
      </c>
      <c r="G50">
        <v>6.75</v>
      </c>
      <c r="H50">
        <v>3</v>
      </c>
      <c r="I50">
        <v>8.3000000000000007</v>
      </c>
    </row>
    <row r="51" spans="1:9" x14ac:dyDescent="0.3">
      <c r="B51" s="4" t="s">
        <v>685</v>
      </c>
      <c r="C51">
        <v>2</v>
      </c>
      <c r="D51">
        <v>13</v>
      </c>
      <c r="E51">
        <v>16.350000000000001</v>
      </c>
      <c r="F51">
        <v>24</v>
      </c>
      <c r="G51">
        <v>6.25</v>
      </c>
      <c r="H51">
        <v>2.5</v>
      </c>
      <c r="I51">
        <v>8.9499999999999993</v>
      </c>
    </row>
    <row r="52" spans="1:9" x14ac:dyDescent="0.3">
      <c r="A52" t="s">
        <v>686</v>
      </c>
      <c r="B52" s="4" t="s">
        <v>687</v>
      </c>
      <c r="C52">
        <v>2</v>
      </c>
      <c r="D52">
        <v>14</v>
      </c>
      <c r="E52">
        <v>9.4499999999999993</v>
      </c>
      <c r="F52">
        <v>12.5</v>
      </c>
      <c r="G52">
        <v>7</v>
      </c>
      <c r="H52">
        <f>4.7/2</f>
        <v>2.35</v>
      </c>
      <c r="I52">
        <v>4.1500000000000004</v>
      </c>
    </row>
    <row r="53" spans="1:9" x14ac:dyDescent="0.3">
      <c r="B53" s="4" t="s">
        <v>688</v>
      </c>
      <c r="C53">
        <v>2</v>
      </c>
      <c r="D53">
        <v>13</v>
      </c>
      <c r="E53">
        <v>8.8999999999999986</v>
      </c>
      <c r="F53">
        <v>18.5</v>
      </c>
      <c r="G53">
        <v>7.5</v>
      </c>
      <c r="H53">
        <v>3.05</v>
      </c>
      <c r="I53">
        <v>5.15</v>
      </c>
    </row>
    <row r="54" spans="1:9" x14ac:dyDescent="0.3">
      <c r="B54" s="4" t="s">
        <v>689</v>
      </c>
      <c r="C54">
        <v>2</v>
      </c>
      <c r="D54">
        <v>4.5</v>
      </c>
      <c r="E54">
        <v>10.7</v>
      </c>
      <c r="F54">
        <v>13</v>
      </c>
      <c r="G54">
        <v>8.5</v>
      </c>
      <c r="I54">
        <v>5.55</v>
      </c>
    </row>
    <row r="55" spans="1:9" x14ac:dyDescent="0.3">
      <c r="A55" t="s">
        <v>690</v>
      </c>
      <c r="B55" s="4" t="s">
        <v>691</v>
      </c>
      <c r="C55">
        <v>2</v>
      </c>
      <c r="D55">
        <v>11.5</v>
      </c>
      <c r="E55">
        <v>7.9</v>
      </c>
      <c r="F55">
        <v>20</v>
      </c>
      <c r="G55">
        <v>6.5</v>
      </c>
      <c r="H55">
        <f>5.7/2</f>
        <v>2.85</v>
      </c>
      <c r="I55">
        <v>4.95</v>
      </c>
    </row>
    <row r="56" spans="1:9" x14ac:dyDescent="0.3">
      <c r="B56" s="4" t="s">
        <v>692</v>
      </c>
      <c r="C56">
        <v>2</v>
      </c>
      <c r="D56">
        <v>19</v>
      </c>
      <c r="E56">
        <v>9</v>
      </c>
      <c r="F56">
        <v>16</v>
      </c>
      <c r="G56">
        <v>5.5</v>
      </c>
      <c r="H56">
        <v>2.75</v>
      </c>
      <c r="I56">
        <v>5.3</v>
      </c>
    </row>
    <row r="57" spans="1:9" x14ac:dyDescent="0.3">
      <c r="B57" s="4" t="s">
        <v>693</v>
      </c>
      <c r="C57">
        <v>2</v>
      </c>
      <c r="D57">
        <v>13</v>
      </c>
      <c r="E57">
        <v>8</v>
      </c>
      <c r="G57">
        <v>4.25</v>
      </c>
      <c r="H57">
        <v>4.2</v>
      </c>
      <c r="I57">
        <v>4</v>
      </c>
    </row>
    <row r="58" spans="1:9" x14ac:dyDescent="0.3">
      <c r="B58" s="4" t="s">
        <v>694</v>
      </c>
      <c r="C58">
        <v>2</v>
      </c>
      <c r="D58">
        <v>12</v>
      </c>
      <c r="E58">
        <v>9.25</v>
      </c>
      <c r="F58">
        <v>30.5</v>
      </c>
      <c r="G58">
        <v>4.75</v>
      </c>
      <c r="H58">
        <v>1.7</v>
      </c>
      <c r="I58">
        <v>4.95</v>
      </c>
    </row>
    <row r="59" spans="1:9" x14ac:dyDescent="0.3">
      <c r="B59" s="4" t="s">
        <v>695</v>
      </c>
      <c r="C59">
        <v>2</v>
      </c>
      <c r="D59">
        <v>7.5</v>
      </c>
      <c r="E59">
        <v>11.75</v>
      </c>
      <c r="F59">
        <v>29.5</v>
      </c>
      <c r="G59">
        <v>6</v>
      </c>
      <c r="H59">
        <v>3.3</v>
      </c>
      <c r="I59">
        <v>6.15</v>
      </c>
    </row>
    <row r="60" spans="1:9" x14ac:dyDescent="0.3">
      <c r="B60" s="4" t="s">
        <v>696</v>
      </c>
      <c r="C60">
        <v>2</v>
      </c>
      <c r="D60">
        <v>17</v>
      </c>
      <c r="E60">
        <v>13.25</v>
      </c>
      <c r="F60">
        <v>21</v>
      </c>
      <c r="G60">
        <v>14.5</v>
      </c>
      <c r="H60">
        <v>3.25</v>
      </c>
      <c r="I60">
        <v>7.15</v>
      </c>
    </row>
    <row r="61" spans="1:9" x14ac:dyDescent="0.3">
      <c r="B61" s="4" t="s">
        <v>697</v>
      </c>
      <c r="C61">
        <v>2</v>
      </c>
      <c r="D61">
        <v>15.5</v>
      </c>
      <c r="E61">
        <v>10.5</v>
      </c>
      <c r="F61">
        <v>11</v>
      </c>
      <c r="G61">
        <v>10.5</v>
      </c>
      <c r="H61">
        <f>7.3/2</f>
        <v>3.65</v>
      </c>
      <c r="I61">
        <v>4.3</v>
      </c>
    </row>
    <row r="62" spans="1:9" x14ac:dyDescent="0.3">
      <c r="B62" s="4" t="s">
        <v>698</v>
      </c>
      <c r="C62">
        <v>2</v>
      </c>
      <c r="D62">
        <v>12.5</v>
      </c>
      <c r="E62">
        <v>10.45</v>
      </c>
      <c r="F62">
        <v>26</v>
      </c>
      <c r="G62">
        <v>4</v>
      </c>
      <c r="H62">
        <v>2.5499999999999998</v>
      </c>
      <c r="I62">
        <v>4.3</v>
      </c>
    </row>
    <row r="63" spans="1:9" x14ac:dyDescent="0.3">
      <c r="B63" s="4" t="s">
        <v>699</v>
      </c>
      <c r="C63">
        <v>2</v>
      </c>
      <c r="D63">
        <v>20.5</v>
      </c>
      <c r="E63">
        <v>11.6</v>
      </c>
      <c r="F63">
        <v>22</v>
      </c>
      <c r="G63">
        <v>7.5</v>
      </c>
      <c r="I63">
        <v>5.4</v>
      </c>
    </row>
    <row r="64" spans="1:9" x14ac:dyDescent="0.3">
      <c r="B64" s="4" t="s">
        <v>700</v>
      </c>
      <c r="C64">
        <v>2</v>
      </c>
      <c r="D64">
        <v>8.5</v>
      </c>
      <c r="E64">
        <v>8.6999999999999993</v>
      </c>
      <c r="F64">
        <v>11</v>
      </c>
      <c r="G64">
        <v>10.5</v>
      </c>
      <c r="H64">
        <v>4.5</v>
      </c>
      <c r="I64">
        <v>3.05</v>
      </c>
    </row>
    <row r="65" spans="1:9" x14ac:dyDescent="0.3">
      <c r="B65" s="4" t="s">
        <v>701</v>
      </c>
      <c r="C65">
        <v>2</v>
      </c>
      <c r="D65">
        <v>16</v>
      </c>
      <c r="E65">
        <v>15.25</v>
      </c>
      <c r="F65">
        <v>17</v>
      </c>
      <c r="G65">
        <v>17</v>
      </c>
      <c r="H65">
        <f>7.3/2</f>
        <v>3.65</v>
      </c>
      <c r="I65">
        <v>6.25</v>
      </c>
    </row>
    <row r="66" spans="1:9" x14ac:dyDescent="0.3">
      <c r="B66" s="4" t="s">
        <v>702</v>
      </c>
      <c r="C66">
        <v>2</v>
      </c>
      <c r="D66">
        <v>25</v>
      </c>
      <c r="E66">
        <v>15</v>
      </c>
      <c r="F66">
        <v>14</v>
      </c>
      <c r="G66">
        <v>9.25</v>
      </c>
      <c r="H66">
        <v>3.2</v>
      </c>
      <c r="I66">
        <v>6.6</v>
      </c>
    </row>
    <row r="67" spans="1:9" x14ac:dyDescent="0.3">
      <c r="B67" s="4" t="s">
        <v>703</v>
      </c>
      <c r="C67">
        <v>2</v>
      </c>
      <c r="D67">
        <v>17.5</v>
      </c>
      <c r="E67">
        <v>16.25</v>
      </c>
      <c r="F67">
        <v>19</v>
      </c>
      <c r="G67">
        <v>15</v>
      </c>
      <c r="H67">
        <v>3</v>
      </c>
      <c r="I67">
        <v>6.75</v>
      </c>
    </row>
    <row r="68" spans="1:9" x14ac:dyDescent="0.3">
      <c r="B68" s="4" t="s">
        <v>704</v>
      </c>
      <c r="C68">
        <v>2</v>
      </c>
      <c r="D68">
        <v>31</v>
      </c>
      <c r="E68">
        <v>16.5</v>
      </c>
      <c r="F68">
        <v>19</v>
      </c>
      <c r="G68">
        <v>14</v>
      </c>
      <c r="H68">
        <v>3.75</v>
      </c>
      <c r="I68">
        <v>7.9</v>
      </c>
    </row>
    <row r="69" spans="1:9" x14ac:dyDescent="0.3">
      <c r="B69" s="4" t="s">
        <v>705</v>
      </c>
      <c r="C69">
        <v>2</v>
      </c>
      <c r="D69">
        <v>20.5</v>
      </c>
      <c r="E69">
        <v>22</v>
      </c>
      <c r="F69">
        <v>19</v>
      </c>
      <c r="G69">
        <v>9</v>
      </c>
      <c r="I69">
        <v>9.85</v>
      </c>
    </row>
    <row r="70" spans="1:9" x14ac:dyDescent="0.3">
      <c r="A70" t="s">
        <v>706</v>
      </c>
      <c r="B70" s="4" t="s">
        <v>707</v>
      </c>
      <c r="C70">
        <v>2</v>
      </c>
      <c r="D70">
        <v>6</v>
      </c>
      <c r="E70">
        <v>7.6</v>
      </c>
      <c r="F70">
        <v>8</v>
      </c>
      <c r="G70">
        <v>3.7</v>
      </c>
      <c r="H70">
        <v>2</v>
      </c>
      <c r="I70">
        <v>3.8</v>
      </c>
    </row>
    <row r="71" spans="1:9" x14ac:dyDescent="0.3">
      <c r="B71" s="4" t="s">
        <v>708</v>
      </c>
      <c r="C71">
        <v>2</v>
      </c>
      <c r="D71">
        <v>15</v>
      </c>
      <c r="E71">
        <v>7.1999999999999993</v>
      </c>
      <c r="F71">
        <v>6</v>
      </c>
      <c r="G71">
        <v>5.5</v>
      </c>
      <c r="I71">
        <v>5.6</v>
      </c>
    </row>
    <row r="72" spans="1:9" x14ac:dyDescent="0.3">
      <c r="B72" s="4" t="s">
        <v>709</v>
      </c>
      <c r="C72">
        <v>2</v>
      </c>
      <c r="D72">
        <v>2.5</v>
      </c>
      <c r="E72">
        <v>6.1</v>
      </c>
      <c r="F72">
        <v>9</v>
      </c>
      <c r="G72">
        <v>1.75</v>
      </c>
      <c r="I72">
        <v>2.9</v>
      </c>
    </row>
    <row r="73" spans="1:9" x14ac:dyDescent="0.3">
      <c r="B73" s="4" t="s">
        <v>710</v>
      </c>
      <c r="C73">
        <v>2</v>
      </c>
      <c r="D73">
        <v>2.5</v>
      </c>
      <c r="E73">
        <v>11.3</v>
      </c>
      <c r="F73">
        <v>12.5</v>
      </c>
      <c r="G73">
        <v>1.75</v>
      </c>
      <c r="H73">
        <v>1.45</v>
      </c>
      <c r="I73">
        <v>5.75</v>
      </c>
    </row>
    <row r="74" spans="1:9" x14ac:dyDescent="0.3">
      <c r="B74" s="4" t="s">
        <v>711</v>
      </c>
      <c r="C74">
        <v>2</v>
      </c>
      <c r="D74">
        <v>5</v>
      </c>
      <c r="E74">
        <v>16</v>
      </c>
      <c r="F74">
        <v>19.5</v>
      </c>
      <c r="G74">
        <v>5</v>
      </c>
      <c r="H74">
        <v>2.2000000000000002</v>
      </c>
      <c r="I74">
        <v>7.35</v>
      </c>
    </row>
    <row r="75" spans="1:9" x14ac:dyDescent="0.3">
      <c r="A75" t="s">
        <v>712</v>
      </c>
      <c r="B75" s="4" t="s">
        <v>713</v>
      </c>
      <c r="C75">
        <v>2</v>
      </c>
      <c r="D75">
        <v>9.5</v>
      </c>
      <c r="E75">
        <v>7.6</v>
      </c>
      <c r="F75">
        <v>13</v>
      </c>
      <c r="G75">
        <v>2.25</v>
      </c>
      <c r="H75">
        <v>2</v>
      </c>
      <c r="I75">
        <v>2.75</v>
      </c>
    </row>
    <row r="76" spans="1:9" x14ac:dyDescent="0.3">
      <c r="B76" s="4" t="s">
        <v>714</v>
      </c>
      <c r="C76">
        <v>2</v>
      </c>
      <c r="D76">
        <v>16.5</v>
      </c>
      <c r="E76">
        <v>7.15</v>
      </c>
      <c r="F76">
        <v>10</v>
      </c>
      <c r="G76">
        <v>9</v>
      </c>
      <c r="H76">
        <v>2.4</v>
      </c>
      <c r="I76">
        <v>2.9</v>
      </c>
    </row>
    <row r="77" spans="1:9" x14ac:dyDescent="0.3">
      <c r="B77" s="4" t="s">
        <v>715</v>
      </c>
      <c r="C77">
        <v>2</v>
      </c>
      <c r="D77">
        <v>14</v>
      </c>
      <c r="E77">
        <v>6.75</v>
      </c>
      <c r="F77">
        <v>9</v>
      </c>
      <c r="G77">
        <v>4.5</v>
      </c>
      <c r="H77">
        <v>2.2999999999999998</v>
      </c>
      <c r="I77">
        <v>3.15</v>
      </c>
    </row>
    <row r="78" spans="1:9" x14ac:dyDescent="0.3">
      <c r="A78" t="s">
        <v>716</v>
      </c>
      <c r="B78" s="4" t="s">
        <v>717</v>
      </c>
      <c r="C78">
        <v>2</v>
      </c>
      <c r="D78">
        <v>12</v>
      </c>
      <c r="E78">
        <v>15.5</v>
      </c>
      <c r="G78">
        <v>3.75</v>
      </c>
      <c r="H78">
        <v>2</v>
      </c>
      <c r="I78">
        <v>5.75</v>
      </c>
    </row>
    <row r="79" spans="1:9" x14ac:dyDescent="0.3">
      <c r="A79" t="s">
        <v>718</v>
      </c>
      <c r="B79" s="4" t="s">
        <v>719</v>
      </c>
      <c r="C79">
        <v>2</v>
      </c>
      <c r="D79">
        <v>32.5</v>
      </c>
      <c r="E79">
        <v>13.85</v>
      </c>
      <c r="F79">
        <v>12.5</v>
      </c>
      <c r="G79">
        <v>10</v>
      </c>
      <c r="H79">
        <v>2.5</v>
      </c>
      <c r="I79">
        <v>9.65</v>
      </c>
    </row>
    <row r="80" spans="1:9" x14ac:dyDescent="0.3">
      <c r="B80" s="4" t="s">
        <v>720</v>
      </c>
      <c r="C80">
        <v>2</v>
      </c>
      <c r="D80">
        <v>20</v>
      </c>
      <c r="E80">
        <v>17.3</v>
      </c>
      <c r="F80">
        <v>21</v>
      </c>
      <c r="G80">
        <v>9.5</v>
      </c>
      <c r="H80">
        <v>2.9</v>
      </c>
      <c r="I80">
        <v>9.85</v>
      </c>
    </row>
    <row r="81" spans="1:9" x14ac:dyDescent="0.3">
      <c r="B81" s="4" t="s">
        <v>721</v>
      </c>
      <c r="C81">
        <v>2</v>
      </c>
      <c r="D81">
        <v>20</v>
      </c>
      <c r="E81">
        <v>16</v>
      </c>
      <c r="F81">
        <v>26</v>
      </c>
      <c r="G81">
        <v>7.75</v>
      </c>
      <c r="H81">
        <v>2.5</v>
      </c>
      <c r="I81">
        <v>10.9</v>
      </c>
    </row>
    <row r="82" spans="1:9" x14ac:dyDescent="0.3">
      <c r="A82" t="s">
        <v>722</v>
      </c>
      <c r="B82" s="4" t="s">
        <v>723</v>
      </c>
      <c r="C82">
        <v>2</v>
      </c>
      <c r="D82">
        <v>26</v>
      </c>
      <c r="E82">
        <v>16.8</v>
      </c>
      <c r="G82">
        <v>10</v>
      </c>
      <c r="H82">
        <v>2.25</v>
      </c>
      <c r="I82">
        <v>9.25</v>
      </c>
    </row>
    <row r="83" spans="1:9" x14ac:dyDescent="0.3">
      <c r="A83" t="s">
        <v>724</v>
      </c>
      <c r="B83" s="4" t="s">
        <v>725</v>
      </c>
      <c r="C83">
        <v>2</v>
      </c>
      <c r="D83">
        <v>12</v>
      </c>
      <c r="E83">
        <v>14.65</v>
      </c>
      <c r="F83">
        <v>33</v>
      </c>
      <c r="G83">
        <v>6.75</v>
      </c>
      <c r="H83">
        <v>2.4500000000000002</v>
      </c>
      <c r="I83">
        <v>6.95</v>
      </c>
    </row>
    <row r="84" spans="1:9" x14ac:dyDescent="0.3">
      <c r="B84" s="4" t="s">
        <v>726</v>
      </c>
      <c r="C84">
        <v>2</v>
      </c>
      <c r="D84">
        <v>12</v>
      </c>
      <c r="E84">
        <v>18.3</v>
      </c>
      <c r="F84">
        <v>27</v>
      </c>
      <c r="G84">
        <v>8.25</v>
      </c>
      <c r="H84">
        <v>3.5</v>
      </c>
      <c r="I84">
        <v>10.25</v>
      </c>
    </row>
    <row r="85" spans="1:9" x14ac:dyDescent="0.3">
      <c r="B85" s="4" t="s">
        <v>727</v>
      </c>
      <c r="C85">
        <v>2</v>
      </c>
      <c r="D85">
        <v>11.5</v>
      </c>
      <c r="E85">
        <v>17.350000000000001</v>
      </c>
      <c r="F85">
        <v>22</v>
      </c>
      <c r="G85">
        <v>3.75</v>
      </c>
      <c r="H85">
        <v>2.9</v>
      </c>
      <c r="I85">
        <v>7.15</v>
      </c>
    </row>
    <row r="86" spans="1:9" x14ac:dyDescent="0.3">
      <c r="A86" t="s">
        <v>728</v>
      </c>
      <c r="B86" s="4" t="s">
        <v>729</v>
      </c>
      <c r="C86">
        <v>2</v>
      </c>
      <c r="D86">
        <v>17</v>
      </c>
      <c r="E86">
        <v>12.75</v>
      </c>
      <c r="F86">
        <v>16.5</v>
      </c>
      <c r="G86">
        <v>13.25</v>
      </c>
      <c r="H86">
        <f>5.7/2</f>
        <v>2.85</v>
      </c>
      <c r="I86">
        <v>5.85</v>
      </c>
    </row>
    <row r="87" spans="1:9" x14ac:dyDescent="0.3">
      <c r="B87" s="4" t="s">
        <v>730</v>
      </c>
      <c r="C87">
        <v>2</v>
      </c>
      <c r="D87">
        <v>12.5</v>
      </c>
      <c r="E87">
        <v>10.8</v>
      </c>
      <c r="F87">
        <v>15</v>
      </c>
      <c r="G87">
        <v>11</v>
      </c>
      <c r="H87">
        <v>2.5</v>
      </c>
      <c r="I87">
        <v>4.25</v>
      </c>
    </row>
    <row r="88" spans="1:9" x14ac:dyDescent="0.3">
      <c r="B88" s="4" t="s">
        <v>731</v>
      </c>
      <c r="C88">
        <v>2</v>
      </c>
      <c r="D88">
        <v>20</v>
      </c>
      <c r="E88">
        <v>14.45</v>
      </c>
      <c r="F88">
        <v>21</v>
      </c>
      <c r="G88">
        <v>8.5</v>
      </c>
      <c r="H88">
        <v>2.9</v>
      </c>
      <c r="I88">
        <v>8.0500000000000007</v>
      </c>
    </row>
    <row r="89" spans="1:9" x14ac:dyDescent="0.3">
      <c r="B89" s="4" t="s">
        <v>732</v>
      </c>
      <c r="C89">
        <v>2</v>
      </c>
      <c r="D89">
        <v>10.5</v>
      </c>
      <c r="E89">
        <v>14</v>
      </c>
      <c r="F89">
        <v>15</v>
      </c>
      <c r="G89">
        <f>13.5</f>
        <v>13.5</v>
      </c>
      <c r="H89">
        <v>3.45</v>
      </c>
      <c r="I89">
        <v>5.35</v>
      </c>
    </row>
    <row r="90" spans="1:9" x14ac:dyDescent="0.3">
      <c r="B90" s="4" t="s">
        <v>733</v>
      </c>
      <c r="C90">
        <v>2</v>
      </c>
      <c r="D90">
        <v>9.5</v>
      </c>
      <c r="E90">
        <v>12.25</v>
      </c>
      <c r="F90">
        <v>25</v>
      </c>
      <c r="G90">
        <v>6.5</v>
      </c>
      <c r="H90">
        <v>2.65</v>
      </c>
      <c r="I90">
        <v>6.9</v>
      </c>
    </row>
    <row r="91" spans="1:9" x14ac:dyDescent="0.3">
      <c r="B91" s="4" t="s">
        <v>734</v>
      </c>
      <c r="C91">
        <v>2</v>
      </c>
      <c r="D91">
        <v>3</v>
      </c>
      <c r="E91">
        <v>9.5</v>
      </c>
      <c r="F91">
        <v>18.5</v>
      </c>
      <c r="G91">
        <v>4</v>
      </c>
      <c r="H91">
        <v>2.25</v>
      </c>
      <c r="I91">
        <v>3.75</v>
      </c>
    </row>
    <row r="92" spans="1:9" x14ac:dyDescent="0.3">
      <c r="B92" s="4" t="s">
        <v>735</v>
      </c>
      <c r="C92">
        <v>2</v>
      </c>
      <c r="D92">
        <v>13.5</v>
      </c>
      <c r="E92">
        <v>8.5500000000000007</v>
      </c>
      <c r="F92">
        <v>20.5</v>
      </c>
      <c r="G92">
        <v>4.0999999999999996</v>
      </c>
      <c r="H92">
        <v>2.6</v>
      </c>
      <c r="I92">
        <v>4.55</v>
      </c>
    </row>
    <row r="93" spans="1:9" x14ac:dyDescent="0.3">
      <c r="A93" t="s">
        <v>736</v>
      </c>
      <c r="B93" s="4" t="s">
        <v>737</v>
      </c>
      <c r="C93">
        <v>2</v>
      </c>
      <c r="D93">
        <v>13.5</v>
      </c>
      <c r="E93">
        <v>7.75</v>
      </c>
      <c r="F93">
        <v>6</v>
      </c>
      <c r="G93">
        <v>2.1</v>
      </c>
      <c r="H93">
        <v>2.5</v>
      </c>
      <c r="I93">
        <v>4.3499999999999996</v>
      </c>
    </row>
    <row r="94" spans="1:9" x14ac:dyDescent="0.3">
      <c r="B94" s="4" t="s">
        <v>738</v>
      </c>
      <c r="C94">
        <v>2</v>
      </c>
      <c r="D94">
        <v>7</v>
      </c>
      <c r="E94">
        <v>6.8000000000000007</v>
      </c>
      <c r="F94">
        <v>7.5</v>
      </c>
      <c r="G94">
        <v>2.25</v>
      </c>
      <c r="H94">
        <v>2.25</v>
      </c>
      <c r="I94">
        <v>3.45</v>
      </c>
    </row>
    <row r="95" spans="1:9" x14ac:dyDescent="0.3">
      <c r="B95" s="4" t="s">
        <v>739</v>
      </c>
      <c r="C95">
        <v>2</v>
      </c>
      <c r="D95">
        <v>7</v>
      </c>
      <c r="E95">
        <v>9.25</v>
      </c>
      <c r="F95">
        <v>4</v>
      </c>
      <c r="G95">
        <v>6.5</v>
      </c>
      <c r="H95">
        <v>2.5499999999999998</v>
      </c>
      <c r="I95">
        <v>5.05</v>
      </c>
    </row>
    <row r="96" spans="1:9" x14ac:dyDescent="0.3">
      <c r="B96" s="4" t="s">
        <v>740</v>
      </c>
      <c r="C96">
        <v>2</v>
      </c>
      <c r="D96">
        <v>12</v>
      </c>
      <c r="E96">
        <v>6.7</v>
      </c>
      <c r="F96">
        <v>7.5</v>
      </c>
      <c r="G96">
        <v>5</v>
      </c>
      <c r="H96">
        <v>2.75</v>
      </c>
      <c r="I96">
        <v>3.5</v>
      </c>
    </row>
    <row r="97" spans="1:9" x14ac:dyDescent="0.3">
      <c r="B97" s="4" t="s">
        <v>741</v>
      </c>
      <c r="C97">
        <v>2</v>
      </c>
      <c r="D97">
        <v>2</v>
      </c>
      <c r="E97">
        <v>7</v>
      </c>
      <c r="F97">
        <v>5</v>
      </c>
      <c r="G97">
        <v>1.5</v>
      </c>
      <c r="H97">
        <v>1.95</v>
      </c>
      <c r="I97">
        <v>5.15</v>
      </c>
    </row>
    <row r="98" spans="1:9" x14ac:dyDescent="0.3">
      <c r="A98" t="s">
        <v>742</v>
      </c>
      <c r="B98" s="4" t="s">
        <v>743</v>
      </c>
      <c r="C98">
        <v>2</v>
      </c>
      <c r="D98">
        <v>9</v>
      </c>
      <c r="E98">
        <v>9.65</v>
      </c>
      <c r="F98">
        <v>6</v>
      </c>
      <c r="G98">
        <f>19.2/2</f>
        <v>9.6</v>
      </c>
      <c r="H98">
        <f>3.7/2</f>
        <v>1.85</v>
      </c>
      <c r="I98">
        <v>5.5</v>
      </c>
    </row>
    <row r="99" spans="1:9" x14ac:dyDescent="0.3">
      <c r="B99" s="4" t="s">
        <v>744</v>
      </c>
      <c r="C99">
        <v>2</v>
      </c>
      <c r="D99">
        <v>3.5</v>
      </c>
      <c r="E99">
        <v>11.7</v>
      </c>
      <c r="G99">
        <v>4</v>
      </c>
      <c r="I99">
        <v>5.8</v>
      </c>
    </row>
    <row r="100" spans="1:9" x14ac:dyDescent="0.3">
      <c r="A100" t="s">
        <v>745</v>
      </c>
      <c r="B100" s="1" t="s">
        <v>746</v>
      </c>
      <c r="C100">
        <v>2</v>
      </c>
      <c r="D100">
        <v>2.5</v>
      </c>
      <c r="E100">
        <v>14.5</v>
      </c>
      <c r="G100">
        <v>6.25</v>
      </c>
      <c r="H100">
        <v>2.25</v>
      </c>
      <c r="I100">
        <v>6.35</v>
      </c>
    </row>
    <row r="101" spans="1:9" x14ac:dyDescent="0.3">
      <c r="A101" t="s">
        <v>747</v>
      </c>
      <c r="B101" s="1" t="s">
        <v>748</v>
      </c>
      <c r="C101">
        <v>2</v>
      </c>
      <c r="D101">
        <v>5</v>
      </c>
      <c r="E101">
        <v>5.75</v>
      </c>
      <c r="F101">
        <v>12</v>
      </c>
      <c r="G101">
        <v>2.25</v>
      </c>
      <c r="H101">
        <v>2.2000000000000002</v>
      </c>
      <c r="I101">
        <v>2.65</v>
      </c>
    </row>
    <row r="102" spans="1:9" x14ac:dyDescent="0.3">
      <c r="B102" s="1" t="s">
        <v>749</v>
      </c>
      <c r="C102">
        <v>2</v>
      </c>
      <c r="D102">
        <v>5</v>
      </c>
      <c r="E102">
        <v>7</v>
      </c>
      <c r="F102">
        <v>11</v>
      </c>
      <c r="G102">
        <v>2.5</v>
      </c>
      <c r="I102">
        <v>2.9</v>
      </c>
    </row>
    <row r="103" spans="1:9" x14ac:dyDescent="0.3">
      <c r="A103" t="s">
        <v>750</v>
      </c>
      <c r="B103" s="1" t="s">
        <v>751</v>
      </c>
      <c r="C103">
        <v>2</v>
      </c>
      <c r="D103">
        <v>16.5</v>
      </c>
      <c r="E103">
        <v>8.8500000000000014</v>
      </c>
      <c r="F103">
        <v>16</v>
      </c>
      <c r="G103">
        <v>5</v>
      </c>
      <c r="H103">
        <v>2.25</v>
      </c>
      <c r="I103">
        <v>6</v>
      </c>
    </row>
    <row r="104" spans="1:9" x14ac:dyDescent="0.3">
      <c r="B104" s="1" t="s">
        <v>752</v>
      </c>
      <c r="C104">
        <v>2</v>
      </c>
      <c r="D104">
        <v>2</v>
      </c>
      <c r="E104">
        <v>7</v>
      </c>
      <c r="F104">
        <v>8.5</v>
      </c>
      <c r="G104">
        <v>2.65</v>
      </c>
      <c r="H104">
        <v>2.7</v>
      </c>
      <c r="I104">
        <v>4.5999999999999996</v>
      </c>
    </row>
    <row r="105" spans="1:9" x14ac:dyDescent="0.3">
      <c r="B105" s="1" t="s">
        <v>753</v>
      </c>
      <c r="C105">
        <v>2</v>
      </c>
      <c r="D105">
        <v>3</v>
      </c>
      <c r="E105">
        <v>6</v>
      </c>
      <c r="F105">
        <v>4</v>
      </c>
      <c r="G105">
        <v>3.5</v>
      </c>
      <c r="H105">
        <v>2.25</v>
      </c>
      <c r="I105">
        <v>3.05</v>
      </c>
    </row>
    <row r="106" spans="1:9" x14ac:dyDescent="0.3">
      <c r="B106" s="1" t="s">
        <v>754</v>
      </c>
      <c r="C106">
        <v>2</v>
      </c>
      <c r="D106">
        <v>4.5</v>
      </c>
      <c r="E106">
        <v>5</v>
      </c>
      <c r="F106">
        <v>2.5</v>
      </c>
      <c r="G106">
        <v>1.35</v>
      </c>
      <c r="H106">
        <v>2</v>
      </c>
      <c r="I106">
        <v>3.2</v>
      </c>
    </row>
    <row r="107" spans="1:9" x14ac:dyDescent="0.3">
      <c r="A107" t="s">
        <v>755</v>
      </c>
      <c r="B107" s="1" t="s">
        <v>756</v>
      </c>
      <c r="C107">
        <v>2</v>
      </c>
      <c r="D107">
        <v>17</v>
      </c>
      <c r="E107">
        <v>13.4</v>
      </c>
      <c r="F107">
        <v>11.5</v>
      </c>
      <c r="G107">
        <v>13</v>
      </c>
      <c r="H107">
        <v>2.25</v>
      </c>
    </row>
    <row r="108" spans="1:9" x14ac:dyDescent="0.3">
      <c r="B108" s="1" t="s">
        <v>757</v>
      </c>
      <c r="C108">
        <v>2</v>
      </c>
      <c r="D108">
        <v>12</v>
      </c>
      <c r="E108">
        <v>9.25</v>
      </c>
      <c r="F108">
        <v>5</v>
      </c>
      <c r="G108">
        <v>2.35</v>
      </c>
      <c r="H108">
        <v>2.7</v>
      </c>
      <c r="I108">
        <v>5.65</v>
      </c>
    </row>
    <row r="109" spans="1:9" x14ac:dyDescent="0.3">
      <c r="B109" s="1" t="s">
        <v>758</v>
      </c>
      <c r="C109">
        <v>2</v>
      </c>
      <c r="D109">
        <v>18.5</v>
      </c>
      <c r="E109">
        <v>9.75</v>
      </c>
      <c r="G109">
        <v>12.5</v>
      </c>
      <c r="H109">
        <v>3.05</v>
      </c>
      <c r="I109">
        <v>6</v>
      </c>
    </row>
    <row r="110" spans="1:9" x14ac:dyDescent="0.3">
      <c r="A110" t="s">
        <v>759</v>
      </c>
      <c r="B110" s="1" t="s">
        <v>760</v>
      </c>
      <c r="C110">
        <v>2</v>
      </c>
      <c r="D110">
        <v>28</v>
      </c>
      <c r="E110">
        <v>15.1</v>
      </c>
      <c r="G110">
        <v>3.5</v>
      </c>
      <c r="H110">
        <f>5.9/2</f>
        <v>2.95</v>
      </c>
      <c r="I110">
        <v>9.1</v>
      </c>
    </row>
    <row r="111" spans="1:9" x14ac:dyDescent="0.3">
      <c r="A111" t="s">
        <v>761</v>
      </c>
      <c r="B111" s="1" t="s">
        <v>762</v>
      </c>
      <c r="C111">
        <v>2</v>
      </c>
      <c r="D111">
        <v>52.5</v>
      </c>
      <c r="E111">
        <v>12.1</v>
      </c>
      <c r="F111">
        <v>10</v>
      </c>
      <c r="G111">
        <v>7.75</v>
      </c>
      <c r="H111">
        <f>5.9/2</f>
        <v>2.95</v>
      </c>
      <c r="I111">
        <v>6.55</v>
      </c>
    </row>
    <row r="112" spans="1:9" x14ac:dyDescent="0.3">
      <c r="B112" s="1" t="s">
        <v>763</v>
      </c>
      <c r="C112">
        <v>2</v>
      </c>
      <c r="D112">
        <v>42.5</v>
      </c>
      <c r="E112">
        <v>17.25</v>
      </c>
      <c r="F112">
        <v>17</v>
      </c>
      <c r="G112">
        <v>7</v>
      </c>
      <c r="H112">
        <f>5.9/2</f>
        <v>2.95</v>
      </c>
      <c r="I112">
        <v>13.15</v>
      </c>
    </row>
    <row r="113" spans="1:9" x14ac:dyDescent="0.3">
      <c r="A113" t="s">
        <v>764</v>
      </c>
      <c r="B113" s="1" t="s">
        <v>765</v>
      </c>
      <c r="C113">
        <v>2</v>
      </c>
      <c r="D113">
        <v>47.5</v>
      </c>
      <c r="E113">
        <v>15.5</v>
      </c>
      <c r="G113">
        <v>13</v>
      </c>
      <c r="H113">
        <v>3.2</v>
      </c>
      <c r="I113">
        <v>10.5</v>
      </c>
    </row>
    <row r="114" spans="1:9" x14ac:dyDescent="0.3">
      <c r="A114" t="s">
        <v>766</v>
      </c>
      <c r="B114" s="1" t="s">
        <v>767</v>
      </c>
      <c r="C114">
        <v>2</v>
      </c>
      <c r="D114">
        <v>18.5</v>
      </c>
      <c r="E114">
        <v>22.5</v>
      </c>
      <c r="F114">
        <v>27.5</v>
      </c>
      <c r="G114">
        <v>6.25</v>
      </c>
      <c r="H114">
        <v>3.3</v>
      </c>
      <c r="I114">
        <v>10</v>
      </c>
    </row>
    <row r="115" spans="1:9" x14ac:dyDescent="0.3">
      <c r="B115" s="1" t="s">
        <v>768</v>
      </c>
      <c r="C115">
        <v>2</v>
      </c>
      <c r="D115">
        <v>13</v>
      </c>
      <c r="E115">
        <v>27</v>
      </c>
      <c r="F115">
        <v>24</v>
      </c>
      <c r="G115">
        <v>7.5</v>
      </c>
      <c r="H115">
        <f>7.7/2</f>
        <v>3.85</v>
      </c>
      <c r="I115">
        <v>12.35</v>
      </c>
    </row>
    <row r="116" spans="1:9" x14ac:dyDescent="0.3">
      <c r="B116" s="1" t="s">
        <v>769</v>
      </c>
      <c r="C116">
        <v>2</v>
      </c>
      <c r="D116">
        <v>16</v>
      </c>
      <c r="E116">
        <v>18.5</v>
      </c>
      <c r="F116">
        <v>18.5</v>
      </c>
      <c r="G116">
        <v>6.5</v>
      </c>
      <c r="H116">
        <v>3.25</v>
      </c>
      <c r="I116">
        <v>8.4</v>
      </c>
    </row>
    <row r="117" spans="1:9" x14ac:dyDescent="0.3">
      <c r="B117" s="1" t="s">
        <v>770</v>
      </c>
      <c r="C117">
        <v>2</v>
      </c>
      <c r="D117">
        <v>21</v>
      </c>
      <c r="E117">
        <v>16.5</v>
      </c>
      <c r="F117">
        <v>20</v>
      </c>
      <c r="G117">
        <v>15.5</v>
      </c>
      <c r="H117">
        <f>6.7/2</f>
        <v>3.35</v>
      </c>
      <c r="I117">
        <v>6.95</v>
      </c>
    </row>
    <row r="118" spans="1:9" x14ac:dyDescent="0.3">
      <c r="B118" s="1" t="s">
        <v>771</v>
      </c>
      <c r="C118">
        <v>2</v>
      </c>
      <c r="D118">
        <v>6</v>
      </c>
      <c r="E118">
        <v>16.3</v>
      </c>
      <c r="F118">
        <v>19</v>
      </c>
      <c r="G118">
        <v>17.5</v>
      </c>
      <c r="I118">
        <v>7.2</v>
      </c>
    </row>
    <row r="119" spans="1:9" x14ac:dyDescent="0.3">
      <c r="B119" s="1" t="s">
        <v>772</v>
      </c>
      <c r="C119">
        <v>2</v>
      </c>
      <c r="D119">
        <v>8.5</v>
      </c>
      <c r="E119">
        <v>17.3</v>
      </c>
      <c r="F119">
        <v>19</v>
      </c>
      <c r="G119">
        <v>15</v>
      </c>
      <c r="H119">
        <v>3.8</v>
      </c>
      <c r="I119">
        <v>6.1</v>
      </c>
    </row>
    <row r="120" spans="1:9" x14ac:dyDescent="0.3">
      <c r="B120" s="1" t="s">
        <v>773</v>
      </c>
      <c r="C120">
        <v>2</v>
      </c>
      <c r="D120">
        <v>9</v>
      </c>
      <c r="E120">
        <v>20</v>
      </c>
      <c r="F120">
        <v>24</v>
      </c>
      <c r="G120">
        <v>14</v>
      </c>
      <c r="H120">
        <v>3.6</v>
      </c>
      <c r="I120">
        <v>8</v>
      </c>
    </row>
    <row r="121" spans="1:9" x14ac:dyDescent="0.3">
      <c r="B121" s="1" t="s">
        <v>774</v>
      </c>
      <c r="C121">
        <v>2</v>
      </c>
      <c r="D121">
        <v>18.5</v>
      </c>
      <c r="E121">
        <v>20.25</v>
      </c>
      <c r="F121">
        <v>12</v>
      </c>
      <c r="G121">
        <v>10</v>
      </c>
      <c r="H121">
        <v>3.6</v>
      </c>
      <c r="I121">
        <v>10.25</v>
      </c>
    </row>
    <row r="122" spans="1:9" x14ac:dyDescent="0.3">
      <c r="A122" t="s">
        <v>775</v>
      </c>
      <c r="B122" s="1" t="s">
        <v>776</v>
      </c>
      <c r="C122">
        <v>2</v>
      </c>
      <c r="D122">
        <v>26.5</v>
      </c>
      <c r="E122">
        <v>15</v>
      </c>
      <c r="G122">
        <f>19.5/2</f>
        <v>9.75</v>
      </c>
      <c r="H122">
        <f>AVERAGE(4.6,5.3)</f>
        <v>4.9499999999999993</v>
      </c>
      <c r="I122">
        <v>9.0500000000000007</v>
      </c>
    </row>
    <row r="123" spans="1:9" x14ac:dyDescent="0.3">
      <c r="A123" t="s">
        <v>777</v>
      </c>
      <c r="B123" s="1" t="s">
        <v>778</v>
      </c>
      <c r="C123">
        <v>2</v>
      </c>
      <c r="D123">
        <v>21.5</v>
      </c>
      <c r="E123">
        <v>13.5</v>
      </c>
      <c r="F123">
        <v>23</v>
      </c>
      <c r="G123">
        <v>12.5</v>
      </c>
      <c r="H123">
        <v>2.6</v>
      </c>
      <c r="I123">
        <v>6.65</v>
      </c>
    </row>
    <row r="124" spans="1:9" x14ac:dyDescent="0.3">
      <c r="B124" s="1" t="s">
        <v>779</v>
      </c>
      <c r="C124">
        <v>2</v>
      </c>
      <c r="D124">
        <v>25</v>
      </c>
      <c r="E124">
        <v>10.050000000000001</v>
      </c>
      <c r="F124">
        <v>8.5</v>
      </c>
      <c r="G124">
        <v>9</v>
      </c>
      <c r="H124">
        <v>1.9</v>
      </c>
      <c r="I124">
        <v>7.8</v>
      </c>
    </row>
    <row r="125" spans="1:9" x14ac:dyDescent="0.3">
      <c r="B125" s="1" t="s">
        <v>780</v>
      </c>
      <c r="C125">
        <v>2</v>
      </c>
      <c r="D125">
        <v>17.5</v>
      </c>
      <c r="E125">
        <v>12</v>
      </c>
      <c r="F125">
        <v>12.5</v>
      </c>
      <c r="G125">
        <v>8.5</v>
      </c>
      <c r="H125">
        <v>2.4</v>
      </c>
      <c r="I125">
        <v>6.1</v>
      </c>
    </row>
    <row r="126" spans="1:9" x14ac:dyDescent="0.3">
      <c r="B126" s="1" t="s">
        <v>781</v>
      </c>
      <c r="C126">
        <v>2</v>
      </c>
      <c r="D126">
        <v>12.5</v>
      </c>
      <c r="E126">
        <v>8</v>
      </c>
      <c r="F126">
        <v>9</v>
      </c>
      <c r="G126">
        <v>6</v>
      </c>
      <c r="H126">
        <v>2</v>
      </c>
      <c r="I126">
        <v>3.9</v>
      </c>
    </row>
    <row r="127" spans="1:9" x14ac:dyDescent="0.3">
      <c r="B127" s="1" t="s">
        <v>782</v>
      </c>
      <c r="C127">
        <v>2</v>
      </c>
      <c r="D127">
        <v>22.5</v>
      </c>
      <c r="E127">
        <v>8.25</v>
      </c>
      <c r="F127">
        <v>14.5</v>
      </c>
      <c r="G127">
        <v>6</v>
      </c>
      <c r="H127">
        <v>2</v>
      </c>
      <c r="I127">
        <v>5.3</v>
      </c>
    </row>
    <row r="128" spans="1:9" x14ac:dyDescent="0.3">
      <c r="B128" s="1" t="s">
        <v>783</v>
      </c>
      <c r="C128">
        <v>2</v>
      </c>
      <c r="D128">
        <v>24</v>
      </c>
      <c r="E128">
        <v>5.3</v>
      </c>
      <c r="F128">
        <v>11</v>
      </c>
      <c r="G128">
        <v>4</v>
      </c>
      <c r="I128">
        <v>2.65</v>
      </c>
    </row>
    <row r="129" spans="1:9" x14ac:dyDescent="0.3">
      <c r="B129" s="1" t="s">
        <v>784</v>
      </c>
      <c r="C129">
        <v>2</v>
      </c>
      <c r="D129">
        <v>12</v>
      </c>
      <c r="E129">
        <v>8.8000000000000007</v>
      </c>
      <c r="F129">
        <v>14</v>
      </c>
      <c r="G129">
        <v>6.5</v>
      </c>
      <c r="H129">
        <v>2.25</v>
      </c>
      <c r="I129">
        <v>5.0999999999999996</v>
      </c>
    </row>
    <row r="130" spans="1:9" x14ac:dyDescent="0.3">
      <c r="B130" s="1" t="s">
        <v>785</v>
      </c>
      <c r="C130">
        <v>2</v>
      </c>
      <c r="D130">
        <v>17</v>
      </c>
      <c r="E130">
        <v>7.4</v>
      </c>
      <c r="F130">
        <v>11.5</v>
      </c>
      <c r="G130">
        <v>4.5</v>
      </c>
      <c r="H130">
        <v>2.2000000000000002</v>
      </c>
      <c r="I130">
        <v>3.95</v>
      </c>
    </row>
    <row r="131" spans="1:9" x14ac:dyDescent="0.3">
      <c r="B131" s="1" t="s">
        <v>786</v>
      </c>
      <c r="C131">
        <v>2</v>
      </c>
      <c r="D131">
        <v>17.5</v>
      </c>
      <c r="E131">
        <v>13.25</v>
      </c>
      <c r="F131">
        <v>16</v>
      </c>
      <c r="G131">
        <f>23.5/2</f>
        <v>11.75</v>
      </c>
      <c r="H131">
        <v>3.3</v>
      </c>
      <c r="I131">
        <v>6.25</v>
      </c>
    </row>
    <row r="132" spans="1:9" x14ac:dyDescent="0.3">
      <c r="B132" s="1" t="s">
        <v>787</v>
      </c>
      <c r="C132">
        <v>2</v>
      </c>
      <c r="D132">
        <v>12.5</v>
      </c>
      <c r="E132">
        <v>13.45</v>
      </c>
      <c r="F132">
        <v>23</v>
      </c>
      <c r="G132">
        <v>13.5</v>
      </c>
      <c r="H132">
        <v>2.8</v>
      </c>
      <c r="I132">
        <v>7.7</v>
      </c>
    </row>
    <row r="133" spans="1:9" x14ac:dyDescent="0.3">
      <c r="B133" s="1" t="s">
        <v>788</v>
      </c>
      <c r="C133">
        <v>2</v>
      </c>
      <c r="D133">
        <v>10</v>
      </c>
      <c r="E133">
        <v>8.25</v>
      </c>
      <c r="F133">
        <v>14</v>
      </c>
      <c r="G133">
        <v>5.75</v>
      </c>
      <c r="H133">
        <v>2.4500000000000002</v>
      </c>
      <c r="I133">
        <v>4.0999999999999996</v>
      </c>
    </row>
    <row r="134" spans="1:9" x14ac:dyDescent="0.3">
      <c r="B134" s="1" t="s">
        <v>789</v>
      </c>
      <c r="C134">
        <v>2</v>
      </c>
      <c r="D134">
        <v>8</v>
      </c>
      <c r="E134">
        <v>6.05</v>
      </c>
      <c r="F134">
        <v>9</v>
      </c>
      <c r="G134">
        <v>1.5</v>
      </c>
      <c r="H134">
        <v>1.65</v>
      </c>
      <c r="I134">
        <v>3.35</v>
      </c>
    </row>
    <row r="135" spans="1:9" x14ac:dyDescent="0.3">
      <c r="B135" s="1" t="s">
        <v>790</v>
      </c>
      <c r="C135">
        <v>2</v>
      </c>
      <c r="D135">
        <v>14.5</v>
      </c>
      <c r="E135">
        <v>7.25</v>
      </c>
      <c r="F135">
        <v>13.5</v>
      </c>
      <c r="G135">
        <v>6.25</v>
      </c>
      <c r="H135">
        <v>2.5499999999999998</v>
      </c>
      <c r="I135">
        <v>3.75</v>
      </c>
    </row>
    <row r="136" spans="1:9" x14ac:dyDescent="0.3">
      <c r="A136" t="s">
        <v>791</v>
      </c>
      <c r="B136" s="1" t="s">
        <v>792</v>
      </c>
      <c r="C136">
        <v>2</v>
      </c>
      <c r="D136">
        <v>21</v>
      </c>
      <c r="E136">
        <v>15.85</v>
      </c>
      <c r="F136">
        <v>14</v>
      </c>
      <c r="G136">
        <v>9</v>
      </c>
      <c r="H136">
        <v>2</v>
      </c>
      <c r="I136">
        <v>8.25</v>
      </c>
    </row>
    <row r="137" spans="1:9" x14ac:dyDescent="0.3">
      <c r="B137" s="1" t="s">
        <v>793</v>
      </c>
      <c r="C137">
        <v>2</v>
      </c>
      <c r="D137">
        <v>22.5</v>
      </c>
      <c r="E137">
        <v>11.649999999999999</v>
      </c>
      <c r="F137">
        <v>18</v>
      </c>
      <c r="G137">
        <v>9</v>
      </c>
      <c r="I137">
        <v>6.05</v>
      </c>
    </row>
    <row r="138" spans="1:9" x14ac:dyDescent="0.3">
      <c r="A138" t="s">
        <v>794</v>
      </c>
      <c r="B138" s="1" t="s">
        <v>795</v>
      </c>
      <c r="C138">
        <v>2</v>
      </c>
      <c r="D138">
        <v>12</v>
      </c>
      <c r="E138">
        <v>7.1999999999999993</v>
      </c>
      <c r="F138">
        <v>13.5</v>
      </c>
      <c r="G138">
        <v>3.75</v>
      </c>
      <c r="H138">
        <v>2.2999999999999998</v>
      </c>
      <c r="I138">
        <v>3.9</v>
      </c>
    </row>
    <row r="139" spans="1:9" x14ac:dyDescent="0.3">
      <c r="B139" s="1" t="s">
        <v>796</v>
      </c>
      <c r="C139">
        <v>2</v>
      </c>
      <c r="D139">
        <v>9</v>
      </c>
      <c r="E139">
        <v>5.25</v>
      </c>
      <c r="F139">
        <v>8.5</v>
      </c>
      <c r="G139">
        <v>16.5</v>
      </c>
      <c r="H139">
        <v>2</v>
      </c>
      <c r="I139">
        <v>3.2</v>
      </c>
    </row>
    <row r="140" spans="1:9" x14ac:dyDescent="0.3">
      <c r="B140" s="1" t="s">
        <v>797</v>
      </c>
      <c r="C140">
        <v>2</v>
      </c>
      <c r="D140">
        <v>7</v>
      </c>
      <c r="E140">
        <v>6.25</v>
      </c>
      <c r="F140">
        <v>8</v>
      </c>
      <c r="G140">
        <v>13.5</v>
      </c>
      <c r="H140">
        <v>1.5</v>
      </c>
      <c r="I140">
        <v>3.85</v>
      </c>
    </row>
    <row r="141" spans="1:9" x14ac:dyDescent="0.3">
      <c r="A141" t="s">
        <v>798</v>
      </c>
      <c r="B141" s="1" t="s">
        <v>799</v>
      </c>
      <c r="C141">
        <v>2</v>
      </c>
      <c r="D141">
        <v>10</v>
      </c>
      <c r="E141">
        <v>9.85</v>
      </c>
      <c r="F141">
        <v>19.5</v>
      </c>
      <c r="G141">
        <v>9</v>
      </c>
      <c r="H141">
        <v>2.25</v>
      </c>
      <c r="I141">
        <v>5.3</v>
      </c>
    </row>
    <row r="142" spans="1:9" x14ac:dyDescent="0.3">
      <c r="B142" s="1" t="s">
        <v>800</v>
      </c>
      <c r="C142">
        <v>2</v>
      </c>
      <c r="D142">
        <v>5</v>
      </c>
      <c r="E142">
        <v>11.35</v>
      </c>
      <c r="F142">
        <v>21.5</v>
      </c>
      <c r="G142">
        <v>7.5</v>
      </c>
      <c r="H142">
        <v>2.85</v>
      </c>
      <c r="I142">
        <v>6.95</v>
      </c>
    </row>
    <row r="143" spans="1:9" x14ac:dyDescent="0.3">
      <c r="A143" t="s">
        <v>801</v>
      </c>
      <c r="B143" s="1" t="s">
        <v>802</v>
      </c>
      <c r="C143">
        <v>2</v>
      </c>
      <c r="D143">
        <v>4</v>
      </c>
      <c r="E143">
        <v>5.5</v>
      </c>
      <c r="H143">
        <v>2.25</v>
      </c>
      <c r="I143">
        <v>3.95</v>
      </c>
    </row>
    <row r="144" spans="1:9" x14ac:dyDescent="0.3">
      <c r="B144" s="1" t="s">
        <v>803</v>
      </c>
      <c r="C144">
        <v>2</v>
      </c>
      <c r="D144">
        <v>4</v>
      </c>
      <c r="E144">
        <v>4.95</v>
      </c>
      <c r="G144">
        <v>9</v>
      </c>
      <c r="H144">
        <v>2</v>
      </c>
      <c r="I144">
        <v>3.1</v>
      </c>
    </row>
    <row r="145" spans="1:9" x14ac:dyDescent="0.3">
      <c r="A145" t="s">
        <v>804</v>
      </c>
      <c r="B145" s="1" t="s">
        <v>805</v>
      </c>
      <c r="C145">
        <v>2</v>
      </c>
      <c r="D145">
        <v>10.5</v>
      </c>
      <c r="E145">
        <v>9.6999999999999993</v>
      </c>
      <c r="G145">
        <v>4.75</v>
      </c>
      <c r="H145">
        <v>2.4500000000000002</v>
      </c>
      <c r="I145">
        <v>4.75</v>
      </c>
    </row>
    <row r="146" spans="1:9" x14ac:dyDescent="0.3">
      <c r="A146" t="s">
        <v>806</v>
      </c>
      <c r="B146" s="1" t="s">
        <v>807</v>
      </c>
      <c r="C146">
        <v>2</v>
      </c>
      <c r="D146">
        <v>10</v>
      </c>
      <c r="E146">
        <v>8.25</v>
      </c>
      <c r="G146">
        <v>5.5</v>
      </c>
      <c r="I146">
        <v>4.5999999999999996</v>
      </c>
    </row>
    <row r="147" spans="1:9" x14ac:dyDescent="0.3">
      <c r="A147" t="s">
        <v>808</v>
      </c>
      <c r="B147" s="1" t="s">
        <v>809</v>
      </c>
      <c r="C147">
        <v>2</v>
      </c>
      <c r="D147">
        <v>16</v>
      </c>
      <c r="E147">
        <v>13</v>
      </c>
      <c r="G147">
        <v>12.5</v>
      </c>
      <c r="H147">
        <f>7.7/2</f>
        <v>3.85</v>
      </c>
      <c r="I147">
        <v>7.5</v>
      </c>
    </row>
    <row r="148" spans="1:9" x14ac:dyDescent="0.3">
      <c r="A148" t="s">
        <v>810</v>
      </c>
      <c r="B148" s="1" t="s">
        <v>811</v>
      </c>
      <c r="C148">
        <v>2</v>
      </c>
      <c r="D148">
        <v>24.5</v>
      </c>
      <c r="E148">
        <v>22.25</v>
      </c>
      <c r="F148">
        <v>22</v>
      </c>
      <c r="G148">
        <v>8</v>
      </c>
      <c r="H148">
        <v>2.5</v>
      </c>
      <c r="I148">
        <v>9.75</v>
      </c>
    </row>
    <row r="149" spans="1:9" x14ac:dyDescent="0.3">
      <c r="A149" t="s">
        <v>812</v>
      </c>
      <c r="B149" s="1" t="s">
        <v>813</v>
      </c>
      <c r="C149">
        <v>2</v>
      </c>
      <c r="D149">
        <v>9</v>
      </c>
      <c r="E149">
        <v>17</v>
      </c>
      <c r="F149">
        <v>29.5</v>
      </c>
      <c r="G149">
        <v>5.5</v>
      </c>
      <c r="H149">
        <v>2.9</v>
      </c>
      <c r="I149">
        <v>7.5</v>
      </c>
    </row>
    <row r="150" spans="1:9" x14ac:dyDescent="0.3">
      <c r="B150" s="1" t="s">
        <v>814</v>
      </c>
      <c r="C150">
        <v>2</v>
      </c>
      <c r="D150">
        <v>21</v>
      </c>
      <c r="E150">
        <v>14.5</v>
      </c>
      <c r="F150">
        <v>34</v>
      </c>
      <c r="G150">
        <v>8.5</v>
      </c>
      <c r="H150">
        <v>3</v>
      </c>
      <c r="I150">
        <v>7.5</v>
      </c>
    </row>
    <row r="151" spans="1:9" x14ac:dyDescent="0.3">
      <c r="B151" s="1" t="s">
        <v>815</v>
      </c>
      <c r="C151">
        <v>2</v>
      </c>
      <c r="D151">
        <v>12.5</v>
      </c>
      <c r="E151">
        <v>20.8</v>
      </c>
      <c r="F151">
        <v>26</v>
      </c>
      <c r="G151">
        <v>7</v>
      </c>
      <c r="I151">
        <v>14.8</v>
      </c>
    </row>
    <row r="152" spans="1:9" x14ac:dyDescent="0.3">
      <c r="B152" s="1" t="s">
        <v>816</v>
      </c>
      <c r="C152">
        <v>2</v>
      </c>
      <c r="D152">
        <v>21</v>
      </c>
      <c r="E152">
        <v>14.5</v>
      </c>
      <c r="F152">
        <v>28</v>
      </c>
      <c r="G152">
        <v>11</v>
      </c>
      <c r="H152">
        <v>2.85</v>
      </c>
      <c r="I152">
        <v>6.9</v>
      </c>
    </row>
    <row r="153" spans="1:9" x14ac:dyDescent="0.3">
      <c r="B153" s="1" t="s">
        <v>817</v>
      </c>
      <c r="C153">
        <v>2</v>
      </c>
      <c r="D153">
        <v>6</v>
      </c>
      <c r="E153">
        <v>19</v>
      </c>
      <c r="F153">
        <v>27</v>
      </c>
      <c r="G153">
        <v>4</v>
      </c>
      <c r="H153">
        <v>3.6</v>
      </c>
      <c r="I153">
        <v>10.25</v>
      </c>
    </row>
    <row r="154" spans="1:9" x14ac:dyDescent="0.3">
      <c r="B154" s="1" t="s">
        <v>818</v>
      </c>
      <c r="C154">
        <v>2</v>
      </c>
      <c r="D154">
        <v>17.5</v>
      </c>
      <c r="E154">
        <v>13.5</v>
      </c>
      <c r="F154">
        <v>31.5</v>
      </c>
      <c r="G154">
        <v>5.75</v>
      </c>
      <c r="I154">
        <v>6.75</v>
      </c>
    </row>
    <row r="155" spans="1:9" x14ac:dyDescent="0.3">
      <c r="B155" s="1" t="s">
        <v>819</v>
      </c>
      <c r="C155">
        <v>2</v>
      </c>
      <c r="D155">
        <v>22</v>
      </c>
      <c r="E155">
        <v>18</v>
      </c>
      <c r="G155">
        <v>7.5</v>
      </c>
      <c r="H155">
        <v>3.35</v>
      </c>
      <c r="I155">
        <v>11.3</v>
      </c>
    </row>
    <row r="156" spans="1:9" x14ac:dyDescent="0.3">
      <c r="B156" s="1" t="s">
        <v>820</v>
      </c>
      <c r="C156">
        <v>2</v>
      </c>
      <c r="D156">
        <v>6.5</v>
      </c>
      <c r="E156">
        <v>16.25</v>
      </c>
      <c r="G156">
        <v>3.25</v>
      </c>
      <c r="H156">
        <v>3</v>
      </c>
      <c r="I156">
        <v>7.9</v>
      </c>
    </row>
    <row r="157" spans="1:9" x14ac:dyDescent="0.3">
      <c r="A157" t="s">
        <v>821</v>
      </c>
      <c r="B157" s="1" t="s">
        <v>822</v>
      </c>
      <c r="C157">
        <v>2</v>
      </c>
      <c r="D157">
        <v>11</v>
      </c>
      <c r="E157">
        <v>16.55</v>
      </c>
      <c r="G157">
        <v>9.75</v>
      </c>
      <c r="H157">
        <v>3.05</v>
      </c>
      <c r="I157">
        <v>7.7</v>
      </c>
    </row>
    <row r="158" spans="1:9" x14ac:dyDescent="0.3">
      <c r="A158" t="s">
        <v>823</v>
      </c>
      <c r="B158" s="1" t="s">
        <v>824</v>
      </c>
      <c r="C158">
        <v>2</v>
      </c>
      <c r="D158">
        <v>14.5</v>
      </c>
      <c r="E158">
        <v>20.25</v>
      </c>
      <c r="F158">
        <v>30.5</v>
      </c>
      <c r="G158">
        <v>15</v>
      </c>
      <c r="H158">
        <v>3.05</v>
      </c>
      <c r="I158">
        <v>11.85</v>
      </c>
    </row>
    <row r="159" spans="1:9" x14ac:dyDescent="0.3">
      <c r="B159" s="1" t="s">
        <v>825</v>
      </c>
      <c r="C159">
        <v>2</v>
      </c>
      <c r="D159">
        <v>22.5</v>
      </c>
      <c r="E159">
        <v>18.5</v>
      </c>
      <c r="F159">
        <v>25.5</v>
      </c>
      <c r="G159">
        <v>20.5</v>
      </c>
      <c r="H159">
        <v>2.4500000000000002</v>
      </c>
      <c r="I159">
        <v>10.55</v>
      </c>
    </row>
    <row r="160" spans="1:9" x14ac:dyDescent="0.3">
      <c r="B160" s="1" t="s">
        <v>826</v>
      </c>
      <c r="C160">
        <v>2</v>
      </c>
      <c r="D160">
        <v>13</v>
      </c>
      <c r="E160">
        <v>18.75</v>
      </c>
      <c r="F160">
        <v>16</v>
      </c>
      <c r="G160">
        <v>11</v>
      </c>
      <c r="H160">
        <v>3</v>
      </c>
      <c r="I160">
        <v>8.6</v>
      </c>
    </row>
    <row r="161" spans="1:9" x14ac:dyDescent="0.3">
      <c r="B161" s="1" t="s">
        <v>827</v>
      </c>
      <c r="C161">
        <v>2</v>
      </c>
      <c r="D161">
        <v>18.5</v>
      </c>
      <c r="E161">
        <v>13.9</v>
      </c>
      <c r="F161">
        <v>30</v>
      </c>
      <c r="G161">
        <v>15</v>
      </c>
      <c r="H161">
        <v>2.2999999999999998</v>
      </c>
      <c r="I161">
        <v>5.75</v>
      </c>
    </row>
    <row r="162" spans="1:9" x14ac:dyDescent="0.3">
      <c r="B162" s="1" t="s">
        <v>828</v>
      </c>
      <c r="C162">
        <v>2</v>
      </c>
      <c r="D162">
        <v>14.5</v>
      </c>
      <c r="E162">
        <v>12.649999999999999</v>
      </c>
      <c r="F162">
        <v>25.5</v>
      </c>
      <c r="G162">
        <v>22</v>
      </c>
      <c r="H162">
        <v>2.6</v>
      </c>
      <c r="I162">
        <v>8.75</v>
      </c>
    </row>
    <row r="163" spans="1:9" x14ac:dyDescent="0.3">
      <c r="B163" s="1" t="s">
        <v>829</v>
      </c>
      <c r="C163">
        <v>2</v>
      </c>
      <c r="D163">
        <v>24</v>
      </c>
      <c r="E163">
        <v>10.35</v>
      </c>
      <c r="F163">
        <v>22</v>
      </c>
      <c r="G163">
        <v>20</v>
      </c>
      <c r="H163">
        <v>2.2000000000000002</v>
      </c>
      <c r="I163">
        <v>5.65</v>
      </c>
    </row>
    <row r="164" spans="1:9" x14ac:dyDescent="0.3">
      <c r="B164" s="1" t="s">
        <v>830</v>
      </c>
      <c r="C164">
        <v>2</v>
      </c>
      <c r="D164">
        <v>17.5</v>
      </c>
      <c r="E164">
        <v>15.3</v>
      </c>
      <c r="F164">
        <v>24.5</v>
      </c>
      <c r="G164">
        <v>16.5</v>
      </c>
      <c r="H164">
        <v>2.5</v>
      </c>
      <c r="I164">
        <v>5.85</v>
      </c>
    </row>
    <row r="165" spans="1:9" x14ac:dyDescent="0.3">
      <c r="B165" s="1" t="s">
        <v>831</v>
      </c>
      <c r="C165">
        <v>2</v>
      </c>
      <c r="D165">
        <v>10</v>
      </c>
      <c r="E165">
        <v>12.15</v>
      </c>
      <c r="F165">
        <v>17</v>
      </c>
      <c r="G165">
        <v>15</v>
      </c>
      <c r="H165">
        <v>2</v>
      </c>
      <c r="I165">
        <v>5.55</v>
      </c>
    </row>
    <row r="166" spans="1:9" x14ac:dyDescent="0.3">
      <c r="B166" s="1" t="s">
        <v>832</v>
      </c>
      <c r="C166">
        <v>2</v>
      </c>
      <c r="D166">
        <v>16.5</v>
      </c>
      <c r="E166">
        <v>16</v>
      </c>
      <c r="F166">
        <v>24.5</v>
      </c>
      <c r="G166">
        <f>25.5/2</f>
        <v>12.75</v>
      </c>
      <c r="H166">
        <v>3</v>
      </c>
      <c r="I166">
        <v>7.45</v>
      </c>
    </row>
    <row r="167" spans="1:9" x14ac:dyDescent="0.3">
      <c r="B167" s="1" t="s">
        <v>833</v>
      </c>
      <c r="C167">
        <v>2</v>
      </c>
      <c r="D167">
        <v>19.5</v>
      </c>
      <c r="E167">
        <v>19.5</v>
      </c>
      <c r="F167">
        <v>26.5</v>
      </c>
      <c r="G167">
        <v>12</v>
      </c>
      <c r="H167">
        <v>3</v>
      </c>
      <c r="I167">
        <v>10.9</v>
      </c>
    </row>
    <row r="168" spans="1:9" x14ac:dyDescent="0.3">
      <c r="B168" s="1" t="s">
        <v>834</v>
      </c>
      <c r="C168">
        <v>2</v>
      </c>
      <c r="D168">
        <v>9</v>
      </c>
      <c r="E168">
        <v>10.5</v>
      </c>
      <c r="F168">
        <v>14.5</v>
      </c>
      <c r="G168">
        <v>7</v>
      </c>
      <c r="H168">
        <v>2</v>
      </c>
      <c r="I168">
        <v>5.4</v>
      </c>
    </row>
    <row r="169" spans="1:9" x14ac:dyDescent="0.3">
      <c r="B169" s="1" t="s">
        <v>835</v>
      </c>
      <c r="C169">
        <v>2</v>
      </c>
      <c r="D169">
        <v>8.5</v>
      </c>
      <c r="E169">
        <v>8.75</v>
      </c>
      <c r="F169">
        <v>18.5</v>
      </c>
      <c r="G169">
        <v>9</v>
      </c>
      <c r="H169">
        <v>2.4500000000000002</v>
      </c>
      <c r="I169">
        <v>4.3</v>
      </c>
    </row>
    <row r="170" spans="1:9" x14ac:dyDescent="0.3">
      <c r="A170" t="s">
        <v>836</v>
      </c>
      <c r="B170" s="1" t="s">
        <v>837</v>
      </c>
      <c r="C170">
        <v>2</v>
      </c>
      <c r="D170">
        <v>26</v>
      </c>
      <c r="E170">
        <v>16.149999999999999</v>
      </c>
      <c r="F170">
        <v>35</v>
      </c>
      <c r="G170">
        <v>10.5</v>
      </c>
      <c r="H170">
        <v>1.9</v>
      </c>
      <c r="I170">
        <v>7</v>
      </c>
    </row>
    <row r="171" spans="1:9" x14ac:dyDescent="0.3">
      <c r="A171" t="s">
        <v>838</v>
      </c>
      <c r="B171" s="1" t="s">
        <v>839</v>
      </c>
      <c r="C171">
        <v>2</v>
      </c>
      <c r="D171">
        <v>14</v>
      </c>
      <c r="E171">
        <v>20.25</v>
      </c>
      <c r="F171">
        <v>35.5</v>
      </c>
      <c r="G171">
        <v>14</v>
      </c>
      <c r="H171">
        <v>2.85</v>
      </c>
      <c r="I171">
        <v>10.8</v>
      </c>
    </row>
    <row r="172" spans="1:9" x14ac:dyDescent="0.3">
      <c r="A172" t="s">
        <v>840</v>
      </c>
      <c r="B172" s="1" t="s">
        <v>841</v>
      </c>
      <c r="C172">
        <v>2</v>
      </c>
      <c r="D172">
        <v>13.5</v>
      </c>
      <c r="E172">
        <v>20.75</v>
      </c>
      <c r="F172">
        <v>26.5</v>
      </c>
      <c r="G172">
        <v>21.5</v>
      </c>
      <c r="H172">
        <v>2.85</v>
      </c>
      <c r="I172">
        <v>9.5</v>
      </c>
    </row>
    <row r="173" spans="1:9" x14ac:dyDescent="0.3">
      <c r="B173" s="1" t="s">
        <v>842</v>
      </c>
      <c r="C173">
        <v>2</v>
      </c>
      <c r="D173">
        <v>18</v>
      </c>
      <c r="E173">
        <v>20.5</v>
      </c>
      <c r="G173">
        <v>22</v>
      </c>
      <c r="H173">
        <v>2.7</v>
      </c>
      <c r="I173">
        <v>12.5</v>
      </c>
    </row>
    <row r="174" spans="1:9" x14ac:dyDescent="0.3">
      <c r="B174" s="1" t="s">
        <v>843</v>
      </c>
      <c r="C174">
        <v>2</v>
      </c>
      <c r="D174">
        <v>13</v>
      </c>
      <c r="E174">
        <v>16.95</v>
      </c>
      <c r="F174">
        <v>27.5</v>
      </c>
      <c r="G174">
        <v>18.5</v>
      </c>
      <c r="H174">
        <v>2.4</v>
      </c>
      <c r="I174">
        <v>10</v>
      </c>
    </row>
    <row r="175" spans="1:9" x14ac:dyDescent="0.3">
      <c r="B175" s="1" t="s">
        <v>844</v>
      </c>
      <c r="C175">
        <v>2</v>
      </c>
      <c r="D175">
        <v>13.5</v>
      </c>
      <c r="E175">
        <v>13.6</v>
      </c>
      <c r="F175">
        <v>27.5</v>
      </c>
      <c r="G175">
        <v>17</v>
      </c>
      <c r="H175">
        <v>2.5499999999999998</v>
      </c>
      <c r="I175">
        <v>8.25</v>
      </c>
    </row>
    <row r="176" spans="1:9" x14ac:dyDescent="0.3">
      <c r="A176" t="s">
        <v>845</v>
      </c>
      <c r="B176" s="1" t="s">
        <v>846</v>
      </c>
      <c r="C176">
        <v>2</v>
      </c>
      <c r="D176">
        <v>11.5</v>
      </c>
      <c r="E176">
        <v>15.3</v>
      </c>
      <c r="F176">
        <v>16.5</v>
      </c>
      <c r="G176">
        <v>5.5</v>
      </c>
      <c r="H176">
        <v>2.5499999999999998</v>
      </c>
      <c r="I176">
        <v>9.6999999999999993</v>
      </c>
    </row>
    <row r="177" spans="1:9" x14ac:dyDescent="0.3">
      <c r="A177" t="s">
        <v>847</v>
      </c>
      <c r="B177" s="1" t="s">
        <v>848</v>
      </c>
      <c r="C177">
        <v>2</v>
      </c>
      <c r="D177">
        <v>10</v>
      </c>
      <c r="E177">
        <v>17.100000000000001</v>
      </c>
      <c r="F177">
        <v>23</v>
      </c>
      <c r="G177">
        <v>9.75</v>
      </c>
      <c r="H177">
        <v>3.55</v>
      </c>
      <c r="I177">
        <v>10.3</v>
      </c>
    </row>
    <row r="178" spans="1:9" x14ac:dyDescent="0.3">
      <c r="B178" s="1" t="s">
        <v>849</v>
      </c>
      <c r="C178">
        <v>2</v>
      </c>
      <c r="D178">
        <v>12.5</v>
      </c>
      <c r="F178">
        <v>29.5</v>
      </c>
      <c r="G178">
        <v>10</v>
      </c>
      <c r="H178">
        <v>3.3</v>
      </c>
      <c r="I178">
        <v>9.1</v>
      </c>
    </row>
    <row r="179" spans="1:9" x14ac:dyDescent="0.3">
      <c r="A179" t="s">
        <v>850</v>
      </c>
      <c r="B179" s="1" t="s">
        <v>851</v>
      </c>
      <c r="C179">
        <v>2</v>
      </c>
      <c r="D179">
        <v>20</v>
      </c>
      <c r="E179">
        <v>7.25</v>
      </c>
      <c r="F179">
        <v>8.5</v>
      </c>
      <c r="G179">
        <v>9.25</v>
      </c>
      <c r="H179">
        <v>2.75</v>
      </c>
      <c r="I179">
        <v>5.0999999999999996</v>
      </c>
    </row>
    <row r="180" spans="1:9" x14ac:dyDescent="0.3">
      <c r="A180" t="s">
        <v>852</v>
      </c>
      <c r="B180" s="1" t="s">
        <v>853</v>
      </c>
      <c r="C180">
        <v>2</v>
      </c>
      <c r="D180">
        <v>13</v>
      </c>
      <c r="E180">
        <v>10.6</v>
      </c>
      <c r="F180">
        <v>21</v>
      </c>
      <c r="G180">
        <v>6.25</v>
      </c>
      <c r="H180">
        <v>2.1</v>
      </c>
      <c r="I180">
        <v>5.9</v>
      </c>
    </row>
    <row r="181" spans="1:9" x14ac:dyDescent="0.3">
      <c r="A181" t="s">
        <v>854</v>
      </c>
      <c r="B181" s="1" t="s">
        <v>855</v>
      </c>
      <c r="C181">
        <v>2</v>
      </c>
      <c r="D181">
        <v>8.5</v>
      </c>
      <c r="E181">
        <v>16.350000000000001</v>
      </c>
      <c r="F181">
        <v>54</v>
      </c>
      <c r="G181">
        <v>2.75</v>
      </c>
      <c r="H181">
        <v>2.6</v>
      </c>
      <c r="I181">
        <v>12.75</v>
      </c>
    </row>
    <row r="182" spans="1:9" x14ac:dyDescent="0.3">
      <c r="A182" t="s">
        <v>856</v>
      </c>
      <c r="B182" s="1" t="s">
        <v>857</v>
      </c>
      <c r="C182">
        <v>2</v>
      </c>
      <c r="D182">
        <v>12.5</v>
      </c>
      <c r="E182">
        <v>19</v>
      </c>
      <c r="F182">
        <v>32</v>
      </c>
      <c r="G182">
        <v>8.5</v>
      </c>
      <c r="H182">
        <v>3.05</v>
      </c>
      <c r="I182">
        <v>9.35</v>
      </c>
    </row>
    <row r="183" spans="1:9" x14ac:dyDescent="0.3">
      <c r="B183" s="1" t="s">
        <v>858</v>
      </c>
      <c r="C183">
        <v>2</v>
      </c>
      <c r="D183">
        <v>5</v>
      </c>
      <c r="E183">
        <v>19.95</v>
      </c>
      <c r="F183">
        <v>29</v>
      </c>
      <c r="G183">
        <v>6.25</v>
      </c>
      <c r="H183">
        <v>2.5499999999999998</v>
      </c>
      <c r="I183">
        <v>11.1</v>
      </c>
    </row>
    <row r="184" spans="1:9" x14ac:dyDescent="0.3">
      <c r="B184" s="1" t="s">
        <v>859</v>
      </c>
      <c r="C184">
        <v>2</v>
      </c>
      <c r="D184">
        <v>17.5</v>
      </c>
      <c r="E184">
        <v>24.5</v>
      </c>
      <c r="F184">
        <v>31</v>
      </c>
      <c r="G184">
        <v>11</v>
      </c>
      <c r="H184">
        <v>3.65</v>
      </c>
      <c r="I184">
        <v>9.9499999999999993</v>
      </c>
    </row>
    <row r="185" spans="1:9" x14ac:dyDescent="0.3">
      <c r="B185" s="1" t="s">
        <v>860</v>
      </c>
      <c r="C185">
        <v>2</v>
      </c>
      <c r="D185">
        <v>19</v>
      </c>
      <c r="E185">
        <v>16.100000000000001</v>
      </c>
      <c r="F185">
        <v>30.5</v>
      </c>
      <c r="G185">
        <v>9</v>
      </c>
      <c r="I185">
        <v>8.1</v>
      </c>
    </row>
    <row r="186" spans="1:9" x14ac:dyDescent="0.3">
      <c r="B186" s="1" t="s">
        <v>861</v>
      </c>
      <c r="C186">
        <v>2</v>
      </c>
      <c r="D186">
        <v>18.5</v>
      </c>
      <c r="E186">
        <v>22.35</v>
      </c>
      <c r="F186">
        <v>40.5</v>
      </c>
      <c r="G186">
        <v>6.25</v>
      </c>
      <c r="H186">
        <v>3.65</v>
      </c>
      <c r="I186">
        <v>9.1</v>
      </c>
    </row>
    <row r="187" spans="1:9" x14ac:dyDescent="0.3">
      <c r="B187" s="1" t="s">
        <v>862</v>
      </c>
      <c r="C187">
        <v>2</v>
      </c>
      <c r="D187">
        <v>21.5</v>
      </c>
      <c r="E187">
        <v>19.25</v>
      </c>
      <c r="F187">
        <v>62</v>
      </c>
      <c r="G187">
        <v>16</v>
      </c>
      <c r="H187">
        <v>3.4</v>
      </c>
      <c r="I187">
        <v>9.9</v>
      </c>
    </row>
    <row r="188" spans="1:9" x14ac:dyDescent="0.3">
      <c r="B188" s="1" t="s">
        <v>863</v>
      </c>
      <c r="C188">
        <v>2</v>
      </c>
      <c r="D188">
        <v>17.5</v>
      </c>
      <c r="E188">
        <v>18.05</v>
      </c>
      <c r="F188">
        <v>30</v>
      </c>
      <c r="G188">
        <v>8.5</v>
      </c>
      <c r="H188">
        <v>3.25</v>
      </c>
      <c r="I188">
        <v>11.5</v>
      </c>
    </row>
    <row r="189" spans="1:9" x14ac:dyDescent="0.3">
      <c r="B189" s="1" t="s">
        <v>864</v>
      </c>
      <c r="C189">
        <v>2</v>
      </c>
      <c r="D189">
        <v>8</v>
      </c>
      <c r="E189">
        <v>29.75</v>
      </c>
      <c r="F189">
        <v>51</v>
      </c>
      <c r="G189">
        <v>5.25</v>
      </c>
      <c r="H189">
        <v>3.75</v>
      </c>
      <c r="I189">
        <v>16.25</v>
      </c>
    </row>
    <row r="190" spans="1:9" x14ac:dyDescent="0.3">
      <c r="A190" t="s">
        <v>865</v>
      </c>
      <c r="B190" s="1" t="s">
        <v>866</v>
      </c>
      <c r="C190">
        <v>2</v>
      </c>
      <c r="D190">
        <v>13</v>
      </c>
      <c r="E190">
        <v>13.3</v>
      </c>
      <c r="F190">
        <v>16</v>
      </c>
      <c r="G190">
        <v>5</v>
      </c>
      <c r="H190">
        <v>2.2000000000000002</v>
      </c>
      <c r="I190">
        <v>6.8</v>
      </c>
    </row>
    <row r="191" spans="1:9" x14ac:dyDescent="0.3">
      <c r="A191" t="s">
        <v>867</v>
      </c>
      <c r="B191" s="1" t="s">
        <v>868</v>
      </c>
      <c r="C191">
        <v>2</v>
      </c>
      <c r="E191">
        <v>14.4</v>
      </c>
      <c r="F191">
        <v>22</v>
      </c>
      <c r="G191">
        <v>12.25</v>
      </c>
      <c r="H191">
        <v>1.9</v>
      </c>
      <c r="I191">
        <v>7.8</v>
      </c>
    </row>
    <row r="192" spans="1:9" x14ac:dyDescent="0.3">
      <c r="B192" s="1" t="s">
        <v>869</v>
      </c>
      <c r="C192">
        <v>2</v>
      </c>
      <c r="D192">
        <v>25</v>
      </c>
      <c r="E192">
        <v>17.25</v>
      </c>
      <c r="F192">
        <v>22.5</v>
      </c>
      <c r="G192">
        <v>3.5</v>
      </c>
      <c r="I192">
        <v>8.25</v>
      </c>
    </row>
    <row r="193" spans="1:9" x14ac:dyDescent="0.3">
      <c r="A193" t="s">
        <v>870</v>
      </c>
      <c r="B193" s="1" t="s">
        <v>871</v>
      </c>
      <c r="C193">
        <v>2</v>
      </c>
      <c r="D193">
        <v>28.5</v>
      </c>
      <c r="E193">
        <v>15.25</v>
      </c>
      <c r="F193">
        <v>13.5</v>
      </c>
      <c r="G193">
        <v>10</v>
      </c>
      <c r="H193">
        <v>2.0499999999999998</v>
      </c>
      <c r="I193">
        <v>7.65</v>
      </c>
    </row>
    <row r="194" spans="1:9" x14ac:dyDescent="0.3">
      <c r="A194" t="s">
        <v>872</v>
      </c>
      <c r="B194" s="1" t="s">
        <v>873</v>
      </c>
      <c r="C194">
        <v>2</v>
      </c>
      <c r="D194">
        <v>10</v>
      </c>
      <c r="E194">
        <v>18.5</v>
      </c>
      <c r="F194">
        <v>20</v>
      </c>
      <c r="G194">
        <v>6.25</v>
      </c>
      <c r="H194">
        <v>1.6</v>
      </c>
      <c r="I194">
        <v>10</v>
      </c>
    </row>
    <row r="195" spans="1:9" x14ac:dyDescent="0.3">
      <c r="A195" t="s">
        <v>874</v>
      </c>
      <c r="B195" s="1" t="s">
        <v>875</v>
      </c>
      <c r="C195">
        <v>2</v>
      </c>
      <c r="E195">
        <v>19.5</v>
      </c>
      <c r="F195">
        <v>34</v>
      </c>
      <c r="G195">
        <v>4.5</v>
      </c>
      <c r="H195">
        <v>2.35</v>
      </c>
      <c r="I195">
        <v>12.9</v>
      </c>
    </row>
    <row r="196" spans="1:9" x14ac:dyDescent="0.3">
      <c r="B196" s="1" t="s">
        <v>876</v>
      </c>
      <c r="C196">
        <v>2</v>
      </c>
      <c r="D196">
        <v>10.5</v>
      </c>
      <c r="E196">
        <v>22.25</v>
      </c>
      <c r="F196">
        <v>27</v>
      </c>
      <c r="G196">
        <v>8</v>
      </c>
      <c r="H196">
        <v>2.5</v>
      </c>
      <c r="I196">
        <v>13.15</v>
      </c>
    </row>
    <row r="197" spans="1:9" x14ac:dyDescent="0.3">
      <c r="B197" s="1" t="s">
        <v>877</v>
      </c>
      <c r="C197">
        <v>2</v>
      </c>
      <c r="D197">
        <v>6</v>
      </c>
      <c r="E197">
        <v>20.5</v>
      </c>
      <c r="F197">
        <v>31.5</v>
      </c>
      <c r="G197">
        <v>4.5</v>
      </c>
      <c r="H197">
        <v>2.9</v>
      </c>
      <c r="I197">
        <v>11</v>
      </c>
    </row>
    <row r="198" spans="1:9" x14ac:dyDescent="0.3">
      <c r="B198" s="1" t="s">
        <v>878</v>
      </c>
      <c r="C198">
        <v>2</v>
      </c>
      <c r="D198">
        <v>7.5</v>
      </c>
      <c r="E198">
        <v>20.25</v>
      </c>
      <c r="F198">
        <v>15</v>
      </c>
      <c r="G198">
        <v>3.75</v>
      </c>
      <c r="I198">
        <v>9.9499999999999993</v>
      </c>
    </row>
    <row r="199" spans="1:9" x14ac:dyDescent="0.3">
      <c r="B199" s="1" t="s">
        <v>879</v>
      </c>
      <c r="C199">
        <v>2</v>
      </c>
      <c r="D199">
        <v>10</v>
      </c>
      <c r="E199">
        <v>21</v>
      </c>
      <c r="F199">
        <v>30.5</v>
      </c>
      <c r="G199">
        <v>7</v>
      </c>
      <c r="H199">
        <v>2</v>
      </c>
      <c r="I199">
        <v>10.050000000000001</v>
      </c>
    </row>
    <row r="200" spans="1:9" x14ac:dyDescent="0.3">
      <c r="B200" s="1" t="s">
        <v>880</v>
      </c>
      <c r="C200">
        <v>2</v>
      </c>
      <c r="D200">
        <v>22</v>
      </c>
      <c r="E200">
        <v>17.8</v>
      </c>
      <c r="F200">
        <v>34.5</v>
      </c>
      <c r="G200">
        <v>22</v>
      </c>
      <c r="H200">
        <v>2.7</v>
      </c>
      <c r="I200">
        <v>9.5</v>
      </c>
    </row>
    <row r="201" spans="1:9" x14ac:dyDescent="0.3">
      <c r="B201" s="1" t="s">
        <v>881</v>
      </c>
      <c r="C201">
        <v>2</v>
      </c>
      <c r="D201">
        <v>17.5</v>
      </c>
      <c r="E201">
        <v>20.25</v>
      </c>
      <c r="F201">
        <v>37</v>
      </c>
      <c r="G201">
        <v>5.75</v>
      </c>
      <c r="H201">
        <v>2.15</v>
      </c>
      <c r="I201">
        <v>12.5</v>
      </c>
    </row>
    <row r="202" spans="1:9" x14ac:dyDescent="0.3">
      <c r="B202" s="1" t="s">
        <v>882</v>
      </c>
      <c r="C202">
        <v>2</v>
      </c>
      <c r="D202">
        <v>10.5</v>
      </c>
      <c r="E202">
        <v>19</v>
      </c>
      <c r="F202">
        <v>49.5</v>
      </c>
      <c r="G202">
        <v>8.5</v>
      </c>
      <c r="H202">
        <v>2.5</v>
      </c>
      <c r="I202">
        <v>12.05</v>
      </c>
    </row>
    <row r="203" spans="1:9" x14ac:dyDescent="0.3">
      <c r="B203" s="1" t="s">
        <v>883</v>
      </c>
      <c r="C203">
        <v>2</v>
      </c>
      <c r="D203">
        <v>17</v>
      </c>
      <c r="E203">
        <v>20</v>
      </c>
      <c r="F203">
        <v>41.5</v>
      </c>
      <c r="G203">
        <v>8.5</v>
      </c>
      <c r="H203">
        <v>3.05</v>
      </c>
      <c r="I203">
        <v>13.15</v>
      </c>
    </row>
    <row r="204" spans="1:9" x14ac:dyDescent="0.3">
      <c r="B204" s="1" t="s">
        <v>884</v>
      </c>
      <c r="C204">
        <v>2</v>
      </c>
      <c r="D204">
        <v>6</v>
      </c>
      <c r="E204">
        <v>18.8</v>
      </c>
      <c r="F204">
        <v>49.5</v>
      </c>
      <c r="G204">
        <f>3.7/2</f>
        <v>1.85</v>
      </c>
      <c r="H204">
        <v>2.75</v>
      </c>
      <c r="I204">
        <v>11.3</v>
      </c>
    </row>
    <row r="205" spans="1:9" x14ac:dyDescent="0.3">
      <c r="B205" s="1" t="s">
        <v>885</v>
      </c>
      <c r="C205">
        <v>2</v>
      </c>
      <c r="D205">
        <v>10.5</v>
      </c>
      <c r="E205">
        <v>14.85</v>
      </c>
      <c r="F205">
        <v>37.5</v>
      </c>
      <c r="G205">
        <v>7.75</v>
      </c>
      <c r="H205">
        <v>3.25</v>
      </c>
      <c r="I205">
        <v>7.6</v>
      </c>
    </row>
    <row r="206" spans="1:9" x14ac:dyDescent="0.3">
      <c r="B206" s="1" t="s">
        <v>886</v>
      </c>
      <c r="C206">
        <v>2</v>
      </c>
      <c r="D206">
        <v>11</v>
      </c>
      <c r="E206">
        <v>20.75</v>
      </c>
      <c r="F206">
        <v>35.5</v>
      </c>
      <c r="G206">
        <v>6.25</v>
      </c>
      <c r="H206">
        <v>2.75</v>
      </c>
      <c r="I206">
        <v>12</v>
      </c>
    </row>
    <row r="207" spans="1:9" x14ac:dyDescent="0.3">
      <c r="B207" s="1" t="s">
        <v>887</v>
      </c>
      <c r="C207">
        <v>2</v>
      </c>
      <c r="D207">
        <v>10.5</v>
      </c>
      <c r="E207">
        <v>14.5</v>
      </c>
      <c r="F207">
        <v>31.5</v>
      </c>
      <c r="G207">
        <v>6</v>
      </c>
      <c r="H207">
        <v>2.2000000000000002</v>
      </c>
      <c r="I207">
        <v>6.6</v>
      </c>
    </row>
    <row r="208" spans="1:9" x14ac:dyDescent="0.3">
      <c r="B208" s="1" t="s">
        <v>888</v>
      </c>
      <c r="C208">
        <v>2</v>
      </c>
      <c r="D208">
        <v>17</v>
      </c>
      <c r="E208">
        <v>17.45</v>
      </c>
      <c r="F208">
        <v>30.5</v>
      </c>
      <c r="G208">
        <v>10</v>
      </c>
      <c r="H208">
        <v>2.95</v>
      </c>
      <c r="I208">
        <v>11.3</v>
      </c>
    </row>
    <row r="209" spans="2:9" x14ac:dyDescent="0.3">
      <c r="B209" s="1" t="s">
        <v>889</v>
      </c>
      <c r="C209">
        <v>2</v>
      </c>
      <c r="D209">
        <v>2</v>
      </c>
      <c r="E209">
        <v>28.25</v>
      </c>
      <c r="F209">
        <v>46</v>
      </c>
      <c r="G209">
        <v>2</v>
      </c>
      <c r="I209">
        <v>14</v>
      </c>
    </row>
    <row r="210" spans="2:9" x14ac:dyDescent="0.3">
      <c r="B210" s="1" t="s">
        <v>890</v>
      </c>
      <c r="C210">
        <v>2</v>
      </c>
      <c r="D210">
        <v>3.5</v>
      </c>
      <c r="E210">
        <v>25</v>
      </c>
      <c r="F210">
        <v>43</v>
      </c>
      <c r="G210">
        <v>3.75</v>
      </c>
      <c r="H210">
        <v>3</v>
      </c>
      <c r="I210">
        <v>14.25</v>
      </c>
    </row>
    <row r="211" spans="2:9" x14ac:dyDescent="0.3">
      <c r="B211" s="1" t="s">
        <v>891</v>
      </c>
      <c r="C211">
        <v>2</v>
      </c>
      <c r="D211">
        <v>4.5</v>
      </c>
      <c r="E211">
        <v>21.5</v>
      </c>
      <c r="F211">
        <v>33</v>
      </c>
      <c r="G211">
        <v>1.75</v>
      </c>
      <c r="I211">
        <v>12.35</v>
      </c>
    </row>
    <row r="212" spans="2:9" x14ac:dyDescent="0.3">
      <c r="B212" s="1" t="s">
        <v>892</v>
      </c>
      <c r="C212">
        <v>2</v>
      </c>
      <c r="D212">
        <v>5</v>
      </c>
      <c r="E212">
        <v>23</v>
      </c>
      <c r="F212">
        <v>33</v>
      </c>
      <c r="G212">
        <v>11.5</v>
      </c>
      <c r="H212">
        <v>3</v>
      </c>
      <c r="I212">
        <v>14</v>
      </c>
    </row>
    <row r="213" spans="2:9" x14ac:dyDescent="0.3">
      <c r="B213" s="1" t="s">
        <v>893</v>
      </c>
      <c r="C213">
        <v>2</v>
      </c>
      <c r="D213">
        <v>4</v>
      </c>
      <c r="E213">
        <v>24</v>
      </c>
      <c r="F213">
        <v>31</v>
      </c>
      <c r="G213">
        <v>7.5</v>
      </c>
      <c r="I213">
        <v>13</v>
      </c>
    </row>
    <row r="214" spans="2:9" x14ac:dyDescent="0.3">
      <c r="B214" s="1" t="s">
        <v>894</v>
      </c>
      <c r="C214">
        <v>2</v>
      </c>
      <c r="D214">
        <v>6.5</v>
      </c>
      <c r="E214">
        <v>38</v>
      </c>
      <c r="G214">
        <v>6</v>
      </c>
      <c r="H214">
        <v>3.35</v>
      </c>
      <c r="I214">
        <v>21</v>
      </c>
    </row>
    <row r="215" spans="2:9" x14ac:dyDescent="0.3">
      <c r="B215" s="1" t="s">
        <v>895</v>
      </c>
      <c r="C215">
        <v>2</v>
      </c>
      <c r="D215">
        <v>6</v>
      </c>
      <c r="E215">
        <v>17.75</v>
      </c>
      <c r="F215">
        <v>30</v>
      </c>
      <c r="H215">
        <v>2.35</v>
      </c>
      <c r="I215">
        <v>12.1</v>
      </c>
    </row>
    <row r="216" spans="2:9" x14ac:dyDescent="0.3">
      <c r="B216" s="1" t="s">
        <v>896</v>
      </c>
      <c r="C216">
        <v>2</v>
      </c>
      <c r="D216">
        <v>9</v>
      </c>
      <c r="E216">
        <v>17.25</v>
      </c>
      <c r="F216">
        <v>21</v>
      </c>
      <c r="G216">
        <v>8</v>
      </c>
      <c r="I216">
        <v>9.4499999999999993</v>
      </c>
    </row>
    <row r="217" spans="2:9" x14ac:dyDescent="0.3">
      <c r="B217" s="1" t="s">
        <v>897</v>
      </c>
      <c r="C217">
        <v>2</v>
      </c>
      <c r="D217">
        <v>5.5</v>
      </c>
      <c r="E217">
        <v>12.15</v>
      </c>
      <c r="F217">
        <v>12.5</v>
      </c>
      <c r="G217">
        <v>2.4</v>
      </c>
      <c r="H217">
        <v>1.8</v>
      </c>
      <c r="I217">
        <v>8.1999999999999993</v>
      </c>
    </row>
    <row r="218" spans="2:9" x14ac:dyDescent="0.3">
      <c r="B218" s="1" t="s">
        <v>898</v>
      </c>
      <c r="C218">
        <v>2</v>
      </c>
      <c r="D218">
        <v>6.5</v>
      </c>
      <c r="E218">
        <v>25.5</v>
      </c>
      <c r="F218">
        <v>45</v>
      </c>
      <c r="G218">
        <v>4.5</v>
      </c>
      <c r="H218">
        <v>3</v>
      </c>
      <c r="I218">
        <v>13.75</v>
      </c>
    </row>
    <row r="219" spans="2:9" x14ac:dyDescent="0.3">
      <c r="B219" s="1" t="s">
        <v>899</v>
      </c>
      <c r="C219">
        <v>2</v>
      </c>
      <c r="D219">
        <v>5</v>
      </c>
      <c r="E219">
        <v>26</v>
      </c>
      <c r="F219">
        <v>26.5</v>
      </c>
      <c r="G219">
        <v>5.5</v>
      </c>
      <c r="H219">
        <v>2.5499999999999998</v>
      </c>
      <c r="I219">
        <v>14.5</v>
      </c>
    </row>
    <row r="220" spans="2:9" x14ac:dyDescent="0.3">
      <c r="B220" s="1" t="s">
        <v>900</v>
      </c>
      <c r="C220">
        <v>2</v>
      </c>
      <c r="D220">
        <v>5</v>
      </c>
      <c r="E220">
        <v>23</v>
      </c>
      <c r="F220">
        <v>35.5</v>
      </c>
      <c r="G220">
        <v>4</v>
      </c>
      <c r="H220">
        <v>2.5499999999999998</v>
      </c>
      <c r="I220">
        <v>16.7</v>
      </c>
    </row>
    <row r="221" spans="2:9" x14ac:dyDescent="0.3">
      <c r="B221" s="1" t="s">
        <v>901</v>
      </c>
      <c r="C221">
        <v>2</v>
      </c>
      <c r="D221">
        <v>11.5</v>
      </c>
      <c r="E221">
        <v>19.75</v>
      </c>
      <c r="F221">
        <v>27.5</v>
      </c>
      <c r="G221">
        <v>5</v>
      </c>
      <c r="H221">
        <v>2.25</v>
      </c>
      <c r="I221">
        <v>12.9</v>
      </c>
    </row>
    <row r="222" spans="2:9" x14ac:dyDescent="0.3">
      <c r="B222" s="1" t="s">
        <v>902</v>
      </c>
      <c r="C222">
        <v>2</v>
      </c>
      <c r="D222">
        <v>6.5</v>
      </c>
      <c r="E222">
        <v>18.5</v>
      </c>
      <c r="G222">
        <v>3.75</v>
      </c>
      <c r="H222">
        <v>2.35</v>
      </c>
      <c r="I222">
        <v>10.5</v>
      </c>
    </row>
    <row r="223" spans="2:9" x14ac:dyDescent="0.3">
      <c r="B223" s="1" t="s">
        <v>903</v>
      </c>
      <c r="C223">
        <v>2</v>
      </c>
      <c r="D223">
        <v>6</v>
      </c>
      <c r="E223">
        <v>14.75</v>
      </c>
      <c r="F223">
        <v>25.5</v>
      </c>
      <c r="G223">
        <v>2.75</v>
      </c>
      <c r="H223">
        <v>2.1</v>
      </c>
      <c r="I223">
        <v>8.25</v>
      </c>
    </row>
    <row r="224" spans="2:9" x14ac:dyDescent="0.3">
      <c r="B224" s="1" t="s">
        <v>904</v>
      </c>
      <c r="C224">
        <v>2</v>
      </c>
      <c r="D224">
        <v>6.5</v>
      </c>
      <c r="E224">
        <v>21.25</v>
      </c>
      <c r="F224">
        <v>49</v>
      </c>
      <c r="G224">
        <v>3.5</v>
      </c>
      <c r="H224">
        <v>2.7</v>
      </c>
      <c r="I224">
        <v>11.3</v>
      </c>
    </row>
    <row r="225" spans="1:9" x14ac:dyDescent="0.3">
      <c r="B225" s="1" t="s">
        <v>905</v>
      </c>
      <c r="C225">
        <v>2</v>
      </c>
      <c r="D225">
        <v>7.5</v>
      </c>
      <c r="E225">
        <v>20.399999999999999</v>
      </c>
      <c r="F225">
        <v>56</v>
      </c>
      <c r="G225">
        <v>10.5</v>
      </c>
      <c r="H225">
        <v>2.4500000000000002</v>
      </c>
      <c r="I225">
        <v>10.25</v>
      </c>
    </row>
    <row r="226" spans="1:9" x14ac:dyDescent="0.3">
      <c r="B226" s="1" t="s">
        <v>906</v>
      </c>
      <c r="C226">
        <v>2</v>
      </c>
      <c r="D226">
        <v>8.5</v>
      </c>
      <c r="E226">
        <v>11.850000000000001</v>
      </c>
      <c r="G226">
        <v>5.5</v>
      </c>
      <c r="I226">
        <v>5.95</v>
      </c>
    </row>
    <row r="227" spans="1:9" x14ac:dyDescent="0.3">
      <c r="B227" s="1" t="s">
        <v>907</v>
      </c>
      <c r="C227">
        <v>2</v>
      </c>
      <c r="D227">
        <v>7.5</v>
      </c>
      <c r="E227">
        <v>19.7</v>
      </c>
      <c r="F227">
        <v>48</v>
      </c>
      <c r="G227">
        <v>5</v>
      </c>
      <c r="H227">
        <v>2.2000000000000002</v>
      </c>
      <c r="I227">
        <v>11.1</v>
      </c>
    </row>
    <row r="228" spans="1:9" x14ac:dyDescent="0.3">
      <c r="B228" s="1" t="s">
        <v>908</v>
      </c>
      <c r="C228">
        <v>2</v>
      </c>
      <c r="D228">
        <v>9</v>
      </c>
      <c r="E228">
        <v>16.75</v>
      </c>
      <c r="F228">
        <v>44.5</v>
      </c>
      <c r="G228">
        <v>6.25</v>
      </c>
      <c r="H228">
        <v>2.5</v>
      </c>
      <c r="I228">
        <v>8.5</v>
      </c>
    </row>
    <row r="229" spans="1:9" x14ac:dyDescent="0.3">
      <c r="B229" s="1" t="s">
        <v>909</v>
      </c>
      <c r="C229">
        <v>2</v>
      </c>
      <c r="D229">
        <v>8.5</v>
      </c>
      <c r="E229">
        <v>7.65</v>
      </c>
      <c r="F229">
        <v>27</v>
      </c>
      <c r="G229">
        <v>4.75</v>
      </c>
      <c r="I229">
        <v>4.8499999999999996</v>
      </c>
    </row>
    <row r="230" spans="1:9" x14ac:dyDescent="0.3">
      <c r="B230" s="1" t="s">
        <v>910</v>
      </c>
      <c r="C230">
        <v>2</v>
      </c>
      <c r="D230">
        <v>5</v>
      </c>
      <c r="E230">
        <v>19.899999999999999</v>
      </c>
      <c r="F230">
        <v>34</v>
      </c>
      <c r="G230">
        <v>2.25</v>
      </c>
      <c r="H230">
        <v>2.2000000000000002</v>
      </c>
      <c r="I230">
        <v>12</v>
      </c>
    </row>
    <row r="231" spans="1:9" x14ac:dyDescent="0.3">
      <c r="A231" t="s">
        <v>911</v>
      </c>
      <c r="B231" s="1" t="s">
        <v>912</v>
      </c>
      <c r="C231">
        <v>2</v>
      </c>
      <c r="D231">
        <v>7</v>
      </c>
      <c r="E231">
        <v>14.25</v>
      </c>
      <c r="F231">
        <v>26.5</v>
      </c>
      <c r="G231">
        <v>3.75</v>
      </c>
      <c r="H231">
        <v>2</v>
      </c>
      <c r="I231">
        <v>6.3</v>
      </c>
    </row>
    <row r="232" spans="1:9" x14ac:dyDescent="0.3">
      <c r="B232" s="1" t="s">
        <v>913</v>
      </c>
      <c r="C232">
        <v>2</v>
      </c>
      <c r="D232">
        <v>6</v>
      </c>
      <c r="E232">
        <v>11.65</v>
      </c>
      <c r="F232">
        <v>22</v>
      </c>
      <c r="G232">
        <v>3.75</v>
      </c>
      <c r="H232">
        <v>2.35</v>
      </c>
      <c r="I232">
        <v>6.55</v>
      </c>
    </row>
    <row r="233" spans="1:9" x14ac:dyDescent="0.3">
      <c r="B233" s="1" t="s">
        <v>914</v>
      </c>
      <c r="C233">
        <v>2</v>
      </c>
      <c r="D233">
        <v>3.5</v>
      </c>
      <c r="E233">
        <v>10.25</v>
      </c>
      <c r="F233">
        <v>9</v>
      </c>
      <c r="G233">
        <v>4.75</v>
      </c>
      <c r="H233">
        <v>2.2999999999999998</v>
      </c>
      <c r="I233">
        <v>5.25</v>
      </c>
    </row>
    <row r="234" spans="1:9" x14ac:dyDescent="0.3">
      <c r="B234" s="1" t="s">
        <v>915</v>
      </c>
      <c r="C234">
        <v>2</v>
      </c>
      <c r="D234">
        <v>8.5</v>
      </c>
      <c r="E234">
        <v>10.95</v>
      </c>
      <c r="F234">
        <v>22</v>
      </c>
      <c r="G234">
        <v>4</v>
      </c>
      <c r="H234">
        <v>2.4500000000000002</v>
      </c>
      <c r="I234">
        <v>6.45</v>
      </c>
    </row>
    <row r="235" spans="1:9" x14ac:dyDescent="0.3">
      <c r="A235" t="s">
        <v>916</v>
      </c>
      <c r="B235" s="1" t="s">
        <v>917</v>
      </c>
      <c r="C235">
        <v>2</v>
      </c>
      <c r="D235">
        <v>28.5</v>
      </c>
      <c r="E235">
        <v>15.25</v>
      </c>
      <c r="F235">
        <v>31</v>
      </c>
      <c r="G235">
        <v>9.25</v>
      </c>
      <c r="H235">
        <v>3.75</v>
      </c>
      <c r="I235">
        <v>7.4</v>
      </c>
    </row>
    <row r="236" spans="1:9" x14ac:dyDescent="0.3">
      <c r="A236" t="s">
        <v>918</v>
      </c>
      <c r="B236" s="1" t="s">
        <v>919</v>
      </c>
      <c r="C236">
        <v>2</v>
      </c>
      <c r="D236">
        <v>25</v>
      </c>
      <c r="E236">
        <v>18.25</v>
      </c>
      <c r="F236">
        <v>26.5</v>
      </c>
      <c r="G236">
        <v>13.25</v>
      </c>
      <c r="H236">
        <v>2.4</v>
      </c>
      <c r="I236">
        <v>11.4</v>
      </c>
    </row>
    <row r="237" spans="1:9" x14ac:dyDescent="0.3">
      <c r="B237" s="1" t="s">
        <v>920</v>
      </c>
      <c r="C237">
        <v>2</v>
      </c>
      <c r="D237">
        <v>15</v>
      </c>
      <c r="E237">
        <v>29</v>
      </c>
      <c r="F237">
        <v>32.5</v>
      </c>
      <c r="I237">
        <v>15.25</v>
      </c>
    </row>
    <row r="238" spans="1:9" x14ac:dyDescent="0.3">
      <c r="A238" t="s">
        <v>921</v>
      </c>
      <c r="B238" s="1" t="s">
        <v>922</v>
      </c>
      <c r="C238">
        <v>2</v>
      </c>
      <c r="D238">
        <v>40</v>
      </c>
      <c r="E238">
        <v>17.95</v>
      </c>
      <c r="F238">
        <v>36.5</v>
      </c>
      <c r="G238">
        <v>18.5</v>
      </c>
      <c r="H238">
        <v>2.25</v>
      </c>
      <c r="I238">
        <v>11.25</v>
      </c>
    </row>
    <row r="239" spans="1:9" x14ac:dyDescent="0.3">
      <c r="A239" t="s">
        <v>923</v>
      </c>
      <c r="B239" s="1" t="s">
        <v>924</v>
      </c>
      <c r="C239">
        <v>2</v>
      </c>
      <c r="D239">
        <v>17.5</v>
      </c>
      <c r="E239">
        <v>21.5</v>
      </c>
      <c r="F239">
        <v>55.5</v>
      </c>
      <c r="G239">
        <v>7.5</v>
      </c>
      <c r="H239">
        <v>3.25</v>
      </c>
      <c r="I239">
        <v>10.35</v>
      </c>
    </row>
    <row r="240" spans="1:9" x14ac:dyDescent="0.3">
      <c r="B240" s="1" t="s">
        <v>925</v>
      </c>
      <c r="C240">
        <v>2</v>
      </c>
      <c r="D240">
        <v>20</v>
      </c>
      <c r="E240">
        <v>19.5</v>
      </c>
      <c r="F240">
        <v>53.5</v>
      </c>
      <c r="G240">
        <v>6.75</v>
      </c>
      <c r="H240">
        <v>3.4</v>
      </c>
      <c r="I240">
        <v>12.55</v>
      </c>
    </row>
    <row r="241" spans="1:9" x14ac:dyDescent="0.3">
      <c r="B241" s="1" t="s">
        <v>926</v>
      </c>
      <c r="C241">
        <v>2</v>
      </c>
      <c r="D241">
        <v>9</v>
      </c>
      <c r="E241">
        <v>17.899999999999999</v>
      </c>
      <c r="F241">
        <v>40</v>
      </c>
      <c r="G241">
        <v>4.25</v>
      </c>
      <c r="H241">
        <v>3.05</v>
      </c>
      <c r="I241">
        <v>10.75</v>
      </c>
    </row>
    <row r="242" spans="1:9" x14ac:dyDescent="0.3">
      <c r="B242" s="1" t="s">
        <v>927</v>
      </c>
      <c r="C242">
        <v>2</v>
      </c>
      <c r="D242">
        <v>11.5</v>
      </c>
      <c r="E242">
        <v>26.75</v>
      </c>
      <c r="G242">
        <v>13.5</v>
      </c>
      <c r="H242">
        <v>3.5</v>
      </c>
      <c r="I242">
        <v>11.65</v>
      </c>
    </row>
    <row r="243" spans="1:9" x14ac:dyDescent="0.3">
      <c r="A243" t="s">
        <v>928</v>
      </c>
      <c r="B243" s="1" t="s">
        <v>929</v>
      </c>
      <c r="C243">
        <v>2</v>
      </c>
      <c r="D243">
        <v>14.5</v>
      </c>
      <c r="E243">
        <v>16.5</v>
      </c>
      <c r="F243">
        <v>31</v>
      </c>
      <c r="G243">
        <v>9.5</v>
      </c>
      <c r="H243">
        <v>2.95</v>
      </c>
      <c r="I243">
        <v>11.7</v>
      </c>
    </row>
    <row r="244" spans="1:9" x14ac:dyDescent="0.3">
      <c r="A244" t="s">
        <v>930</v>
      </c>
      <c r="B244" s="1" t="s">
        <v>931</v>
      </c>
      <c r="C244">
        <v>2</v>
      </c>
      <c r="D244">
        <v>5.5</v>
      </c>
      <c r="E244">
        <v>21.25</v>
      </c>
      <c r="F244">
        <v>46</v>
      </c>
      <c r="G244">
        <v>3.75</v>
      </c>
      <c r="H244">
        <v>3.05</v>
      </c>
      <c r="I244">
        <v>12.25</v>
      </c>
    </row>
    <row r="245" spans="1:9" x14ac:dyDescent="0.3">
      <c r="B245" s="1" t="s">
        <v>932</v>
      </c>
      <c r="C245">
        <v>2</v>
      </c>
      <c r="D245">
        <v>8.5</v>
      </c>
      <c r="E245">
        <v>17</v>
      </c>
      <c r="F245">
        <v>41</v>
      </c>
      <c r="G245">
        <v>8.5</v>
      </c>
      <c r="H245">
        <v>3.35</v>
      </c>
      <c r="I245">
        <v>9</v>
      </c>
    </row>
    <row r="246" spans="1:9" x14ac:dyDescent="0.3">
      <c r="B246" s="1" t="s">
        <v>933</v>
      </c>
      <c r="C246">
        <v>2</v>
      </c>
      <c r="D246">
        <v>11.5</v>
      </c>
      <c r="E246">
        <v>18.75</v>
      </c>
      <c r="F246">
        <v>29.5</v>
      </c>
      <c r="G246">
        <v>8.5</v>
      </c>
      <c r="H246">
        <v>2.85</v>
      </c>
      <c r="I246">
        <v>10.25</v>
      </c>
    </row>
    <row r="247" spans="1:9" x14ac:dyDescent="0.3">
      <c r="A247" t="s">
        <v>934</v>
      </c>
      <c r="B247" s="1" t="s">
        <v>935</v>
      </c>
      <c r="C247">
        <v>2</v>
      </c>
      <c r="E247">
        <v>13</v>
      </c>
      <c r="F247">
        <v>27</v>
      </c>
      <c r="G247">
        <v>1.25</v>
      </c>
      <c r="H247">
        <v>2.9</v>
      </c>
      <c r="I247">
        <v>7.6</v>
      </c>
    </row>
    <row r="248" spans="1:9" x14ac:dyDescent="0.3">
      <c r="A248" t="s">
        <v>936</v>
      </c>
      <c r="B248" s="1" t="s">
        <v>937</v>
      </c>
      <c r="C248">
        <v>2</v>
      </c>
      <c r="D248">
        <v>15.5</v>
      </c>
      <c r="E248">
        <v>15</v>
      </c>
      <c r="F248">
        <v>37</v>
      </c>
      <c r="G248">
        <v>7.5</v>
      </c>
      <c r="H248">
        <v>2.65</v>
      </c>
      <c r="I248">
        <v>7.4</v>
      </c>
    </row>
    <row r="249" spans="1:9" x14ac:dyDescent="0.3">
      <c r="B249" s="1" t="s">
        <v>938</v>
      </c>
      <c r="C249">
        <v>2</v>
      </c>
      <c r="D249">
        <v>10</v>
      </c>
      <c r="E249">
        <v>17.649999999999999</v>
      </c>
      <c r="G249">
        <v>9.5</v>
      </c>
      <c r="H249">
        <v>2.7</v>
      </c>
      <c r="I249">
        <v>10.5</v>
      </c>
    </row>
    <row r="250" spans="1:9" x14ac:dyDescent="0.3">
      <c r="B250" s="1" t="s">
        <v>939</v>
      </c>
      <c r="C250">
        <v>2</v>
      </c>
      <c r="D250">
        <v>10.5</v>
      </c>
      <c r="E250">
        <v>16.25</v>
      </c>
      <c r="F250">
        <v>33</v>
      </c>
      <c r="G250">
        <v>3.75</v>
      </c>
      <c r="H250">
        <v>2.25</v>
      </c>
      <c r="I250">
        <v>7</v>
      </c>
    </row>
    <row r="251" spans="1:9" x14ac:dyDescent="0.3">
      <c r="A251" t="s">
        <v>940</v>
      </c>
      <c r="B251" s="1" t="s">
        <v>941</v>
      </c>
      <c r="C251">
        <v>2</v>
      </c>
      <c r="D251">
        <v>19</v>
      </c>
      <c r="E251">
        <v>12.1</v>
      </c>
      <c r="F251">
        <v>36</v>
      </c>
      <c r="G251">
        <v>11.5</v>
      </c>
      <c r="H251">
        <v>2.4500000000000002</v>
      </c>
      <c r="I251">
        <v>6.25</v>
      </c>
    </row>
    <row r="252" spans="1:9" x14ac:dyDescent="0.3">
      <c r="B252" s="1" t="s">
        <v>942</v>
      </c>
      <c r="C252">
        <v>2</v>
      </c>
      <c r="D252">
        <v>20</v>
      </c>
      <c r="E252">
        <v>14.25</v>
      </c>
      <c r="F252">
        <v>33.5</v>
      </c>
      <c r="G252">
        <v>8</v>
      </c>
      <c r="H252">
        <v>2.4</v>
      </c>
      <c r="I252">
        <v>7.25</v>
      </c>
    </row>
    <row r="253" spans="1:9" x14ac:dyDescent="0.3">
      <c r="B253" s="1" t="s">
        <v>943</v>
      </c>
      <c r="C253">
        <v>2</v>
      </c>
      <c r="D253">
        <v>18</v>
      </c>
      <c r="E253">
        <v>12.1</v>
      </c>
      <c r="F253">
        <v>24.5</v>
      </c>
      <c r="G253">
        <v>6.25</v>
      </c>
      <c r="H253">
        <v>2.5</v>
      </c>
      <c r="I253">
        <v>5.9</v>
      </c>
    </row>
    <row r="254" spans="1:9" x14ac:dyDescent="0.3">
      <c r="A254" t="s">
        <v>944</v>
      </c>
      <c r="B254" s="1" t="s">
        <v>945</v>
      </c>
      <c r="C254">
        <v>2</v>
      </c>
      <c r="D254">
        <v>70</v>
      </c>
      <c r="E254">
        <v>13.1</v>
      </c>
      <c r="F254">
        <v>26</v>
      </c>
      <c r="G254">
        <v>11</v>
      </c>
      <c r="H254">
        <v>3</v>
      </c>
      <c r="I254">
        <v>7.25</v>
      </c>
    </row>
    <row r="255" spans="1:9" x14ac:dyDescent="0.3">
      <c r="B255" s="1" t="s">
        <v>946</v>
      </c>
      <c r="C255">
        <v>2</v>
      </c>
      <c r="D255">
        <v>27.5</v>
      </c>
      <c r="E255">
        <v>13.2</v>
      </c>
      <c r="F255">
        <v>44.5</v>
      </c>
      <c r="G255">
        <v>9.75</v>
      </c>
      <c r="H255">
        <v>3.05</v>
      </c>
      <c r="I255">
        <v>6.35</v>
      </c>
    </row>
    <row r="256" spans="1:9" x14ac:dyDescent="0.3">
      <c r="B256" s="1" t="s">
        <v>947</v>
      </c>
      <c r="C256">
        <v>2</v>
      </c>
      <c r="D256">
        <v>25</v>
      </c>
      <c r="E256">
        <v>14.5</v>
      </c>
      <c r="F256">
        <v>31.5</v>
      </c>
      <c r="G256">
        <v>15.25</v>
      </c>
      <c r="H256">
        <v>2.75</v>
      </c>
      <c r="I256">
        <v>7.3</v>
      </c>
    </row>
    <row r="257" spans="1:9" x14ac:dyDescent="0.3">
      <c r="B257" s="1" t="s">
        <v>948</v>
      </c>
      <c r="C257">
        <v>2</v>
      </c>
      <c r="E257">
        <v>8.5</v>
      </c>
      <c r="F257">
        <v>7</v>
      </c>
      <c r="G257">
        <v>5.5</v>
      </c>
      <c r="H257">
        <v>2.4</v>
      </c>
      <c r="I257">
        <v>6.6</v>
      </c>
    </row>
    <row r="258" spans="1:9" x14ac:dyDescent="0.3">
      <c r="B258" s="1" t="s">
        <v>949</v>
      </c>
      <c r="C258">
        <v>2</v>
      </c>
      <c r="D258">
        <v>42.5</v>
      </c>
      <c r="E258">
        <v>17.149999999999999</v>
      </c>
      <c r="F258">
        <v>14.5</v>
      </c>
      <c r="G258">
        <v>10.5</v>
      </c>
      <c r="H258">
        <v>3.45</v>
      </c>
      <c r="I258">
        <v>9.5</v>
      </c>
    </row>
    <row r="259" spans="1:9" x14ac:dyDescent="0.3">
      <c r="A259" t="s">
        <v>950</v>
      </c>
      <c r="B259" s="1" t="s">
        <v>951</v>
      </c>
      <c r="C259">
        <v>2</v>
      </c>
      <c r="D259">
        <v>30</v>
      </c>
      <c r="E259">
        <v>15.100000000000001</v>
      </c>
      <c r="F259">
        <v>23</v>
      </c>
      <c r="G259">
        <v>15</v>
      </c>
      <c r="H259">
        <v>2.4500000000000002</v>
      </c>
      <c r="I259">
        <v>8.9499999999999993</v>
      </c>
    </row>
    <row r="260" spans="1:9" x14ac:dyDescent="0.3">
      <c r="B260" s="1" t="s">
        <v>952</v>
      </c>
      <c r="C260">
        <v>2</v>
      </c>
      <c r="D260">
        <v>30</v>
      </c>
      <c r="E260">
        <v>15.15</v>
      </c>
      <c r="F260">
        <v>20</v>
      </c>
      <c r="G260">
        <v>17</v>
      </c>
      <c r="H260">
        <v>2.5</v>
      </c>
      <c r="I260">
        <v>6.85</v>
      </c>
    </row>
    <row r="261" spans="1:9" x14ac:dyDescent="0.3">
      <c r="A261" t="s">
        <v>953</v>
      </c>
      <c r="B261" s="1" t="s">
        <v>954</v>
      </c>
      <c r="C261">
        <v>2</v>
      </c>
      <c r="D261">
        <v>21.5</v>
      </c>
      <c r="E261">
        <v>9.6999999999999993</v>
      </c>
      <c r="F261">
        <v>60</v>
      </c>
      <c r="G261">
        <v>7.75</v>
      </c>
      <c r="H261">
        <v>2.7</v>
      </c>
      <c r="I261">
        <v>5.65</v>
      </c>
    </row>
    <row r="262" spans="1:9" x14ac:dyDescent="0.3">
      <c r="B262" s="1" t="s">
        <v>955</v>
      </c>
      <c r="C262">
        <v>2</v>
      </c>
      <c r="D262">
        <v>21.5</v>
      </c>
      <c r="E262">
        <v>9.8500000000000014</v>
      </c>
      <c r="F262">
        <v>40.5</v>
      </c>
      <c r="G262">
        <v>7.75</v>
      </c>
      <c r="H262">
        <v>3</v>
      </c>
      <c r="I262">
        <v>7.6</v>
      </c>
    </row>
    <row r="263" spans="1:9" x14ac:dyDescent="0.3">
      <c r="B263" s="1" t="s">
        <v>956</v>
      </c>
      <c r="C263">
        <v>2</v>
      </c>
      <c r="D263">
        <v>45</v>
      </c>
      <c r="E263">
        <v>11.5</v>
      </c>
      <c r="F263">
        <v>51</v>
      </c>
      <c r="G263">
        <v>4.25</v>
      </c>
      <c r="H263">
        <v>3.1</v>
      </c>
      <c r="I263">
        <v>5.25</v>
      </c>
    </row>
    <row r="264" spans="1:9" x14ac:dyDescent="0.3">
      <c r="B264" s="1" t="s">
        <v>957</v>
      </c>
      <c r="C264">
        <v>2</v>
      </c>
      <c r="D264">
        <v>19</v>
      </c>
      <c r="E264">
        <v>12.35</v>
      </c>
      <c r="F264">
        <v>34.5</v>
      </c>
      <c r="G264">
        <v>13</v>
      </c>
      <c r="H264">
        <v>2.2999999999999998</v>
      </c>
      <c r="I264">
        <v>5.95</v>
      </c>
    </row>
    <row r="265" spans="1:9" x14ac:dyDescent="0.3">
      <c r="B265" s="1" t="s">
        <v>958</v>
      </c>
      <c r="C265">
        <v>2</v>
      </c>
      <c r="D265">
        <v>14</v>
      </c>
      <c r="E265">
        <v>9.8000000000000007</v>
      </c>
      <c r="F265">
        <v>25</v>
      </c>
      <c r="G265">
        <v>7</v>
      </c>
      <c r="H265">
        <v>2.75</v>
      </c>
      <c r="I265">
        <v>6.1</v>
      </c>
    </row>
    <row r="266" spans="1:9" x14ac:dyDescent="0.3">
      <c r="B266" s="1" t="s">
        <v>959</v>
      </c>
      <c r="C266">
        <v>2</v>
      </c>
      <c r="D266">
        <v>25</v>
      </c>
      <c r="E266">
        <v>8.65</v>
      </c>
      <c r="F266">
        <v>19</v>
      </c>
      <c r="G266">
        <v>8.5</v>
      </c>
      <c r="H266">
        <v>2.5</v>
      </c>
      <c r="I266">
        <v>5.0999999999999996</v>
      </c>
    </row>
    <row r="267" spans="1:9" x14ac:dyDescent="0.3">
      <c r="B267" s="1" t="s">
        <v>960</v>
      </c>
      <c r="C267">
        <v>1</v>
      </c>
      <c r="D267">
        <v>22.5</v>
      </c>
      <c r="E267">
        <v>8.3000000000000007</v>
      </c>
      <c r="F267">
        <v>11.5</v>
      </c>
      <c r="G267">
        <v>5.75</v>
      </c>
      <c r="H267">
        <v>2.35</v>
      </c>
      <c r="I267">
        <v>4.5999999999999996</v>
      </c>
    </row>
    <row r="268" spans="1:9" x14ac:dyDescent="0.3">
      <c r="B268" s="1" t="s">
        <v>961</v>
      </c>
      <c r="C268">
        <v>2</v>
      </c>
      <c r="D268">
        <v>14</v>
      </c>
      <c r="E268">
        <v>7.75</v>
      </c>
      <c r="F268">
        <v>10</v>
      </c>
      <c r="G268">
        <v>6.5</v>
      </c>
      <c r="H268">
        <v>2.2000000000000002</v>
      </c>
      <c r="I268">
        <v>4.5999999999999996</v>
      </c>
    </row>
    <row r="269" spans="1:9" x14ac:dyDescent="0.3">
      <c r="B269" s="1" t="s">
        <v>962</v>
      </c>
      <c r="C269">
        <v>2</v>
      </c>
      <c r="D269">
        <v>20</v>
      </c>
      <c r="E269">
        <v>11.4</v>
      </c>
      <c r="F269">
        <v>21.5</v>
      </c>
      <c r="G269">
        <v>13.5</v>
      </c>
      <c r="H269">
        <v>1.7</v>
      </c>
      <c r="I269">
        <v>5</v>
      </c>
    </row>
    <row r="270" spans="1:9" x14ac:dyDescent="0.3">
      <c r="B270" s="1" t="s">
        <v>963</v>
      </c>
      <c r="C270">
        <v>2</v>
      </c>
      <c r="D270">
        <v>12</v>
      </c>
      <c r="E270">
        <v>14.7</v>
      </c>
      <c r="F270">
        <v>23</v>
      </c>
      <c r="G270">
        <v>8.5</v>
      </c>
      <c r="H270">
        <v>2.2000000000000002</v>
      </c>
      <c r="I270">
        <v>7</v>
      </c>
    </row>
    <row r="271" spans="1:9" x14ac:dyDescent="0.3">
      <c r="B271" s="1" t="s">
        <v>964</v>
      </c>
      <c r="C271">
        <v>2</v>
      </c>
      <c r="D271">
        <v>23.5</v>
      </c>
      <c r="E271">
        <v>11.8</v>
      </c>
      <c r="F271">
        <v>15</v>
      </c>
      <c r="G271">
        <v>8.5</v>
      </c>
      <c r="H271">
        <v>3.55</v>
      </c>
      <c r="I271">
        <v>6.75</v>
      </c>
    </row>
    <row r="272" spans="1:9" x14ac:dyDescent="0.3">
      <c r="B272" s="1" t="s">
        <v>965</v>
      </c>
      <c r="C272">
        <v>2</v>
      </c>
      <c r="D272">
        <v>20</v>
      </c>
      <c r="E272">
        <v>8.3000000000000007</v>
      </c>
      <c r="F272">
        <v>15.5</v>
      </c>
      <c r="G272">
        <v>7</v>
      </c>
      <c r="H272">
        <v>2.9</v>
      </c>
      <c r="I272">
        <v>4.6500000000000004</v>
      </c>
    </row>
    <row r="273" spans="2:9" x14ac:dyDescent="0.3">
      <c r="B273" s="1" t="s">
        <v>966</v>
      </c>
      <c r="C273">
        <v>1</v>
      </c>
      <c r="D273">
        <v>8.5</v>
      </c>
      <c r="E273">
        <v>6.05</v>
      </c>
      <c r="F273">
        <v>15.5</v>
      </c>
      <c r="G273">
        <v>3.75</v>
      </c>
      <c r="H273">
        <v>2.5</v>
      </c>
      <c r="I273">
        <v>5.35</v>
      </c>
    </row>
    <row r="274" spans="2:9" x14ac:dyDescent="0.3">
      <c r="B274" s="1" t="s">
        <v>967</v>
      </c>
      <c r="C274">
        <v>2</v>
      </c>
      <c r="D274">
        <v>19.5</v>
      </c>
      <c r="E274">
        <v>6.4</v>
      </c>
      <c r="F274">
        <v>9.5</v>
      </c>
      <c r="G274">
        <v>5.75</v>
      </c>
      <c r="H274">
        <v>2.0499999999999998</v>
      </c>
      <c r="I274">
        <v>4.1500000000000004</v>
      </c>
    </row>
    <row r="275" spans="2:9" x14ac:dyDescent="0.3">
      <c r="B275" s="1" t="s">
        <v>968</v>
      </c>
      <c r="C275">
        <v>2</v>
      </c>
      <c r="D275">
        <v>10</v>
      </c>
      <c r="E275">
        <v>6.3000000000000007</v>
      </c>
      <c r="F275">
        <v>14.5</v>
      </c>
      <c r="G275">
        <v>3.75</v>
      </c>
      <c r="H275">
        <v>2.5</v>
      </c>
      <c r="I275">
        <v>3.75</v>
      </c>
    </row>
    <row r="276" spans="2:9" x14ac:dyDescent="0.3">
      <c r="B276" s="1" t="s">
        <v>969</v>
      </c>
      <c r="C276">
        <v>2</v>
      </c>
      <c r="D276">
        <v>7</v>
      </c>
      <c r="E276">
        <v>10.25</v>
      </c>
      <c r="F276">
        <v>33</v>
      </c>
      <c r="G276">
        <v>4.75</v>
      </c>
      <c r="H276">
        <v>2.75</v>
      </c>
      <c r="I276">
        <v>7.25</v>
      </c>
    </row>
    <row r="277" spans="2:9" x14ac:dyDescent="0.3">
      <c r="B277" s="1" t="s">
        <v>970</v>
      </c>
      <c r="C277">
        <v>2</v>
      </c>
      <c r="D277">
        <v>4</v>
      </c>
      <c r="E277">
        <v>5.6</v>
      </c>
      <c r="F277">
        <v>20</v>
      </c>
      <c r="G277">
        <v>3.25</v>
      </c>
      <c r="H277">
        <v>2.2000000000000002</v>
      </c>
      <c r="I277">
        <v>3.8</v>
      </c>
    </row>
    <row r="278" spans="2:9" x14ac:dyDescent="0.3">
      <c r="B278" s="1" t="s">
        <v>971</v>
      </c>
      <c r="C278">
        <v>1</v>
      </c>
      <c r="D278">
        <v>5.5</v>
      </c>
      <c r="E278">
        <v>6.15</v>
      </c>
      <c r="F278">
        <v>29</v>
      </c>
      <c r="G278">
        <v>1.75</v>
      </c>
      <c r="I278">
        <v>4</v>
      </c>
    </row>
    <row r="279" spans="2:9" x14ac:dyDescent="0.3">
      <c r="B279" s="1" t="s">
        <v>972</v>
      </c>
      <c r="C279">
        <v>2</v>
      </c>
      <c r="D279">
        <v>6</v>
      </c>
      <c r="E279">
        <v>7.3</v>
      </c>
      <c r="G279">
        <v>11</v>
      </c>
      <c r="H279">
        <v>2.1</v>
      </c>
      <c r="I279">
        <v>4.6500000000000004</v>
      </c>
    </row>
    <row r="280" spans="2:9" x14ac:dyDescent="0.3">
      <c r="B280" s="1" t="s">
        <v>973</v>
      </c>
      <c r="C280">
        <v>2</v>
      </c>
      <c r="D280">
        <v>7.5</v>
      </c>
      <c r="E280">
        <v>10.25</v>
      </c>
      <c r="F280">
        <v>13.5</v>
      </c>
      <c r="G280">
        <v>2.25</v>
      </c>
      <c r="H280">
        <v>2.25</v>
      </c>
      <c r="I280">
        <v>5.8</v>
      </c>
    </row>
    <row r="281" spans="2:9" x14ac:dyDescent="0.3">
      <c r="B281" s="1" t="s">
        <v>974</v>
      </c>
      <c r="C281">
        <v>1</v>
      </c>
      <c r="D281">
        <v>5.5</v>
      </c>
      <c r="E281">
        <v>7.25</v>
      </c>
      <c r="F281">
        <v>24</v>
      </c>
      <c r="G281">
        <v>2.5</v>
      </c>
      <c r="I281">
        <v>5.7</v>
      </c>
    </row>
    <row r="282" spans="2:9" x14ac:dyDescent="0.3">
      <c r="B282" s="1" t="s">
        <v>975</v>
      </c>
      <c r="C282">
        <v>1</v>
      </c>
      <c r="D282">
        <v>4.5</v>
      </c>
      <c r="E282">
        <v>6.2</v>
      </c>
      <c r="F282">
        <v>14.5</v>
      </c>
      <c r="G282">
        <v>7.5</v>
      </c>
      <c r="H282">
        <v>2.25</v>
      </c>
      <c r="I282">
        <v>4.75</v>
      </c>
    </row>
    <row r="283" spans="2:9" x14ac:dyDescent="0.3">
      <c r="B283" s="1" t="s">
        <v>976</v>
      </c>
      <c r="C283">
        <v>1</v>
      </c>
      <c r="D283">
        <v>8</v>
      </c>
      <c r="E283">
        <v>9.1</v>
      </c>
      <c r="F283">
        <v>21.5</v>
      </c>
      <c r="G283">
        <v>3.5</v>
      </c>
      <c r="H283">
        <v>2</v>
      </c>
      <c r="I283">
        <v>4.3</v>
      </c>
    </row>
    <row r="284" spans="2:9" x14ac:dyDescent="0.3">
      <c r="B284" s="1" t="s">
        <v>977</v>
      </c>
      <c r="C284">
        <v>2</v>
      </c>
      <c r="D284">
        <v>6</v>
      </c>
      <c r="E284">
        <v>7.05</v>
      </c>
      <c r="F284">
        <v>10</v>
      </c>
      <c r="G284">
        <v>2.1</v>
      </c>
      <c r="H284">
        <v>2.5499999999999998</v>
      </c>
      <c r="I284">
        <v>4.45</v>
      </c>
    </row>
    <row r="285" spans="2:9" x14ac:dyDescent="0.3">
      <c r="B285" s="1" t="s">
        <v>978</v>
      </c>
      <c r="C285">
        <v>1</v>
      </c>
      <c r="D285">
        <v>6</v>
      </c>
      <c r="E285">
        <v>6.45</v>
      </c>
      <c r="F285">
        <v>10.5</v>
      </c>
      <c r="G285">
        <v>3.9</v>
      </c>
      <c r="H285">
        <v>3.05</v>
      </c>
      <c r="I285">
        <v>3.85</v>
      </c>
    </row>
    <row r="286" spans="2:9" x14ac:dyDescent="0.3">
      <c r="B286" s="1" t="s">
        <v>979</v>
      </c>
      <c r="C286">
        <v>1</v>
      </c>
      <c r="D286">
        <v>5</v>
      </c>
      <c r="E286">
        <v>6.4</v>
      </c>
      <c r="F286">
        <v>12.5</v>
      </c>
      <c r="G286">
        <v>1.55</v>
      </c>
      <c r="H286">
        <v>2.6</v>
      </c>
      <c r="I286">
        <v>3.25</v>
      </c>
    </row>
    <row r="287" spans="2:9" x14ac:dyDescent="0.3">
      <c r="B287" s="1" t="s">
        <v>980</v>
      </c>
      <c r="C287">
        <v>1</v>
      </c>
      <c r="D287">
        <v>6</v>
      </c>
      <c r="E287">
        <v>4.9000000000000004</v>
      </c>
      <c r="F287">
        <v>5</v>
      </c>
      <c r="G287">
        <v>10</v>
      </c>
      <c r="H287">
        <v>3.2</v>
      </c>
      <c r="I287">
        <v>3.8</v>
      </c>
    </row>
    <row r="288" spans="2:9" x14ac:dyDescent="0.3">
      <c r="B288" s="1" t="s">
        <v>981</v>
      </c>
      <c r="C288">
        <v>2</v>
      </c>
      <c r="D288">
        <v>5.5</v>
      </c>
      <c r="E288">
        <v>9.1</v>
      </c>
      <c r="F288">
        <v>11</v>
      </c>
      <c r="G288">
        <v>3</v>
      </c>
      <c r="H288">
        <v>2.5499999999999998</v>
      </c>
      <c r="I288">
        <v>5.0999999999999996</v>
      </c>
    </row>
    <row r="289" spans="1:10" x14ac:dyDescent="0.3">
      <c r="B289" s="1" t="s">
        <v>982</v>
      </c>
      <c r="C289">
        <v>1</v>
      </c>
      <c r="D289">
        <v>5.5</v>
      </c>
      <c r="E289">
        <v>6.75</v>
      </c>
      <c r="G289">
        <v>4.25</v>
      </c>
      <c r="H289">
        <v>2.2000000000000002</v>
      </c>
      <c r="I289">
        <v>3.65</v>
      </c>
    </row>
    <row r="290" spans="1:10" x14ac:dyDescent="0.3">
      <c r="B290" s="1" t="s">
        <v>983</v>
      </c>
      <c r="C290">
        <v>1</v>
      </c>
      <c r="D290">
        <v>9</v>
      </c>
      <c r="E290">
        <v>7.9</v>
      </c>
      <c r="F290">
        <v>10</v>
      </c>
      <c r="G290">
        <v>3.25</v>
      </c>
      <c r="H290">
        <v>1.9</v>
      </c>
      <c r="I290">
        <v>4</v>
      </c>
    </row>
    <row r="291" spans="1:10" x14ac:dyDescent="0.3">
      <c r="B291" s="1" t="s">
        <v>984</v>
      </c>
      <c r="C291">
        <v>1</v>
      </c>
      <c r="D291">
        <v>21.5</v>
      </c>
      <c r="E291">
        <v>9</v>
      </c>
      <c r="F291">
        <v>14</v>
      </c>
      <c r="H291">
        <v>1.85</v>
      </c>
      <c r="I291">
        <v>4.9000000000000004</v>
      </c>
    </row>
    <row r="292" spans="1:10" x14ac:dyDescent="0.3">
      <c r="B292" s="1" t="s">
        <v>985</v>
      </c>
      <c r="C292">
        <v>1</v>
      </c>
      <c r="D292">
        <v>6.5</v>
      </c>
      <c r="E292">
        <v>4.75</v>
      </c>
      <c r="F292">
        <v>8</v>
      </c>
      <c r="G292">
        <v>4.3499999999999996</v>
      </c>
      <c r="H292">
        <v>2.2999999999999998</v>
      </c>
      <c r="J292" t="s">
        <v>1102</v>
      </c>
    </row>
    <row r="293" spans="1:10" x14ac:dyDescent="0.3">
      <c r="A293" t="s">
        <v>986</v>
      </c>
      <c r="B293" s="1" t="s">
        <v>987</v>
      </c>
      <c r="C293">
        <v>1</v>
      </c>
      <c r="D293">
        <v>25.5</v>
      </c>
      <c r="E293">
        <v>14.399999999999999</v>
      </c>
      <c r="F293">
        <v>26</v>
      </c>
      <c r="H293">
        <v>2.75</v>
      </c>
      <c r="I293">
        <v>5.25</v>
      </c>
    </row>
    <row r="294" spans="1:10" x14ac:dyDescent="0.3">
      <c r="B294" s="1" t="s">
        <v>988</v>
      </c>
      <c r="C294">
        <v>2</v>
      </c>
      <c r="D294">
        <v>14</v>
      </c>
      <c r="E294">
        <v>12</v>
      </c>
      <c r="F294">
        <v>22</v>
      </c>
      <c r="G294">
        <v>2.75</v>
      </c>
      <c r="H294">
        <v>2.85</v>
      </c>
      <c r="I294">
        <v>6.5</v>
      </c>
    </row>
    <row r="295" spans="1:10" x14ac:dyDescent="0.3">
      <c r="B295" s="1" t="s">
        <v>989</v>
      </c>
      <c r="C295">
        <v>2</v>
      </c>
      <c r="D295">
        <v>16</v>
      </c>
      <c r="E295">
        <v>9.5</v>
      </c>
      <c r="F295">
        <v>16.5</v>
      </c>
      <c r="G295">
        <v>2.5</v>
      </c>
      <c r="H295">
        <v>2.1</v>
      </c>
      <c r="I295">
        <v>4.25</v>
      </c>
    </row>
    <row r="296" spans="1:10" x14ac:dyDescent="0.3">
      <c r="A296" t="s">
        <v>990</v>
      </c>
      <c r="B296" s="1" t="s">
        <v>991</v>
      </c>
      <c r="C296">
        <v>2</v>
      </c>
      <c r="D296">
        <v>9</v>
      </c>
      <c r="E296">
        <v>11.5</v>
      </c>
      <c r="F296">
        <v>23</v>
      </c>
      <c r="G296">
        <v>2.75</v>
      </c>
      <c r="H296">
        <v>2.2999999999999998</v>
      </c>
      <c r="I296">
        <v>5.7</v>
      </c>
    </row>
    <row r="297" spans="1:10" x14ac:dyDescent="0.3">
      <c r="B297" s="1" t="s">
        <v>992</v>
      </c>
      <c r="C297">
        <v>2</v>
      </c>
      <c r="D297">
        <v>5</v>
      </c>
      <c r="E297">
        <v>6.95</v>
      </c>
      <c r="F297">
        <v>18</v>
      </c>
      <c r="G297">
        <v>3.25</v>
      </c>
      <c r="H297">
        <v>1.9</v>
      </c>
      <c r="I297">
        <v>3.7</v>
      </c>
    </row>
    <row r="298" spans="1:10" x14ac:dyDescent="0.3">
      <c r="B298" s="1" t="s">
        <v>993</v>
      </c>
      <c r="C298">
        <v>2</v>
      </c>
      <c r="D298">
        <v>7.5</v>
      </c>
      <c r="E298">
        <v>6.85</v>
      </c>
      <c r="F298">
        <v>6</v>
      </c>
      <c r="G298">
        <v>1.45</v>
      </c>
      <c r="H298">
        <v>2.5499999999999998</v>
      </c>
      <c r="I298">
        <v>4.7</v>
      </c>
    </row>
    <row r="299" spans="1:10" x14ac:dyDescent="0.3">
      <c r="B299" s="1" t="s">
        <v>994</v>
      </c>
      <c r="C299">
        <v>2</v>
      </c>
      <c r="D299">
        <v>4.5</v>
      </c>
      <c r="E299">
        <v>6.9</v>
      </c>
      <c r="F299">
        <v>19.5</v>
      </c>
      <c r="G299">
        <v>1.3</v>
      </c>
      <c r="I299">
        <v>3.7</v>
      </c>
    </row>
    <row r="300" spans="1:10" x14ac:dyDescent="0.3">
      <c r="A300" t="s">
        <v>995</v>
      </c>
      <c r="B300" s="1" t="s">
        <v>996</v>
      </c>
      <c r="C300">
        <v>2</v>
      </c>
      <c r="D300">
        <v>3.5</v>
      </c>
      <c r="E300">
        <v>10.75</v>
      </c>
      <c r="F300">
        <v>24</v>
      </c>
      <c r="G300">
        <v>2</v>
      </c>
      <c r="H300">
        <v>2.2000000000000002</v>
      </c>
      <c r="I300">
        <v>6.25</v>
      </c>
    </row>
    <row r="301" spans="1:10" x14ac:dyDescent="0.3">
      <c r="A301" t="s">
        <v>997</v>
      </c>
      <c r="B301" s="1" t="s">
        <v>998</v>
      </c>
      <c r="C301">
        <v>2</v>
      </c>
      <c r="D301">
        <v>9</v>
      </c>
      <c r="E301">
        <v>8.75</v>
      </c>
      <c r="F301">
        <v>19.5</v>
      </c>
      <c r="G301">
        <v>1</v>
      </c>
      <c r="I301">
        <v>5.25</v>
      </c>
    </row>
    <row r="302" spans="1:10" x14ac:dyDescent="0.3">
      <c r="A302" t="s">
        <v>999</v>
      </c>
      <c r="B302" s="1" t="s">
        <v>1000</v>
      </c>
      <c r="C302">
        <v>2</v>
      </c>
      <c r="D302">
        <v>5.5</v>
      </c>
      <c r="E302">
        <v>8.35</v>
      </c>
      <c r="F302">
        <v>29.5</v>
      </c>
      <c r="G302">
        <v>4.75</v>
      </c>
      <c r="H302">
        <v>2.5</v>
      </c>
      <c r="I302">
        <v>3.8</v>
      </c>
    </row>
    <row r="303" spans="1:10" x14ac:dyDescent="0.3">
      <c r="B303" s="1" t="s">
        <v>1001</v>
      </c>
      <c r="C303">
        <v>2</v>
      </c>
      <c r="D303">
        <v>8.5</v>
      </c>
      <c r="E303">
        <v>9.6000000000000014</v>
      </c>
      <c r="F303">
        <v>18</v>
      </c>
      <c r="G303">
        <v>5</v>
      </c>
      <c r="I303">
        <v>4.95</v>
      </c>
    </row>
    <row r="304" spans="1:10" x14ac:dyDescent="0.3">
      <c r="B304" s="1" t="s">
        <v>1002</v>
      </c>
      <c r="C304">
        <v>2</v>
      </c>
      <c r="D304">
        <v>8.5</v>
      </c>
      <c r="E304">
        <v>7.3500000000000005</v>
      </c>
      <c r="F304">
        <v>28.5</v>
      </c>
      <c r="G304">
        <v>12.5</v>
      </c>
      <c r="H304">
        <v>3.15</v>
      </c>
      <c r="I304">
        <v>3.9</v>
      </c>
    </row>
    <row r="305" spans="1:9" x14ac:dyDescent="0.3">
      <c r="A305" t="s">
        <v>1003</v>
      </c>
      <c r="B305" s="1" t="s">
        <v>1004</v>
      </c>
      <c r="C305">
        <v>2</v>
      </c>
      <c r="D305">
        <v>13</v>
      </c>
      <c r="E305">
        <v>11.75</v>
      </c>
      <c r="F305">
        <v>26.5</v>
      </c>
      <c r="G305">
        <v>8</v>
      </c>
      <c r="H305">
        <v>2.1</v>
      </c>
      <c r="I305">
        <v>4.7</v>
      </c>
    </row>
    <row r="306" spans="1:9" x14ac:dyDescent="0.3">
      <c r="B306" s="1" t="s">
        <v>1005</v>
      </c>
      <c r="C306">
        <v>2</v>
      </c>
      <c r="D306">
        <v>14</v>
      </c>
      <c r="E306">
        <v>14.399999999999999</v>
      </c>
      <c r="F306">
        <v>22</v>
      </c>
      <c r="G306">
        <v>7</v>
      </c>
      <c r="H306">
        <v>2.4500000000000002</v>
      </c>
      <c r="I306">
        <v>7.4</v>
      </c>
    </row>
    <row r="307" spans="1:9" x14ac:dyDescent="0.3">
      <c r="B307" s="1" t="s">
        <v>1006</v>
      </c>
      <c r="C307">
        <v>2</v>
      </c>
      <c r="D307">
        <v>11.5</v>
      </c>
      <c r="E307">
        <v>9.75</v>
      </c>
      <c r="F307">
        <v>16</v>
      </c>
      <c r="G307">
        <v>7</v>
      </c>
      <c r="H307">
        <v>2.0499999999999998</v>
      </c>
      <c r="I307">
        <v>5.4</v>
      </c>
    </row>
    <row r="308" spans="1:9" x14ac:dyDescent="0.3">
      <c r="B308" s="1" t="s">
        <v>1007</v>
      </c>
      <c r="C308">
        <v>2</v>
      </c>
      <c r="D308">
        <v>14.5</v>
      </c>
      <c r="E308">
        <v>10</v>
      </c>
      <c r="F308">
        <v>15</v>
      </c>
      <c r="G308">
        <v>6.5</v>
      </c>
      <c r="H308">
        <v>1.95</v>
      </c>
      <c r="I308">
        <v>6.85</v>
      </c>
    </row>
    <row r="309" spans="1:9" x14ac:dyDescent="0.3">
      <c r="A309" t="s">
        <v>1008</v>
      </c>
      <c r="B309" s="1" t="s">
        <v>1009</v>
      </c>
      <c r="C309">
        <v>2</v>
      </c>
      <c r="D309">
        <v>10</v>
      </c>
      <c r="E309">
        <v>11.25</v>
      </c>
      <c r="F309">
        <v>43</v>
      </c>
      <c r="G309">
        <v>7.5</v>
      </c>
      <c r="H309">
        <v>2</v>
      </c>
      <c r="I309">
        <v>7.35</v>
      </c>
    </row>
    <row r="310" spans="1:9" x14ac:dyDescent="0.3">
      <c r="A310" t="s">
        <v>1010</v>
      </c>
      <c r="B310" s="1" t="s">
        <v>1011</v>
      </c>
      <c r="C310">
        <v>2</v>
      </c>
      <c r="D310">
        <v>2.5</v>
      </c>
      <c r="E310">
        <v>11.1</v>
      </c>
      <c r="F310">
        <v>15.5</v>
      </c>
      <c r="G310">
        <v>3.25</v>
      </c>
      <c r="H310">
        <v>2</v>
      </c>
      <c r="I310">
        <v>6.55</v>
      </c>
    </row>
    <row r="311" spans="1:9" x14ac:dyDescent="0.3">
      <c r="A311" t="s">
        <v>1012</v>
      </c>
      <c r="B311" s="1" t="s">
        <v>1013</v>
      </c>
      <c r="C311">
        <v>2</v>
      </c>
      <c r="D311">
        <v>20</v>
      </c>
      <c r="E311">
        <v>10.45</v>
      </c>
      <c r="F311">
        <v>10</v>
      </c>
      <c r="G311">
        <v>8.75</v>
      </c>
      <c r="I311">
        <v>7.05</v>
      </c>
    </row>
    <row r="312" spans="1:9" x14ac:dyDescent="0.3">
      <c r="B312" s="1" t="s">
        <v>1014</v>
      </c>
      <c r="C312">
        <v>2</v>
      </c>
      <c r="D312">
        <v>16.5</v>
      </c>
      <c r="E312">
        <v>8.3000000000000007</v>
      </c>
      <c r="F312">
        <v>9</v>
      </c>
      <c r="G312">
        <v>8.75</v>
      </c>
      <c r="H312">
        <v>1.7</v>
      </c>
      <c r="I312">
        <v>4.87</v>
      </c>
    </row>
    <row r="313" spans="1:9" x14ac:dyDescent="0.3">
      <c r="B313" s="1" t="s">
        <v>1015</v>
      </c>
      <c r="C313">
        <v>2</v>
      </c>
      <c r="D313">
        <v>2</v>
      </c>
      <c r="E313">
        <v>10.5</v>
      </c>
      <c r="F313">
        <v>9</v>
      </c>
      <c r="G313">
        <v>0.63</v>
      </c>
      <c r="I313">
        <v>4.95</v>
      </c>
    </row>
    <row r="314" spans="1:9" x14ac:dyDescent="0.3">
      <c r="B314" s="1" t="s">
        <v>1016</v>
      </c>
      <c r="C314">
        <v>2</v>
      </c>
      <c r="D314">
        <v>2</v>
      </c>
      <c r="E314">
        <v>5.6999999999999993</v>
      </c>
      <c r="F314">
        <v>5</v>
      </c>
      <c r="G314">
        <v>0.18</v>
      </c>
      <c r="H314">
        <v>1.6</v>
      </c>
      <c r="I314">
        <v>3.1</v>
      </c>
    </row>
    <row r="315" spans="1:9" x14ac:dyDescent="0.3">
      <c r="B315" s="1" t="s">
        <v>1017</v>
      </c>
      <c r="C315">
        <v>2</v>
      </c>
      <c r="D315">
        <v>2</v>
      </c>
      <c r="F315">
        <v>4</v>
      </c>
      <c r="G315">
        <v>0.3</v>
      </c>
      <c r="I315">
        <v>3</v>
      </c>
    </row>
    <row r="316" spans="1:9" x14ac:dyDescent="0.3">
      <c r="A316" t="s">
        <v>1018</v>
      </c>
      <c r="B316" s="1" t="s">
        <v>1019</v>
      </c>
      <c r="C316">
        <v>2</v>
      </c>
      <c r="D316">
        <v>14.5</v>
      </c>
      <c r="E316">
        <v>10.25</v>
      </c>
      <c r="F316">
        <v>21.5</v>
      </c>
      <c r="G316">
        <v>9</v>
      </c>
      <c r="H316">
        <v>2.35</v>
      </c>
      <c r="I316">
        <v>6</v>
      </c>
    </row>
    <row r="317" spans="1:9" x14ac:dyDescent="0.3">
      <c r="B317" s="1" t="s">
        <v>1020</v>
      </c>
      <c r="C317">
        <v>2</v>
      </c>
      <c r="D317">
        <v>7.5</v>
      </c>
      <c r="E317">
        <v>14.2</v>
      </c>
      <c r="F317">
        <v>13</v>
      </c>
      <c r="G317">
        <v>3</v>
      </c>
      <c r="H317">
        <v>2.0499999999999998</v>
      </c>
      <c r="I317">
        <v>7.15</v>
      </c>
    </row>
    <row r="318" spans="1:9" x14ac:dyDescent="0.3">
      <c r="B318" s="1" t="s">
        <v>1021</v>
      </c>
      <c r="C318">
        <v>2</v>
      </c>
      <c r="D318">
        <v>17</v>
      </c>
      <c r="E318">
        <v>16.25</v>
      </c>
      <c r="F318">
        <v>24.5</v>
      </c>
      <c r="G318">
        <v>7</v>
      </c>
      <c r="H318">
        <v>2.25</v>
      </c>
      <c r="I318">
        <v>8.15</v>
      </c>
    </row>
    <row r="319" spans="1:9" x14ac:dyDescent="0.3">
      <c r="B319" s="1" t="s">
        <v>1022</v>
      </c>
      <c r="C319">
        <v>1</v>
      </c>
      <c r="D319">
        <v>7.5</v>
      </c>
      <c r="E319">
        <v>9.5</v>
      </c>
      <c r="F319">
        <v>15.5</v>
      </c>
      <c r="G319">
        <v>7</v>
      </c>
      <c r="H319">
        <v>1.4</v>
      </c>
      <c r="I319">
        <v>5.6</v>
      </c>
    </row>
    <row r="320" spans="1:9" x14ac:dyDescent="0.3">
      <c r="B320" s="1" t="s">
        <v>1023</v>
      </c>
      <c r="C320">
        <v>2</v>
      </c>
      <c r="D320">
        <v>18.5</v>
      </c>
      <c r="E320">
        <v>10.35</v>
      </c>
      <c r="F320">
        <v>18</v>
      </c>
      <c r="G320">
        <v>8.25</v>
      </c>
      <c r="H320">
        <v>2.4</v>
      </c>
      <c r="I320">
        <v>5.75</v>
      </c>
    </row>
    <row r="321" spans="2:9" x14ac:dyDescent="0.3">
      <c r="B321" s="1" t="s">
        <v>1024</v>
      </c>
      <c r="C321">
        <v>1</v>
      </c>
      <c r="D321">
        <v>9.5</v>
      </c>
      <c r="E321">
        <v>8.4</v>
      </c>
      <c r="F321">
        <v>9.5</v>
      </c>
      <c r="G321">
        <v>4.75</v>
      </c>
      <c r="H321">
        <v>2.2000000000000002</v>
      </c>
      <c r="I321">
        <v>4.2</v>
      </c>
    </row>
    <row r="322" spans="2:9" x14ac:dyDescent="0.3">
      <c r="B322" s="1" t="s">
        <v>1025</v>
      </c>
      <c r="C322">
        <v>1</v>
      </c>
      <c r="D322">
        <v>9.5</v>
      </c>
      <c r="E322">
        <v>9.75</v>
      </c>
      <c r="F322">
        <v>25</v>
      </c>
      <c r="G322">
        <v>5.75</v>
      </c>
      <c r="H322">
        <v>2.75</v>
      </c>
      <c r="I322">
        <v>5.8</v>
      </c>
    </row>
    <row r="323" spans="2:9" x14ac:dyDescent="0.3">
      <c r="B323" s="1" t="s">
        <v>1026</v>
      </c>
      <c r="C323">
        <v>2</v>
      </c>
      <c r="D323">
        <v>7.5</v>
      </c>
      <c r="E323">
        <v>8.25</v>
      </c>
      <c r="F323">
        <v>19</v>
      </c>
      <c r="G323">
        <v>4.5</v>
      </c>
      <c r="H323">
        <v>1.95</v>
      </c>
      <c r="I323">
        <v>4.55</v>
      </c>
    </row>
    <row r="324" spans="2:9" x14ac:dyDescent="0.3">
      <c r="B324" s="1" t="s">
        <v>1027</v>
      </c>
      <c r="C324">
        <v>2</v>
      </c>
      <c r="D324">
        <v>13</v>
      </c>
      <c r="E324">
        <v>7.75</v>
      </c>
      <c r="F324">
        <v>6</v>
      </c>
      <c r="G324">
        <v>6</v>
      </c>
      <c r="I324">
        <v>6</v>
      </c>
    </row>
    <row r="325" spans="2:9" x14ac:dyDescent="0.3">
      <c r="B325" s="1" t="s">
        <v>1028</v>
      </c>
      <c r="C325">
        <v>2</v>
      </c>
      <c r="D325">
        <v>10</v>
      </c>
      <c r="E325">
        <v>14.149999999999999</v>
      </c>
      <c r="F325">
        <v>22</v>
      </c>
      <c r="G325">
        <v>14.5</v>
      </c>
      <c r="H325">
        <v>2.95</v>
      </c>
      <c r="I325">
        <v>6.85</v>
      </c>
    </row>
    <row r="326" spans="2:9" x14ac:dyDescent="0.3">
      <c r="B326" s="1" t="s">
        <v>1029</v>
      </c>
      <c r="C326">
        <v>2</v>
      </c>
      <c r="D326">
        <v>17.5</v>
      </c>
      <c r="E326">
        <v>8.6499999999999986</v>
      </c>
      <c r="F326">
        <v>23.5</v>
      </c>
      <c r="G326">
        <v>5.75</v>
      </c>
      <c r="I326">
        <v>5.15</v>
      </c>
    </row>
    <row r="327" spans="2:9" x14ac:dyDescent="0.3">
      <c r="B327" s="1" t="s">
        <v>1030</v>
      </c>
      <c r="C327">
        <v>1</v>
      </c>
      <c r="D327">
        <v>6.5</v>
      </c>
      <c r="E327">
        <v>8.6</v>
      </c>
      <c r="F327">
        <v>12.5</v>
      </c>
      <c r="G327">
        <v>5.5</v>
      </c>
      <c r="H327">
        <v>2.35</v>
      </c>
      <c r="I327">
        <v>4.8</v>
      </c>
    </row>
    <row r="328" spans="2:9" x14ac:dyDescent="0.3">
      <c r="B328" s="1" t="s">
        <v>1031</v>
      </c>
      <c r="C328">
        <v>1</v>
      </c>
      <c r="D328">
        <v>2.5</v>
      </c>
      <c r="E328">
        <v>4.8000000000000007</v>
      </c>
      <c r="F328">
        <v>13</v>
      </c>
      <c r="G328">
        <v>1.4</v>
      </c>
      <c r="H328">
        <v>2.2000000000000002</v>
      </c>
      <c r="I328">
        <v>3.5</v>
      </c>
    </row>
    <row r="329" spans="2:9" x14ac:dyDescent="0.3">
      <c r="B329" s="1" t="s">
        <v>1032</v>
      </c>
      <c r="C329">
        <v>1</v>
      </c>
      <c r="D329">
        <v>3.5</v>
      </c>
      <c r="E329">
        <v>5.85</v>
      </c>
      <c r="F329">
        <v>19</v>
      </c>
      <c r="G329">
        <v>4.25</v>
      </c>
      <c r="H329">
        <v>2</v>
      </c>
      <c r="I329">
        <v>3.85</v>
      </c>
    </row>
    <row r="330" spans="2:9" x14ac:dyDescent="0.3">
      <c r="B330" s="1" t="s">
        <v>1033</v>
      </c>
      <c r="C330">
        <v>1</v>
      </c>
      <c r="D330">
        <v>6</v>
      </c>
      <c r="E330">
        <v>9.1</v>
      </c>
      <c r="F330">
        <v>9</v>
      </c>
      <c r="G330">
        <v>7</v>
      </c>
      <c r="H330">
        <v>1.45</v>
      </c>
      <c r="I330">
        <v>5.0999999999999996</v>
      </c>
    </row>
    <row r="331" spans="2:9" x14ac:dyDescent="0.3">
      <c r="B331" s="1" t="s">
        <v>1034</v>
      </c>
      <c r="C331">
        <v>1</v>
      </c>
      <c r="D331">
        <v>7.5</v>
      </c>
      <c r="E331">
        <v>8.5</v>
      </c>
      <c r="F331">
        <v>9.5</v>
      </c>
      <c r="G331">
        <v>4.75</v>
      </c>
      <c r="H331">
        <v>1.4</v>
      </c>
      <c r="I331">
        <v>4.45</v>
      </c>
    </row>
    <row r="332" spans="2:9" x14ac:dyDescent="0.3">
      <c r="B332" s="1" t="s">
        <v>1035</v>
      </c>
      <c r="C332">
        <v>1</v>
      </c>
      <c r="D332">
        <v>4.5</v>
      </c>
      <c r="E332">
        <v>7.95</v>
      </c>
      <c r="F332">
        <v>10</v>
      </c>
      <c r="G332">
        <v>4.75</v>
      </c>
      <c r="H332">
        <v>2.7</v>
      </c>
      <c r="I332">
        <v>3.6</v>
      </c>
    </row>
    <row r="333" spans="2:9" x14ac:dyDescent="0.3">
      <c r="B333" s="1" t="s">
        <v>1036</v>
      </c>
      <c r="C333">
        <v>1</v>
      </c>
      <c r="D333">
        <v>6</v>
      </c>
      <c r="E333">
        <v>9.6</v>
      </c>
      <c r="F333">
        <v>14</v>
      </c>
      <c r="G333">
        <v>4.25</v>
      </c>
      <c r="H333">
        <v>2.65</v>
      </c>
      <c r="I333">
        <v>3.75</v>
      </c>
    </row>
    <row r="334" spans="2:9" x14ac:dyDescent="0.3">
      <c r="B334" s="1" t="s">
        <v>1037</v>
      </c>
      <c r="C334">
        <v>1</v>
      </c>
      <c r="D334">
        <v>4.5</v>
      </c>
      <c r="E334">
        <v>10.45</v>
      </c>
      <c r="F334">
        <v>9</v>
      </c>
      <c r="G334">
        <v>4.5</v>
      </c>
      <c r="H334">
        <v>3</v>
      </c>
      <c r="I334">
        <v>3.4</v>
      </c>
    </row>
    <row r="335" spans="2:9" x14ac:dyDescent="0.3">
      <c r="B335" s="1" t="s">
        <v>1038</v>
      </c>
      <c r="C335">
        <v>1</v>
      </c>
      <c r="D335">
        <v>6.5</v>
      </c>
      <c r="E335">
        <v>9.6</v>
      </c>
      <c r="F335">
        <v>4</v>
      </c>
      <c r="G335">
        <v>6.5</v>
      </c>
      <c r="H335">
        <v>2.95</v>
      </c>
      <c r="I335">
        <v>4.45</v>
      </c>
    </row>
    <row r="336" spans="2:9" x14ac:dyDescent="0.3">
      <c r="B336" s="1" t="s">
        <v>1039</v>
      </c>
      <c r="C336">
        <v>2</v>
      </c>
      <c r="D336">
        <v>9</v>
      </c>
      <c r="E336">
        <v>12.5</v>
      </c>
      <c r="F336">
        <v>15</v>
      </c>
      <c r="G336">
        <v>8.75</v>
      </c>
      <c r="H336">
        <v>2.5499999999999998</v>
      </c>
      <c r="I336">
        <v>5.6</v>
      </c>
    </row>
    <row r="337" spans="1:10" x14ac:dyDescent="0.3">
      <c r="B337" s="1" t="s">
        <v>1040</v>
      </c>
      <c r="C337">
        <v>1</v>
      </c>
      <c r="D337">
        <v>14</v>
      </c>
      <c r="E337">
        <v>8.35</v>
      </c>
      <c r="F337">
        <v>16</v>
      </c>
      <c r="G337">
        <v>5.0999999999999996</v>
      </c>
      <c r="H337">
        <v>2</v>
      </c>
      <c r="I337">
        <v>4.45</v>
      </c>
    </row>
    <row r="338" spans="1:10" x14ac:dyDescent="0.3">
      <c r="B338" s="1" t="s">
        <v>1041</v>
      </c>
      <c r="C338">
        <v>1</v>
      </c>
      <c r="D338">
        <v>6.5</v>
      </c>
      <c r="E338">
        <v>9.1999999999999993</v>
      </c>
      <c r="F338">
        <v>21.5</v>
      </c>
      <c r="G338">
        <v>6</v>
      </c>
      <c r="H338">
        <v>1.95</v>
      </c>
      <c r="I338">
        <v>4.1500000000000004</v>
      </c>
    </row>
    <row r="339" spans="1:10" x14ac:dyDescent="0.3">
      <c r="B339" s="1" t="s">
        <v>1042</v>
      </c>
      <c r="C339">
        <v>1</v>
      </c>
      <c r="D339">
        <v>4.5</v>
      </c>
      <c r="E339">
        <v>15.25</v>
      </c>
      <c r="F339">
        <v>11</v>
      </c>
      <c r="G339">
        <v>3.75</v>
      </c>
      <c r="H339">
        <v>3.6</v>
      </c>
      <c r="I339">
        <v>6</v>
      </c>
    </row>
    <row r="340" spans="1:10" x14ac:dyDescent="0.3">
      <c r="B340" s="1" t="s">
        <v>1043</v>
      </c>
      <c r="C340">
        <v>2</v>
      </c>
      <c r="D340">
        <v>6</v>
      </c>
      <c r="E340">
        <v>6.55</v>
      </c>
      <c r="F340">
        <v>22.5</v>
      </c>
      <c r="G340">
        <v>6</v>
      </c>
      <c r="H340">
        <v>1.5</v>
      </c>
      <c r="J340" t="s">
        <v>1100</v>
      </c>
    </row>
    <row r="341" spans="1:10" x14ac:dyDescent="0.3">
      <c r="A341" t="s">
        <v>1044</v>
      </c>
      <c r="B341" s="1" t="s">
        <v>1045</v>
      </c>
      <c r="C341">
        <v>2</v>
      </c>
      <c r="D341">
        <v>17.5</v>
      </c>
      <c r="E341">
        <v>17.149999999999999</v>
      </c>
      <c r="F341">
        <v>32.5</v>
      </c>
      <c r="G341">
        <v>3.5</v>
      </c>
      <c r="H341">
        <v>2.35</v>
      </c>
      <c r="I341">
        <v>11.25</v>
      </c>
    </row>
    <row r="342" spans="1:10" x14ac:dyDescent="0.3">
      <c r="A342" t="s">
        <v>1046</v>
      </c>
      <c r="B342" s="1" t="s">
        <v>1047</v>
      </c>
      <c r="C342">
        <v>2</v>
      </c>
      <c r="D342">
        <v>9</v>
      </c>
      <c r="E342">
        <v>15.15</v>
      </c>
      <c r="F342">
        <v>20.5</v>
      </c>
      <c r="G342">
        <v>4</v>
      </c>
      <c r="H342">
        <v>2.35</v>
      </c>
      <c r="I342">
        <v>7.65</v>
      </c>
    </row>
    <row r="343" spans="1:10" x14ac:dyDescent="0.3">
      <c r="A343" t="s">
        <v>1048</v>
      </c>
      <c r="B343" s="1" t="s">
        <v>1049</v>
      </c>
      <c r="C343">
        <v>2</v>
      </c>
      <c r="D343">
        <v>5.5</v>
      </c>
      <c r="E343">
        <v>8.6</v>
      </c>
      <c r="F343">
        <v>13.5</v>
      </c>
      <c r="G343">
        <v>4.5</v>
      </c>
      <c r="I343">
        <v>5.75</v>
      </c>
    </row>
    <row r="344" spans="1:10" x14ac:dyDescent="0.3">
      <c r="A344" t="s">
        <v>1050</v>
      </c>
      <c r="B344" s="1" t="s">
        <v>1051</v>
      </c>
      <c r="C344">
        <v>2</v>
      </c>
      <c r="D344">
        <v>35</v>
      </c>
      <c r="E344">
        <v>8</v>
      </c>
      <c r="F344">
        <v>16</v>
      </c>
      <c r="G344">
        <v>12</v>
      </c>
      <c r="H344">
        <v>1.35</v>
      </c>
      <c r="I344">
        <v>4</v>
      </c>
    </row>
    <row r="345" spans="1:10" x14ac:dyDescent="0.3">
      <c r="B345" s="1" t="s">
        <v>1052</v>
      </c>
      <c r="C345">
        <v>2</v>
      </c>
      <c r="D345">
        <v>30</v>
      </c>
      <c r="E345">
        <v>5.2</v>
      </c>
      <c r="F345">
        <v>8</v>
      </c>
      <c r="G345">
        <v>7.25</v>
      </c>
      <c r="H345">
        <v>1.4</v>
      </c>
      <c r="I345">
        <v>3.05</v>
      </c>
    </row>
    <row r="346" spans="1:10" x14ac:dyDescent="0.3">
      <c r="B346" s="1" t="s">
        <v>1053</v>
      </c>
      <c r="C346">
        <v>2</v>
      </c>
      <c r="D346">
        <v>36.5</v>
      </c>
      <c r="E346">
        <v>5</v>
      </c>
      <c r="F346">
        <v>6</v>
      </c>
      <c r="G346">
        <v>6.5</v>
      </c>
      <c r="H346">
        <v>2</v>
      </c>
      <c r="I346">
        <v>3.15</v>
      </c>
    </row>
    <row r="347" spans="1:10" x14ac:dyDescent="0.3">
      <c r="B347" s="1" t="s">
        <v>1054</v>
      </c>
      <c r="C347">
        <v>2</v>
      </c>
      <c r="D347">
        <v>57.5</v>
      </c>
      <c r="E347">
        <v>5.4</v>
      </c>
      <c r="F347">
        <v>4</v>
      </c>
      <c r="G347">
        <v>10</v>
      </c>
      <c r="H347">
        <v>2.85</v>
      </c>
      <c r="I347">
        <v>3.95</v>
      </c>
    </row>
    <row r="348" spans="1:10" x14ac:dyDescent="0.3">
      <c r="B348" s="1" t="s">
        <v>1055</v>
      </c>
      <c r="C348">
        <v>2</v>
      </c>
      <c r="D348">
        <v>26</v>
      </c>
      <c r="E348">
        <v>5.75</v>
      </c>
      <c r="F348">
        <v>11</v>
      </c>
      <c r="G348">
        <v>6.25</v>
      </c>
      <c r="H348">
        <v>2.2999999999999998</v>
      </c>
      <c r="I348">
        <v>3.95</v>
      </c>
    </row>
    <row r="349" spans="1:10" x14ac:dyDescent="0.3">
      <c r="A349" t="s">
        <v>1056</v>
      </c>
      <c r="B349" s="1" t="s">
        <v>1057</v>
      </c>
      <c r="C349">
        <v>2</v>
      </c>
      <c r="D349">
        <v>20</v>
      </c>
      <c r="E349">
        <v>7.1</v>
      </c>
      <c r="F349">
        <v>10</v>
      </c>
      <c r="G349">
        <v>6.75</v>
      </c>
      <c r="H349">
        <v>1.6</v>
      </c>
      <c r="I349">
        <v>4.2</v>
      </c>
    </row>
    <row r="350" spans="1:10" x14ac:dyDescent="0.3">
      <c r="A350" t="s">
        <v>1058</v>
      </c>
      <c r="B350" s="1" t="s">
        <v>1059</v>
      </c>
      <c r="C350">
        <v>2</v>
      </c>
      <c r="D350">
        <v>20.5</v>
      </c>
      <c r="E350">
        <v>9.35</v>
      </c>
      <c r="F350">
        <v>7</v>
      </c>
      <c r="G350">
        <v>6.5</v>
      </c>
      <c r="H350">
        <v>2.2000000000000002</v>
      </c>
      <c r="I350">
        <v>6.65</v>
      </c>
    </row>
    <row r="351" spans="1:10" x14ac:dyDescent="0.3">
      <c r="B351" s="1" t="s">
        <v>1060</v>
      </c>
      <c r="C351">
        <v>2</v>
      </c>
      <c r="D351">
        <v>25</v>
      </c>
      <c r="E351">
        <v>10.5</v>
      </c>
      <c r="F351">
        <v>7</v>
      </c>
      <c r="G351">
        <v>6.5</v>
      </c>
      <c r="H351">
        <v>2.2999999999999998</v>
      </c>
      <c r="I351">
        <v>7.2</v>
      </c>
    </row>
    <row r="352" spans="1:10" x14ac:dyDescent="0.3">
      <c r="B352" s="1" t="s">
        <v>1061</v>
      </c>
      <c r="C352">
        <v>2</v>
      </c>
      <c r="D352">
        <v>14</v>
      </c>
      <c r="E352">
        <v>6.65</v>
      </c>
      <c r="F352">
        <v>6</v>
      </c>
      <c r="G352">
        <v>4</v>
      </c>
      <c r="H352">
        <v>2.5</v>
      </c>
      <c r="I352">
        <v>4.7</v>
      </c>
    </row>
    <row r="353" spans="1:9" x14ac:dyDescent="0.3">
      <c r="B353" s="1" t="s">
        <v>1062</v>
      </c>
      <c r="C353">
        <v>2</v>
      </c>
      <c r="D353">
        <v>7.5</v>
      </c>
      <c r="E353">
        <v>5.4499999999999993</v>
      </c>
      <c r="F353">
        <v>6</v>
      </c>
      <c r="G353">
        <v>11.5</v>
      </c>
      <c r="H353">
        <v>1.4</v>
      </c>
      <c r="I353">
        <v>3.45</v>
      </c>
    </row>
    <row r="354" spans="1:9" x14ac:dyDescent="0.3">
      <c r="B354" s="1" t="s">
        <v>1063</v>
      </c>
      <c r="C354">
        <v>2</v>
      </c>
      <c r="D354">
        <v>15</v>
      </c>
      <c r="E354">
        <v>5.75</v>
      </c>
      <c r="F354">
        <v>7</v>
      </c>
      <c r="G354">
        <v>3.75</v>
      </c>
      <c r="H354">
        <v>2.5499999999999998</v>
      </c>
      <c r="I354">
        <v>4.5</v>
      </c>
    </row>
    <row r="355" spans="1:9" x14ac:dyDescent="0.3">
      <c r="B355" s="1" t="s">
        <v>1064</v>
      </c>
      <c r="C355">
        <v>2</v>
      </c>
      <c r="D355">
        <v>7.5</v>
      </c>
      <c r="E355">
        <v>6.6</v>
      </c>
      <c r="F355">
        <v>8</v>
      </c>
      <c r="G355">
        <v>1</v>
      </c>
      <c r="H355">
        <v>2</v>
      </c>
      <c r="I355">
        <v>4.05</v>
      </c>
    </row>
    <row r="356" spans="1:9" x14ac:dyDescent="0.3">
      <c r="B356" s="1" t="s">
        <v>1065</v>
      </c>
      <c r="C356">
        <v>2</v>
      </c>
      <c r="D356">
        <v>19</v>
      </c>
      <c r="E356">
        <v>12</v>
      </c>
      <c r="F356">
        <v>13</v>
      </c>
      <c r="G356">
        <v>4.5</v>
      </c>
      <c r="H356">
        <v>2.5</v>
      </c>
      <c r="I356">
        <v>7.2</v>
      </c>
    </row>
    <row r="357" spans="1:9" x14ac:dyDescent="0.3">
      <c r="B357" s="1" t="s">
        <v>1066</v>
      </c>
      <c r="C357">
        <v>2</v>
      </c>
      <c r="D357">
        <v>20</v>
      </c>
      <c r="E357">
        <v>15.1</v>
      </c>
      <c r="F357">
        <v>17</v>
      </c>
      <c r="G357">
        <v>7.75</v>
      </c>
      <c r="I357">
        <v>10.8</v>
      </c>
    </row>
    <row r="358" spans="1:9" x14ac:dyDescent="0.3">
      <c r="B358" s="1" t="s">
        <v>1067</v>
      </c>
      <c r="C358">
        <v>2</v>
      </c>
      <c r="D358">
        <v>9.5</v>
      </c>
      <c r="E358">
        <v>9.8500000000000014</v>
      </c>
      <c r="F358">
        <v>6.5</v>
      </c>
      <c r="G358">
        <v>3</v>
      </c>
      <c r="H358">
        <v>1.65</v>
      </c>
      <c r="I358">
        <v>7.95</v>
      </c>
    </row>
    <row r="359" spans="1:9" x14ac:dyDescent="0.3">
      <c r="A359" t="s">
        <v>1068</v>
      </c>
      <c r="B359" s="1" t="s">
        <v>1069</v>
      </c>
      <c r="C359">
        <v>2</v>
      </c>
      <c r="D359">
        <v>47.5</v>
      </c>
      <c r="E359">
        <v>10.399999999999999</v>
      </c>
      <c r="F359">
        <v>7.5</v>
      </c>
      <c r="G359">
        <v>5.75</v>
      </c>
      <c r="H359">
        <v>1.7</v>
      </c>
      <c r="I359">
        <v>7.15</v>
      </c>
    </row>
    <row r="360" spans="1:9" x14ac:dyDescent="0.3">
      <c r="A360" t="s">
        <v>1070</v>
      </c>
      <c r="B360" s="1" t="s">
        <v>1071</v>
      </c>
      <c r="C360">
        <v>2</v>
      </c>
      <c r="D360">
        <v>15</v>
      </c>
      <c r="E360">
        <v>8.3000000000000007</v>
      </c>
      <c r="F360">
        <v>13</v>
      </c>
      <c r="G360">
        <v>7</v>
      </c>
      <c r="H360">
        <v>1.95</v>
      </c>
      <c r="I360">
        <v>4.8499999999999996</v>
      </c>
    </row>
    <row r="361" spans="1:9" x14ac:dyDescent="0.3">
      <c r="A361" t="s">
        <v>1072</v>
      </c>
      <c r="B361" s="1" t="s">
        <v>1073</v>
      </c>
      <c r="C361">
        <v>1</v>
      </c>
      <c r="D361">
        <v>6.5</v>
      </c>
      <c r="E361">
        <v>4.7</v>
      </c>
      <c r="F361">
        <v>5</v>
      </c>
      <c r="G361">
        <v>6.75</v>
      </c>
      <c r="H361">
        <v>2</v>
      </c>
      <c r="I361">
        <v>2.2999999999999998</v>
      </c>
    </row>
    <row r="362" spans="1:9" x14ac:dyDescent="0.3">
      <c r="A362" t="s">
        <v>1074</v>
      </c>
      <c r="B362" s="1" t="s">
        <v>1075</v>
      </c>
      <c r="C362">
        <v>1</v>
      </c>
      <c r="D362">
        <v>30</v>
      </c>
      <c r="E362">
        <v>5.6</v>
      </c>
      <c r="F362">
        <v>11</v>
      </c>
      <c r="G362">
        <v>5</v>
      </c>
      <c r="H362">
        <v>1.95</v>
      </c>
      <c r="I362">
        <v>3.25</v>
      </c>
    </row>
    <row r="363" spans="1:9" x14ac:dyDescent="0.3">
      <c r="B363" s="1" t="s">
        <v>1076</v>
      </c>
      <c r="C363">
        <v>1</v>
      </c>
      <c r="D363">
        <v>16</v>
      </c>
      <c r="E363">
        <v>6.7</v>
      </c>
      <c r="F363">
        <v>4</v>
      </c>
      <c r="G363">
        <v>7</v>
      </c>
      <c r="H363">
        <v>2.75</v>
      </c>
      <c r="I363">
        <v>3.4</v>
      </c>
    </row>
    <row r="364" spans="1:9" x14ac:dyDescent="0.3">
      <c r="A364" t="s">
        <v>1077</v>
      </c>
      <c r="B364" s="1" t="s">
        <v>1078</v>
      </c>
      <c r="C364">
        <v>1</v>
      </c>
      <c r="D364">
        <v>9.5</v>
      </c>
      <c r="E364">
        <v>2.9</v>
      </c>
      <c r="F364">
        <v>2</v>
      </c>
      <c r="G364">
        <v>3.5</v>
      </c>
      <c r="H364">
        <v>2.2000000000000002</v>
      </c>
      <c r="I364">
        <v>2.15</v>
      </c>
    </row>
    <row r="365" spans="1:9" x14ac:dyDescent="0.3">
      <c r="B365" s="1" t="s">
        <v>1079</v>
      </c>
      <c r="C365">
        <v>1</v>
      </c>
      <c r="D365">
        <v>17.5</v>
      </c>
      <c r="E365">
        <v>6.75</v>
      </c>
      <c r="F365">
        <v>2</v>
      </c>
      <c r="G365">
        <v>4.25</v>
      </c>
      <c r="H365">
        <v>1.85</v>
      </c>
      <c r="I365">
        <v>3.25</v>
      </c>
    </row>
    <row r="366" spans="1:9" x14ac:dyDescent="0.3">
      <c r="A366" t="s">
        <v>16</v>
      </c>
      <c r="B366" s="1" t="s">
        <v>1080</v>
      </c>
      <c r="C366">
        <v>1</v>
      </c>
      <c r="D366">
        <v>5</v>
      </c>
      <c r="E366">
        <v>5.7</v>
      </c>
      <c r="F366">
        <v>7</v>
      </c>
      <c r="G366">
        <v>3.85</v>
      </c>
      <c r="H366">
        <v>2.2000000000000002</v>
      </c>
      <c r="I366">
        <v>5.7</v>
      </c>
    </row>
    <row r="367" spans="1:9" x14ac:dyDescent="0.3">
      <c r="A367" t="s">
        <v>1081</v>
      </c>
      <c r="B367" s="1" t="s">
        <v>1082</v>
      </c>
      <c r="C367">
        <v>2</v>
      </c>
      <c r="D367">
        <v>3.5</v>
      </c>
      <c r="E367">
        <v>5.7</v>
      </c>
      <c r="F367">
        <v>8</v>
      </c>
      <c r="G367">
        <v>1.5</v>
      </c>
      <c r="H367">
        <v>1.4</v>
      </c>
    </row>
    <row r="368" spans="1:9" x14ac:dyDescent="0.3">
      <c r="B368" s="1" t="s">
        <v>1083</v>
      </c>
      <c r="C368">
        <v>2</v>
      </c>
      <c r="D368">
        <v>2</v>
      </c>
      <c r="E368">
        <v>6.9</v>
      </c>
      <c r="G368">
        <v>1.1000000000000001</v>
      </c>
      <c r="I368">
        <v>3.75</v>
      </c>
    </row>
    <row r="369" spans="1:10" x14ac:dyDescent="0.3">
      <c r="B369" s="1" t="s">
        <v>1084</v>
      </c>
      <c r="C369">
        <v>2</v>
      </c>
      <c r="D369">
        <v>6</v>
      </c>
      <c r="E369">
        <v>9.85</v>
      </c>
      <c r="F369">
        <v>9</v>
      </c>
      <c r="G369">
        <v>0.5</v>
      </c>
      <c r="I369">
        <v>5.7</v>
      </c>
    </row>
    <row r="370" spans="1:10" x14ac:dyDescent="0.3">
      <c r="B370" s="1" t="s">
        <v>1085</v>
      </c>
      <c r="C370">
        <v>2</v>
      </c>
      <c r="D370">
        <v>2.5</v>
      </c>
      <c r="E370">
        <v>13.149999999999999</v>
      </c>
      <c r="G370">
        <v>1.45</v>
      </c>
      <c r="H370">
        <v>2</v>
      </c>
      <c r="I370">
        <v>5.95</v>
      </c>
    </row>
    <row r="371" spans="1:10" x14ac:dyDescent="0.3">
      <c r="A371" t="s">
        <v>1086</v>
      </c>
      <c r="B371" s="1" t="s">
        <v>1087</v>
      </c>
      <c r="C371">
        <v>2</v>
      </c>
      <c r="D371">
        <v>2</v>
      </c>
      <c r="E371">
        <v>22</v>
      </c>
      <c r="F371">
        <v>13.5</v>
      </c>
      <c r="G371">
        <v>0</v>
      </c>
      <c r="H371">
        <v>1.8</v>
      </c>
      <c r="I371">
        <v>14.65</v>
      </c>
    </row>
    <row r="372" spans="1:10" x14ac:dyDescent="0.3">
      <c r="B372" s="1" t="s">
        <v>1088</v>
      </c>
      <c r="C372">
        <v>2</v>
      </c>
      <c r="D372">
        <v>2</v>
      </c>
      <c r="E372">
        <v>14.65</v>
      </c>
      <c r="F372">
        <v>12.5</v>
      </c>
      <c r="G372">
        <v>0</v>
      </c>
      <c r="I372">
        <v>9.4</v>
      </c>
    </row>
    <row r="373" spans="1:10" x14ac:dyDescent="0.3">
      <c r="B373" s="1" t="s">
        <v>1089</v>
      </c>
      <c r="C373">
        <v>2</v>
      </c>
      <c r="D373">
        <v>2</v>
      </c>
      <c r="E373">
        <v>15.05</v>
      </c>
      <c r="F373">
        <v>8.5</v>
      </c>
      <c r="G373">
        <v>0.2</v>
      </c>
      <c r="I373">
        <v>9</v>
      </c>
    </row>
    <row r="374" spans="1:10" x14ac:dyDescent="0.3">
      <c r="A374" t="s">
        <v>1090</v>
      </c>
      <c r="B374" s="1" t="s">
        <v>1091</v>
      </c>
      <c r="C374">
        <v>2</v>
      </c>
      <c r="D374">
        <v>42.5</v>
      </c>
      <c r="E374">
        <v>6.05</v>
      </c>
      <c r="F374">
        <v>10</v>
      </c>
      <c r="G374">
        <v>7</v>
      </c>
      <c r="I374">
        <v>3.15</v>
      </c>
    </row>
    <row r="375" spans="1:10" x14ac:dyDescent="0.3">
      <c r="B375" s="1" t="s">
        <v>1092</v>
      </c>
      <c r="C375">
        <v>2</v>
      </c>
      <c r="D375">
        <v>20</v>
      </c>
      <c r="E375">
        <v>36.5</v>
      </c>
      <c r="F375">
        <v>44</v>
      </c>
      <c r="G375">
        <v>17.5</v>
      </c>
      <c r="I375">
        <v>28.5</v>
      </c>
    </row>
    <row r="376" spans="1:10" x14ac:dyDescent="0.3">
      <c r="A376" t="s">
        <v>1093</v>
      </c>
      <c r="B376" s="1" t="s">
        <v>201</v>
      </c>
      <c r="C376">
        <v>2</v>
      </c>
      <c r="D376">
        <v>11</v>
      </c>
      <c r="E376">
        <v>14</v>
      </c>
      <c r="F376">
        <v>13</v>
      </c>
      <c r="G376">
        <v>4</v>
      </c>
      <c r="H376">
        <v>2.5</v>
      </c>
      <c r="I376">
        <v>6</v>
      </c>
    </row>
    <row r="377" spans="1:10" x14ac:dyDescent="0.3">
      <c r="B377" s="1" t="s">
        <v>528</v>
      </c>
      <c r="C377">
        <v>2</v>
      </c>
      <c r="D377">
        <v>18</v>
      </c>
      <c r="E377">
        <v>14.35</v>
      </c>
      <c r="G377">
        <v>7.5</v>
      </c>
      <c r="I377">
        <v>7.8</v>
      </c>
    </row>
    <row r="378" spans="1:10" x14ac:dyDescent="0.3">
      <c r="B378" s="1" t="s">
        <v>93</v>
      </c>
      <c r="C378">
        <v>1</v>
      </c>
      <c r="D378">
        <v>10</v>
      </c>
      <c r="E378">
        <v>5.75</v>
      </c>
      <c r="G378">
        <v>2.75</v>
      </c>
    </row>
    <row r="379" spans="1:10" x14ac:dyDescent="0.3">
      <c r="B379" s="1" t="s">
        <v>1094</v>
      </c>
      <c r="C379">
        <v>2</v>
      </c>
      <c r="D379">
        <v>45</v>
      </c>
      <c r="E379">
        <v>10</v>
      </c>
      <c r="F379">
        <v>13</v>
      </c>
      <c r="G379">
        <v>11.5</v>
      </c>
      <c r="H379">
        <v>2.25</v>
      </c>
      <c r="I379">
        <v>4.5</v>
      </c>
    </row>
    <row r="380" spans="1:10" x14ac:dyDescent="0.3">
      <c r="B380" s="1" t="s">
        <v>205</v>
      </c>
      <c r="C380">
        <v>2</v>
      </c>
      <c r="D380">
        <v>15</v>
      </c>
      <c r="E380">
        <v>12.5</v>
      </c>
      <c r="G380">
        <v>4.75</v>
      </c>
      <c r="I380">
        <v>5.85</v>
      </c>
    </row>
    <row r="381" spans="1:10" x14ac:dyDescent="0.3">
      <c r="A381" t="s">
        <v>1095</v>
      </c>
      <c r="B381" s="1" t="s">
        <v>1096</v>
      </c>
      <c r="C381">
        <v>1</v>
      </c>
      <c r="D381">
        <v>4.5</v>
      </c>
      <c r="E381">
        <v>8.3999999999999986</v>
      </c>
      <c r="F381">
        <v>6</v>
      </c>
      <c r="G381">
        <v>3.7</v>
      </c>
      <c r="H381">
        <v>1.4</v>
      </c>
      <c r="J381" t="s">
        <v>1101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workbookViewId="0">
      <pane ySplit="1" topLeftCell="A2" activePane="bottomLeft" state="frozen"/>
      <selection pane="bottomLeft" activeCell="G2" sqref="G2"/>
    </sheetView>
  </sheetViews>
  <sheetFormatPr defaultRowHeight="14.4" x14ac:dyDescent="0.3"/>
  <cols>
    <col min="1" max="1" width="21.44140625" customWidth="1"/>
    <col min="2" max="2" width="43.109375" bestFit="1" customWidth="1"/>
    <col min="3" max="3" width="23.88671875" bestFit="1" customWidth="1"/>
    <col min="4" max="4" width="16.109375" bestFit="1" customWidth="1"/>
    <col min="5" max="5" width="15.33203125" bestFit="1" customWidth="1"/>
    <col min="12" max="12" width="9.77734375" bestFit="1" customWidth="1"/>
    <col min="16" max="16" width="11.44140625" customWidth="1"/>
    <col min="18" max="18" width="8.88671875" customWidth="1"/>
    <col min="21" max="21" width="16.109375" bestFit="1" customWidth="1"/>
    <col min="28" max="28" width="13.88671875" bestFit="1" customWidth="1"/>
    <col min="33" max="33" width="26.109375" bestFit="1" customWidth="1"/>
    <col min="34" max="34" width="13.88671875" bestFit="1" customWidth="1"/>
  </cols>
  <sheetData>
    <row r="1" spans="1:6" s="10" customFormat="1" x14ac:dyDescent="0.3">
      <c r="A1" s="10" t="s">
        <v>1</v>
      </c>
      <c r="B1" s="10" t="s">
        <v>1215</v>
      </c>
      <c r="C1" s="10" t="s">
        <v>617</v>
      </c>
      <c r="D1" s="10" t="s">
        <v>1112</v>
      </c>
      <c r="E1" s="10" t="s">
        <v>621</v>
      </c>
      <c r="F1" s="13" t="s">
        <v>1219</v>
      </c>
    </row>
    <row r="2" spans="1:6" x14ac:dyDescent="0.3">
      <c r="A2" s="1" t="s">
        <v>1108</v>
      </c>
      <c r="B2" s="12">
        <v>3</v>
      </c>
      <c r="C2">
        <v>1</v>
      </c>
      <c r="D2">
        <v>20.5</v>
      </c>
    </row>
    <row r="3" spans="1:6" x14ac:dyDescent="0.3">
      <c r="A3" s="1" t="s">
        <v>1113</v>
      </c>
      <c r="B3" s="12">
        <v>1</v>
      </c>
      <c r="C3">
        <v>1.5</v>
      </c>
      <c r="D3">
        <v>18</v>
      </c>
    </row>
    <row r="4" spans="1:6" x14ac:dyDescent="0.3">
      <c r="A4" s="1" t="s">
        <v>1114</v>
      </c>
      <c r="B4" s="12">
        <v>1</v>
      </c>
      <c r="C4">
        <v>2</v>
      </c>
      <c r="D4">
        <v>31</v>
      </c>
      <c r="E4">
        <v>4.5</v>
      </c>
    </row>
    <row r="5" spans="1:6" x14ac:dyDescent="0.3">
      <c r="A5" t="s">
        <v>1216</v>
      </c>
      <c r="B5" s="12">
        <v>1</v>
      </c>
      <c r="E5">
        <v>5.5</v>
      </c>
    </row>
    <row r="6" spans="1:6" x14ac:dyDescent="0.3">
      <c r="A6" t="s">
        <v>1217</v>
      </c>
      <c r="B6" s="12">
        <v>1</v>
      </c>
      <c r="D6">
        <v>20</v>
      </c>
    </row>
    <row r="7" spans="1:6" x14ac:dyDescent="0.3">
      <c r="A7" t="s">
        <v>1218</v>
      </c>
      <c r="B7" s="12">
        <v>1</v>
      </c>
      <c r="D7">
        <v>45</v>
      </c>
      <c r="E7">
        <v>6.75</v>
      </c>
    </row>
    <row r="8" spans="1:6" x14ac:dyDescent="0.3">
      <c r="A8" s="1" t="s">
        <v>1115</v>
      </c>
      <c r="B8" s="12">
        <v>1</v>
      </c>
      <c r="C8">
        <v>3</v>
      </c>
      <c r="D8">
        <v>24</v>
      </c>
    </row>
    <row r="9" spans="1:6" x14ac:dyDescent="0.3">
      <c r="A9" s="1" t="s">
        <v>1116</v>
      </c>
      <c r="B9" s="12">
        <v>3</v>
      </c>
      <c r="C9">
        <v>4.5</v>
      </c>
      <c r="D9">
        <v>17.5</v>
      </c>
      <c r="E9">
        <v>3.25</v>
      </c>
    </row>
    <row r="10" spans="1:6" x14ac:dyDescent="0.3">
      <c r="A10" s="1" t="s">
        <v>1117</v>
      </c>
      <c r="B10" s="12">
        <v>1</v>
      </c>
      <c r="C10">
        <v>3.5</v>
      </c>
      <c r="D10">
        <v>22.5</v>
      </c>
      <c r="E10">
        <v>5</v>
      </c>
    </row>
    <row r="11" spans="1:6" x14ac:dyDescent="0.3">
      <c r="A11" s="1" t="s">
        <v>1118</v>
      </c>
      <c r="B11" s="12">
        <v>1</v>
      </c>
      <c r="C11">
        <v>1.5</v>
      </c>
      <c r="D11">
        <v>18.5</v>
      </c>
      <c r="E11">
        <v>4</v>
      </c>
    </row>
    <row r="12" spans="1:6" x14ac:dyDescent="0.3">
      <c r="A12" s="1" t="s">
        <v>1119</v>
      </c>
      <c r="B12" s="12">
        <v>1</v>
      </c>
      <c r="C12">
        <v>2.5</v>
      </c>
      <c r="D12">
        <v>22.5</v>
      </c>
    </row>
    <row r="13" spans="1:6" x14ac:dyDescent="0.3">
      <c r="A13" s="1" t="s">
        <v>1120</v>
      </c>
      <c r="B13" s="12">
        <v>1</v>
      </c>
      <c r="C13">
        <v>1.5</v>
      </c>
      <c r="D13">
        <v>18.5</v>
      </c>
      <c r="E13">
        <v>5.5</v>
      </c>
    </row>
    <row r="14" spans="1:6" x14ac:dyDescent="0.3">
      <c r="A14" s="1" t="s">
        <v>1121</v>
      </c>
      <c r="B14" s="12">
        <v>1</v>
      </c>
      <c r="C14">
        <v>2.5</v>
      </c>
      <c r="D14">
        <v>20.5</v>
      </c>
      <c r="E14">
        <v>5</v>
      </c>
    </row>
    <row r="15" spans="1:6" x14ac:dyDescent="0.3">
      <c r="A15" s="1" t="s">
        <v>1122</v>
      </c>
      <c r="B15" s="12">
        <v>3</v>
      </c>
      <c r="C15">
        <v>3.5</v>
      </c>
      <c r="D15">
        <v>13.5</v>
      </c>
    </row>
    <row r="16" spans="1:6" x14ac:dyDescent="0.3">
      <c r="A16" s="1" t="s">
        <v>1123</v>
      </c>
      <c r="B16" s="12">
        <v>1</v>
      </c>
      <c r="C16">
        <v>2.5</v>
      </c>
      <c r="D16">
        <v>18</v>
      </c>
    </row>
    <row r="17" spans="1:5" x14ac:dyDescent="0.3">
      <c r="A17" s="1" t="s">
        <v>1124</v>
      </c>
      <c r="B17" s="12">
        <v>1</v>
      </c>
      <c r="C17">
        <v>1.5</v>
      </c>
      <c r="D17">
        <v>15</v>
      </c>
      <c r="E17">
        <v>3</v>
      </c>
    </row>
    <row r="18" spans="1:5" x14ac:dyDescent="0.3">
      <c r="A18" s="1" t="s">
        <v>1125</v>
      </c>
      <c r="B18" s="12">
        <v>1</v>
      </c>
      <c r="C18">
        <v>2.5</v>
      </c>
      <c r="D18">
        <v>18.5</v>
      </c>
      <c r="E18">
        <v>4</v>
      </c>
    </row>
    <row r="19" spans="1:5" x14ac:dyDescent="0.3">
      <c r="A19" s="1" t="s">
        <v>1126</v>
      </c>
      <c r="B19" s="12">
        <v>1</v>
      </c>
      <c r="C19">
        <v>1.5</v>
      </c>
      <c r="D19">
        <v>14</v>
      </c>
      <c r="E19">
        <v>2.5</v>
      </c>
    </row>
    <row r="20" spans="1:5" x14ac:dyDescent="0.3">
      <c r="A20" s="1" t="s">
        <v>1127</v>
      </c>
      <c r="B20" s="12">
        <v>1</v>
      </c>
      <c r="C20">
        <v>1.5</v>
      </c>
      <c r="D20">
        <v>25</v>
      </c>
      <c r="E20">
        <v>5.5</v>
      </c>
    </row>
    <row r="21" spans="1:5" x14ac:dyDescent="0.3">
      <c r="A21" s="1" t="s">
        <v>1128</v>
      </c>
      <c r="B21" s="12">
        <v>1</v>
      </c>
      <c r="C21">
        <v>1.5</v>
      </c>
      <c r="D21">
        <v>22.5</v>
      </c>
    </row>
    <row r="22" spans="1:5" x14ac:dyDescent="0.3">
      <c r="A22" s="1" t="s">
        <v>1129</v>
      </c>
      <c r="B22" s="12">
        <v>1</v>
      </c>
      <c r="C22">
        <v>1</v>
      </c>
      <c r="D22">
        <v>22.5</v>
      </c>
      <c r="E22">
        <v>6</v>
      </c>
    </row>
    <row r="23" spans="1:5" x14ac:dyDescent="0.3">
      <c r="A23" s="1" t="s">
        <v>1130</v>
      </c>
      <c r="B23" s="12">
        <v>1</v>
      </c>
      <c r="C23">
        <v>2</v>
      </c>
      <c r="D23">
        <v>14.5</v>
      </c>
      <c r="E23">
        <v>4.8</v>
      </c>
    </row>
    <row r="24" spans="1:5" x14ac:dyDescent="0.3">
      <c r="A24" s="1" t="s">
        <v>1131</v>
      </c>
      <c r="B24" s="12">
        <v>1</v>
      </c>
      <c r="C24">
        <v>1.5</v>
      </c>
      <c r="D24">
        <v>15</v>
      </c>
      <c r="E24">
        <v>5.5</v>
      </c>
    </row>
    <row r="25" spans="1:5" x14ac:dyDescent="0.3">
      <c r="A25" s="1" t="s">
        <v>1132</v>
      </c>
      <c r="B25" s="12">
        <v>1</v>
      </c>
      <c r="C25">
        <v>1</v>
      </c>
      <c r="D25">
        <v>5.5</v>
      </c>
      <c r="E25">
        <v>3.5</v>
      </c>
    </row>
    <row r="26" spans="1:5" x14ac:dyDescent="0.3">
      <c r="A26" s="1" t="s">
        <v>1133</v>
      </c>
      <c r="B26" s="12">
        <v>1</v>
      </c>
      <c r="C26">
        <v>1</v>
      </c>
      <c r="D26">
        <v>12</v>
      </c>
      <c r="E26">
        <v>4.5</v>
      </c>
    </row>
    <row r="27" spans="1:5" x14ac:dyDescent="0.3">
      <c r="A27" s="1" t="s">
        <v>1134</v>
      </c>
      <c r="B27" s="12">
        <v>1</v>
      </c>
      <c r="C27">
        <v>1</v>
      </c>
      <c r="D27">
        <v>10</v>
      </c>
      <c r="E27">
        <v>6.5</v>
      </c>
    </row>
    <row r="28" spans="1:5" x14ac:dyDescent="0.3">
      <c r="A28" s="1" t="s">
        <v>1135</v>
      </c>
      <c r="B28" s="12">
        <v>3</v>
      </c>
      <c r="C28">
        <v>7.5</v>
      </c>
      <c r="D28">
        <v>27.5</v>
      </c>
      <c r="E28">
        <v>7</v>
      </c>
    </row>
    <row r="29" spans="1:5" x14ac:dyDescent="0.3">
      <c r="A29" s="1" t="s">
        <v>1136</v>
      </c>
      <c r="B29" s="12">
        <v>3</v>
      </c>
      <c r="C29">
        <v>21</v>
      </c>
      <c r="D29">
        <v>18.5</v>
      </c>
      <c r="E29">
        <v>5.5</v>
      </c>
    </row>
    <row r="30" spans="1:5" x14ac:dyDescent="0.3">
      <c r="A30" s="1" t="s">
        <v>1137</v>
      </c>
      <c r="B30" s="12">
        <v>3</v>
      </c>
      <c r="C30">
        <v>12</v>
      </c>
      <c r="D30">
        <v>12.5</v>
      </c>
      <c r="E30">
        <v>5.5</v>
      </c>
    </row>
    <row r="31" spans="1:5" x14ac:dyDescent="0.3">
      <c r="A31" s="1" t="s">
        <v>1138</v>
      </c>
      <c r="B31" s="12">
        <v>3</v>
      </c>
      <c r="C31">
        <v>10</v>
      </c>
      <c r="D31">
        <v>19</v>
      </c>
    </row>
    <row r="32" spans="1:5" x14ac:dyDescent="0.3">
      <c r="A32" s="1" t="s">
        <v>1139</v>
      </c>
      <c r="B32" s="12">
        <v>3</v>
      </c>
      <c r="C32">
        <v>6.5</v>
      </c>
      <c r="D32">
        <v>15.5</v>
      </c>
      <c r="E32">
        <v>4.5</v>
      </c>
    </row>
    <row r="33" spans="1:5" x14ac:dyDescent="0.3">
      <c r="A33" s="1" t="s">
        <v>1140</v>
      </c>
      <c r="B33" s="12">
        <v>3</v>
      </c>
      <c r="C33">
        <v>17.5</v>
      </c>
      <c r="D33">
        <v>17</v>
      </c>
    </row>
    <row r="34" spans="1:5" x14ac:dyDescent="0.3">
      <c r="A34" s="1" t="s">
        <v>1141</v>
      </c>
      <c r="B34" s="12">
        <v>3</v>
      </c>
      <c r="C34">
        <v>10</v>
      </c>
      <c r="D34">
        <v>20</v>
      </c>
      <c r="E34">
        <v>4</v>
      </c>
    </row>
    <row r="35" spans="1:5" x14ac:dyDescent="0.3">
      <c r="A35" s="1" t="s">
        <v>1142</v>
      </c>
      <c r="B35" s="12">
        <v>3</v>
      </c>
      <c r="C35">
        <v>16.5</v>
      </c>
      <c r="D35">
        <v>14</v>
      </c>
      <c r="E35">
        <v>4</v>
      </c>
    </row>
    <row r="36" spans="1:5" x14ac:dyDescent="0.3">
      <c r="A36" s="1" t="s">
        <v>1143</v>
      </c>
      <c r="B36" s="12">
        <v>3</v>
      </c>
      <c r="C36">
        <v>19</v>
      </c>
      <c r="D36">
        <v>14</v>
      </c>
      <c r="E36">
        <v>4.25</v>
      </c>
    </row>
    <row r="37" spans="1:5" x14ac:dyDescent="0.3">
      <c r="A37" s="1" t="s">
        <v>1144</v>
      </c>
      <c r="B37" s="12">
        <v>3</v>
      </c>
      <c r="C37">
        <v>11</v>
      </c>
      <c r="D37">
        <v>16</v>
      </c>
    </row>
    <row r="38" spans="1:5" x14ac:dyDescent="0.3">
      <c r="A38" s="1" t="s">
        <v>1145</v>
      </c>
      <c r="B38" s="12">
        <v>3</v>
      </c>
      <c r="C38">
        <v>10</v>
      </c>
      <c r="D38">
        <v>11.5</v>
      </c>
      <c r="E38">
        <v>4</v>
      </c>
    </row>
    <row r="39" spans="1:5" x14ac:dyDescent="0.3">
      <c r="A39" s="1" t="s">
        <v>1146</v>
      </c>
      <c r="B39" s="12">
        <v>3</v>
      </c>
      <c r="C39">
        <v>12</v>
      </c>
      <c r="D39">
        <v>20</v>
      </c>
    </row>
    <row r="40" spans="1:5" x14ac:dyDescent="0.3">
      <c r="A40" s="1" t="s">
        <v>1147</v>
      </c>
      <c r="B40" s="12">
        <v>3</v>
      </c>
      <c r="C40">
        <v>15</v>
      </c>
      <c r="D40">
        <v>13.5</v>
      </c>
    </row>
    <row r="41" spans="1:5" x14ac:dyDescent="0.3">
      <c r="A41" s="1" t="s">
        <v>1148</v>
      </c>
      <c r="B41" s="12" t="s">
        <v>1104</v>
      </c>
      <c r="C41">
        <v>13</v>
      </c>
      <c r="D41">
        <v>13.5</v>
      </c>
    </row>
    <row r="42" spans="1:5" x14ac:dyDescent="0.3">
      <c r="A42" s="1" t="s">
        <v>1149</v>
      </c>
      <c r="B42" s="12">
        <v>3</v>
      </c>
      <c r="C42">
        <v>30</v>
      </c>
      <c r="D42">
        <v>11</v>
      </c>
    </row>
    <row r="43" spans="1:5" x14ac:dyDescent="0.3">
      <c r="A43" s="1" t="s">
        <v>1150</v>
      </c>
      <c r="B43" s="12">
        <v>3</v>
      </c>
      <c r="C43">
        <v>12</v>
      </c>
      <c r="D43">
        <v>18</v>
      </c>
      <c r="E43">
        <v>3</v>
      </c>
    </row>
    <row r="44" spans="1:5" x14ac:dyDescent="0.3">
      <c r="A44" s="1" t="s">
        <v>1151</v>
      </c>
      <c r="B44" s="12">
        <v>3</v>
      </c>
      <c r="C44">
        <v>8</v>
      </c>
      <c r="D44">
        <v>15.5</v>
      </c>
      <c r="E44">
        <v>3</v>
      </c>
    </row>
    <row r="45" spans="1:5" x14ac:dyDescent="0.3">
      <c r="A45" s="1" t="s">
        <v>1152</v>
      </c>
      <c r="B45" s="12">
        <v>2</v>
      </c>
      <c r="C45">
        <v>12.5</v>
      </c>
      <c r="D45">
        <v>10</v>
      </c>
      <c r="E45">
        <v>3</v>
      </c>
    </row>
    <row r="46" spans="1:5" x14ac:dyDescent="0.3">
      <c r="A46" s="1" t="s">
        <v>1153</v>
      </c>
      <c r="B46" s="12">
        <v>3</v>
      </c>
      <c r="C46">
        <v>17.5</v>
      </c>
      <c r="D46">
        <v>13.5</v>
      </c>
      <c r="E46">
        <v>3</v>
      </c>
    </row>
    <row r="47" spans="1:5" x14ac:dyDescent="0.3">
      <c r="A47" s="1" t="s">
        <v>1154</v>
      </c>
      <c r="B47" s="12">
        <v>3</v>
      </c>
      <c r="C47">
        <v>11.5</v>
      </c>
      <c r="D47">
        <v>21.5</v>
      </c>
      <c r="E47">
        <v>5</v>
      </c>
    </row>
    <row r="48" spans="1:5" x14ac:dyDescent="0.3">
      <c r="A48" s="1" t="s">
        <v>1155</v>
      </c>
      <c r="B48" s="12">
        <v>1</v>
      </c>
      <c r="C48">
        <v>4</v>
      </c>
      <c r="D48">
        <v>19</v>
      </c>
      <c r="E48">
        <v>4.5</v>
      </c>
    </row>
    <row r="49" spans="1:5" x14ac:dyDescent="0.3">
      <c r="A49" s="1" t="s">
        <v>1156</v>
      </c>
      <c r="B49" s="12">
        <v>3</v>
      </c>
      <c r="C49">
        <v>6</v>
      </c>
      <c r="D49">
        <v>24</v>
      </c>
    </row>
    <row r="50" spans="1:5" x14ac:dyDescent="0.3">
      <c r="A50" s="1" t="s">
        <v>1157</v>
      </c>
      <c r="B50" s="12" t="s">
        <v>1105</v>
      </c>
      <c r="C50">
        <v>5.5</v>
      </c>
      <c r="D50">
        <v>15</v>
      </c>
    </row>
    <row r="51" spans="1:5" x14ac:dyDescent="0.3">
      <c r="A51" s="1" t="s">
        <v>1158</v>
      </c>
      <c r="B51" s="12">
        <v>3</v>
      </c>
      <c r="C51">
        <v>10</v>
      </c>
      <c r="D51">
        <v>23.5</v>
      </c>
    </row>
    <row r="52" spans="1:5" x14ac:dyDescent="0.3">
      <c r="A52" s="1" t="s">
        <v>1159</v>
      </c>
      <c r="B52" s="12">
        <v>3</v>
      </c>
      <c r="C52">
        <v>13</v>
      </c>
      <c r="D52">
        <v>17</v>
      </c>
    </row>
    <row r="53" spans="1:5" x14ac:dyDescent="0.3">
      <c r="A53" s="1" t="s">
        <v>1160</v>
      </c>
      <c r="B53" s="12">
        <v>3</v>
      </c>
      <c r="C53">
        <v>17.5</v>
      </c>
      <c r="D53">
        <v>21</v>
      </c>
    </row>
    <row r="54" spans="1:5" x14ac:dyDescent="0.3">
      <c r="A54" s="1" t="s">
        <v>1161</v>
      </c>
      <c r="B54" s="12">
        <v>3</v>
      </c>
      <c r="C54">
        <v>6.5</v>
      </c>
      <c r="D54">
        <v>18</v>
      </c>
      <c r="E54">
        <v>3.5</v>
      </c>
    </row>
    <row r="55" spans="1:5" x14ac:dyDescent="0.3">
      <c r="A55" s="1" t="s">
        <v>1162</v>
      </c>
      <c r="B55" s="12">
        <v>3</v>
      </c>
      <c r="C55">
        <v>13.5</v>
      </c>
      <c r="D55">
        <v>18.5</v>
      </c>
    </row>
    <row r="56" spans="1:5" x14ac:dyDescent="0.3">
      <c r="A56" s="1" t="s">
        <v>1163</v>
      </c>
      <c r="B56" s="12">
        <v>3</v>
      </c>
      <c r="C56">
        <v>26</v>
      </c>
      <c r="D56">
        <v>11</v>
      </c>
      <c r="E56">
        <v>3</v>
      </c>
    </row>
    <row r="57" spans="1:5" x14ac:dyDescent="0.3">
      <c r="A57" s="1" t="s">
        <v>1164</v>
      </c>
      <c r="B57" s="12" t="s">
        <v>1106</v>
      </c>
      <c r="C57">
        <v>28.5</v>
      </c>
      <c r="D57">
        <v>14.5</v>
      </c>
      <c r="E57">
        <v>3</v>
      </c>
    </row>
    <row r="58" spans="1:5" x14ac:dyDescent="0.3">
      <c r="A58" s="1" t="s">
        <v>1165</v>
      </c>
      <c r="B58" s="12">
        <v>3</v>
      </c>
      <c r="C58">
        <v>16.5</v>
      </c>
      <c r="D58">
        <v>14.5</v>
      </c>
    </row>
    <row r="59" spans="1:5" x14ac:dyDescent="0.3">
      <c r="A59" s="1" t="s">
        <v>1166</v>
      </c>
      <c r="B59" s="12">
        <v>3</v>
      </c>
      <c r="C59">
        <v>25</v>
      </c>
      <c r="D59">
        <v>10</v>
      </c>
    </row>
    <row r="60" spans="1:5" x14ac:dyDescent="0.3">
      <c r="A60" s="1" t="s">
        <v>1167</v>
      </c>
      <c r="B60" s="12">
        <v>1</v>
      </c>
      <c r="C60">
        <v>7.5</v>
      </c>
      <c r="D60">
        <v>18.5</v>
      </c>
      <c r="E60">
        <v>4.5</v>
      </c>
    </row>
    <row r="61" spans="1:5" x14ac:dyDescent="0.3">
      <c r="A61" s="1" t="s">
        <v>1168</v>
      </c>
      <c r="B61" s="12">
        <v>3</v>
      </c>
      <c r="C61">
        <v>10</v>
      </c>
      <c r="D61">
        <v>19</v>
      </c>
    </row>
    <row r="62" spans="1:5" x14ac:dyDescent="0.3">
      <c r="A62" s="1" t="s">
        <v>1169</v>
      </c>
      <c r="B62" s="12" t="s">
        <v>1107</v>
      </c>
      <c r="C62">
        <v>6.5</v>
      </c>
      <c r="D62">
        <v>18</v>
      </c>
      <c r="E62">
        <v>4</v>
      </c>
    </row>
    <row r="63" spans="1:5" x14ac:dyDescent="0.3">
      <c r="A63" s="1" t="s">
        <v>1170</v>
      </c>
      <c r="B63" s="12" t="s">
        <v>1105</v>
      </c>
      <c r="C63">
        <v>27.5</v>
      </c>
      <c r="D63">
        <v>17.5</v>
      </c>
      <c r="E63">
        <v>4</v>
      </c>
    </row>
    <row r="64" spans="1:5" x14ac:dyDescent="0.3">
      <c r="A64" s="1" t="s">
        <v>1171</v>
      </c>
      <c r="B64" s="12" t="s">
        <v>1105</v>
      </c>
      <c r="C64">
        <v>16</v>
      </c>
      <c r="D64">
        <v>11.5</v>
      </c>
    </row>
    <row r="65" spans="1:5" x14ac:dyDescent="0.3">
      <c r="A65" s="1" t="s">
        <v>1172</v>
      </c>
      <c r="B65" s="12" t="s">
        <v>1104</v>
      </c>
      <c r="C65">
        <v>8</v>
      </c>
      <c r="D65">
        <v>17</v>
      </c>
      <c r="E65">
        <v>2</v>
      </c>
    </row>
    <row r="66" spans="1:5" x14ac:dyDescent="0.3">
      <c r="A66" s="1" t="s">
        <v>1173</v>
      </c>
      <c r="B66" s="12">
        <v>3</v>
      </c>
      <c r="C66">
        <v>14</v>
      </c>
      <c r="D66">
        <v>15.5</v>
      </c>
    </row>
    <row r="67" spans="1:5" x14ac:dyDescent="0.3">
      <c r="A67" s="1" t="s">
        <v>1174</v>
      </c>
      <c r="B67" s="12" t="s">
        <v>1106</v>
      </c>
      <c r="C67">
        <v>7</v>
      </c>
      <c r="D67">
        <v>14</v>
      </c>
      <c r="E67">
        <v>6</v>
      </c>
    </row>
    <row r="68" spans="1:5" x14ac:dyDescent="0.3">
      <c r="A68" s="1" t="s">
        <v>1109</v>
      </c>
      <c r="B68" s="12">
        <v>1</v>
      </c>
      <c r="C68">
        <v>2.5</v>
      </c>
      <c r="D68">
        <v>6.5</v>
      </c>
    </row>
    <row r="69" spans="1:5" x14ac:dyDescent="0.3">
      <c r="A69" s="1" t="s">
        <v>1110</v>
      </c>
      <c r="B69" s="12">
        <v>1</v>
      </c>
      <c r="C69">
        <v>1.5</v>
      </c>
      <c r="D69">
        <v>7</v>
      </c>
    </row>
    <row r="70" spans="1:5" x14ac:dyDescent="0.3">
      <c r="A70" s="1" t="s">
        <v>1175</v>
      </c>
      <c r="B70" s="12">
        <v>1</v>
      </c>
      <c r="C70">
        <v>2.5</v>
      </c>
      <c r="D70">
        <v>9</v>
      </c>
    </row>
    <row r="71" spans="1:5" x14ac:dyDescent="0.3">
      <c r="A71" s="1" t="s">
        <v>1176</v>
      </c>
      <c r="B71" s="12">
        <v>3</v>
      </c>
      <c r="C71">
        <v>1</v>
      </c>
      <c r="D71">
        <v>7.5</v>
      </c>
      <c r="E71">
        <v>2.25</v>
      </c>
    </row>
    <row r="72" spans="1:5" x14ac:dyDescent="0.3">
      <c r="A72" s="1" t="s">
        <v>1177</v>
      </c>
      <c r="B72" s="12">
        <v>3</v>
      </c>
      <c r="C72">
        <v>12</v>
      </c>
      <c r="D72">
        <v>6</v>
      </c>
      <c r="E72">
        <v>4</v>
      </c>
    </row>
    <row r="73" spans="1:5" x14ac:dyDescent="0.3">
      <c r="A73" s="1" t="s">
        <v>1178</v>
      </c>
      <c r="B73" s="12">
        <v>1</v>
      </c>
      <c r="C73">
        <v>2.5</v>
      </c>
      <c r="D73">
        <v>14</v>
      </c>
    </row>
    <row r="74" spans="1:5" x14ac:dyDescent="0.3">
      <c r="A74" s="1" t="s">
        <v>1179</v>
      </c>
      <c r="B74" s="12">
        <v>1</v>
      </c>
      <c r="C74">
        <v>1.5</v>
      </c>
      <c r="D74">
        <v>12.5</v>
      </c>
    </row>
    <row r="75" spans="1:5" x14ac:dyDescent="0.3">
      <c r="A75" s="1" t="s">
        <v>1180</v>
      </c>
      <c r="B75" s="12">
        <v>1</v>
      </c>
      <c r="C75">
        <v>2</v>
      </c>
      <c r="D75">
        <v>18</v>
      </c>
    </row>
    <row r="76" spans="1:5" x14ac:dyDescent="0.3">
      <c r="A76" s="1" t="s">
        <v>1181</v>
      </c>
      <c r="B76" s="12">
        <v>1</v>
      </c>
      <c r="C76">
        <v>1</v>
      </c>
      <c r="D76">
        <v>11</v>
      </c>
    </row>
    <row r="77" spans="1:5" x14ac:dyDescent="0.3">
      <c r="A77" s="1" t="s">
        <v>1182</v>
      </c>
      <c r="B77" s="12">
        <v>1</v>
      </c>
      <c r="C77">
        <v>3</v>
      </c>
      <c r="D77">
        <v>11.5</v>
      </c>
    </row>
    <row r="78" spans="1:5" x14ac:dyDescent="0.3">
      <c r="A78" s="1" t="s">
        <v>1183</v>
      </c>
      <c r="B78" s="12" t="s">
        <v>1107</v>
      </c>
      <c r="C78">
        <v>7.5</v>
      </c>
      <c r="D78">
        <v>8.5</v>
      </c>
      <c r="E78">
        <v>3</v>
      </c>
    </row>
    <row r="79" spans="1:5" x14ac:dyDescent="0.3">
      <c r="A79" s="1" t="s">
        <v>1184</v>
      </c>
      <c r="B79" s="12">
        <v>1</v>
      </c>
      <c r="C79">
        <v>10</v>
      </c>
      <c r="D79">
        <v>5.5</v>
      </c>
      <c r="E79">
        <v>1.5</v>
      </c>
    </row>
    <row r="80" spans="1:5" x14ac:dyDescent="0.3">
      <c r="A80" s="1" t="s">
        <v>1185</v>
      </c>
      <c r="B80" s="12" t="s">
        <v>1106</v>
      </c>
      <c r="C80">
        <v>7</v>
      </c>
      <c r="D80">
        <v>9</v>
      </c>
      <c r="E80">
        <v>2.25</v>
      </c>
    </row>
    <row r="81" spans="1:5" x14ac:dyDescent="0.3">
      <c r="A81" s="1" t="s">
        <v>1186</v>
      </c>
      <c r="B81" s="12">
        <v>3</v>
      </c>
      <c r="C81">
        <v>8.5</v>
      </c>
      <c r="D81">
        <v>11</v>
      </c>
    </row>
    <row r="82" spans="1:5" x14ac:dyDescent="0.3">
      <c r="A82" s="1" t="s">
        <v>1187</v>
      </c>
      <c r="B82" s="12" t="s">
        <v>1106</v>
      </c>
      <c r="C82">
        <v>1.5</v>
      </c>
      <c r="D82">
        <v>9</v>
      </c>
    </row>
    <row r="83" spans="1:5" x14ac:dyDescent="0.3">
      <c r="A83" s="1" t="s">
        <v>1188</v>
      </c>
      <c r="B83" s="12">
        <v>1</v>
      </c>
      <c r="C83">
        <v>1.5</v>
      </c>
      <c r="D83">
        <v>7</v>
      </c>
      <c r="E83">
        <v>2.5</v>
      </c>
    </row>
    <row r="84" spans="1:5" x14ac:dyDescent="0.3">
      <c r="A84" s="1" t="s">
        <v>1189</v>
      </c>
      <c r="B84" s="12">
        <v>1</v>
      </c>
      <c r="C84">
        <v>1.5</v>
      </c>
      <c r="D84">
        <v>13.5</v>
      </c>
      <c r="E84">
        <v>3</v>
      </c>
    </row>
    <row r="85" spans="1:5" x14ac:dyDescent="0.3">
      <c r="A85" s="1" t="s">
        <v>1190</v>
      </c>
      <c r="B85" s="12" t="s">
        <v>1107</v>
      </c>
      <c r="C85">
        <v>12</v>
      </c>
      <c r="D85">
        <v>5.5</v>
      </c>
      <c r="E85">
        <v>2</v>
      </c>
    </row>
    <row r="86" spans="1:5" x14ac:dyDescent="0.3">
      <c r="A86" s="1" t="s">
        <v>1191</v>
      </c>
      <c r="B86" s="12" t="s">
        <v>1104</v>
      </c>
      <c r="C86">
        <v>1.5</v>
      </c>
      <c r="D86">
        <v>9.5</v>
      </c>
      <c r="E86">
        <v>2.25</v>
      </c>
    </row>
    <row r="87" spans="1:5" x14ac:dyDescent="0.3">
      <c r="A87" s="1" t="s">
        <v>1192</v>
      </c>
      <c r="B87" s="12" t="s">
        <v>1105</v>
      </c>
      <c r="C87">
        <v>1.5</v>
      </c>
      <c r="D87">
        <v>6.5</v>
      </c>
    </row>
    <row r="88" spans="1:5" x14ac:dyDescent="0.3">
      <c r="A88" s="1" t="s">
        <v>1193</v>
      </c>
      <c r="B88" s="12">
        <v>1</v>
      </c>
      <c r="C88">
        <v>4.5</v>
      </c>
      <c r="D88">
        <v>6.5</v>
      </c>
    </row>
    <row r="89" spans="1:5" x14ac:dyDescent="0.3">
      <c r="A89" s="1" t="s">
        <v>1194</v>
      </c>
      <c r="B89" s="12">
        <v>3</v>
      </c>
      <c r="C89">
        <v>1.5</v>
      </c>
      <c r="D89">
        <v>14</v>
      </c>
      <c r="E89">
        <v>2</v>
      </c>
    </row>
    <row r="90" spans="1:5" x14ac:dyDescent="0.3">
      <c r="A90" s="1" t="s">
        <v>1195</v>
      </c>
      <c r="B90" s="12">
        <v>1</v>
      </c>
      <c r="C90">
        <v>6</v>
      </c>
      <c r="D90">
        <v>3.25</v>
      </c>
      <c r="E90">
        <v>2.25</v>
      </c>
    </row>
    <row r="91" spans="1:5" x14ac:dyDescent="0.3">
      <c r="A91" s="1" t="s">
        <v>1196</v>
      </c>
      <c r="B91" s="12">
        <v>1</v>
      </c>
      <c r="C91">
        <v>3</v>
      </c>
      <c r="D91">
        <v>4</v>
      </c>
    </row>
    <row r="92" spans="1:5" x14ac:dyDescent="0.3">
      <c r="A92" s="1" t="s">
        <v>1197</v>
      </c>
      <c r="B92" s="12" t="s">
        <v>1105</v>
      </c>
      <c r="D92">
        <v>6</v>
      </c>
      <c r="E92">
        <v>4</v>
      </c>
    </row>
    <row r="93" spans="1:5" x14ac:dyDescent="0.3">
      <c r="A93" s="1" t="s">
        <v>1198</v>
      </c>
      <c r="B93" s="12">
        <v>1</v>
      </c>
      <c r="C93">
        <v>3.5</v>
      </c>
      <c r="D93">
        <v>12</v>
      </c>
      <c r="E93">
        <v>3</v>
      </c>
    </row>
    <row r="94" spans="1:5" x14ac:dyDescent="0.3">
      <c r="A94" s="1" t="s">
        <v>1199</v>
      </c>
      <c r="B94" s="12">
        <v>3</v>
      </c>
      <c r="C94">
        <v>9</v>
      </c>
    </row>
    <row r="95" spans="1:5" x14ac:dyDescent="0.3">
      <c r="A95" s="1" t="s">
        <v>1200</v>
      </c>
      <c r="B95" s="12">
        <v>3</v>
      </c>
      <c r="C95">
        <v>15.5</v>
      </c>
      <c r="D95">
        <v>8.5</v>
      </c>
      <c r="E95">
        <v>2.25</v>
      </c>
    </row>
    <row r="96" spans="1:5" x14ac:dyDescent="0.3">
      <c r="A96" s="1" t="s">
        <v>1201</v>
      </c>
      <c r="B96" s="12">
        <v>1</v>
      </c>
      <c r="C96">
        <v>27.5</v>
      </c>
      <c r="D96">
        <v>9.5</v>
      </c>
      <c r="E96">
        <v>6</v>
      </c>
    </row>
    <row r="97" spans="1:5" x14ac:dyDescent="0.3">
      <c r="A97" s="1" t="s">
        <v>1202</v>
      </c>
      <c r="B97" s="12">
        <v>1</v>
      </c>
      <c r="C97">
        <v>11.5</v>
      </c>
      <c r="D97">
        <v>7</v>
      </c>
      <c r="E97">
        <v>3.5</v>
      </c>
    </row>
    <row r="98" spans="1:5" x14ac:dyDescent="0.3">
      <c r="A98" s="1" t="s">
        <v>1203</v>
      </c>
      <c r="B98" s="12" t="s">
        <v>1104</v>
      </c>
      <c r="C98">
        <v>6.5</v>
      </c>
      <c r="D98">
        <v>8.5</v>
      </c>
    </row>
    <row r="99" spans="1:5" x14ac:dyDescent="0.3">
      <c r="A99" s="1" t="s">
        <v>1204</v>
      </c>
      <c r="B99" s="12">
        <v>1</v>
      </c>
      <c r="C99">
        <v>8</v>
      </c>
      <c r="D99">
        <v>7</v>
      </c>
      <c r="E99">
        <v>5</v>
      </c>
    </row>
    <row r="100" spans="1:5" x14ac:dyDescent="0.3">
      <c r="A100" s="1" t="s">
        <v>1205</v>
      </c>
      <c r="B100" s="12">
        <v>1</v>
      </c>
      <c r="C100" s="11">
        <v>6</v>
      </c>
      <c r="D100">
        <v>14.5</v>
      </c>
      <c r="E100">
        <v>4.5</v>
      </c>
    </row>
    <row r="101" spans="1:5" x14ac:dyDescent="0.3">
      <c r="A101" s="1" t="s">
        <v>1206</v>
      </c>
      <c r="B101" s="12">
        <v>1</v>
      </c>
      <c r="C101">
        <v>6</v>
      </c>
      <c r="D101">
        <v>8.5</v>
      </c>
    </row>
    <row r="102" spans="1:5" x14ac:dyDescent="0.3">
      <c r="A102" s="1" t="s">
        <v>1207</v>
      </c>
      <c r="B102" s="12">
        <v>1</v>
      </c>
      <c r="C102">
        <v>6.5</v>
      </c>
      <c r="D102">
        <v>11</v>
      </c>
    </row>
    <row r="103" spans="1:5" x14ac:dyDescent="0.3">
      <c r="A103" s="1" t="s">
        <v>1111</v>
      </c>
      <c r="B103" s="12">
        <v>3</v>
      </c>
      <c r="C103">
        <v>6</v>
      </c>
      <c r="D103">
        <v>15</v>
      </c>
    </row>
    <row r="104" spans="1:5" x14ac:dyDescent="0.3">
      <c r="A104" s="1" t="s">
        <v>1208</v>
      </c>
      <c r="B104" s="12">
        <v>3</v>
      </c>
      <c r="C104">
        <v>15</v>
      </c>
      <c r="D104">
        <v>12</v>
      </c>
    </row>
    <row r="105" spans="1:5" x14ac:dyDescent="0.3">
      <c r="A105" s="1" t="s">
        <v>1209</v>
      </c>
      <c r="B105" s="12">
        <v>3</v>
      </c>
      <c r="C105">
        <v>10</v>
      </c>
      <c r="D105">
        <v>13</v>
      </c>
    </row>
    <row r="106" spans="1:5" x14ac:dyDescent="0.3">
      <c r="A106" s="1" t="s">
        <v>1210</v>
      </c>
      <c r="B106" s="12">
        <v>3</v>
      </c>
      <c r="C106">
        <v>12.5</v>
      </c>
      <c r="D106">
        <v>15</v>
      </c>
    </row>
    <row r="107" spans="1:5" x14ac:dyDescent="0.3">
      <c r="A107" s="1" t="s">
        <v>1211</v>
      </c>
      <c r="B107" s="12">
        <v>3</v>
      </c>
      <c r="C107">
        <v>20</v>
      </c>
      <c r="D107">
        <v>13.5</v>
      </c>
    </row>
    <row r="108" spans="1:5" x14ac:dyDescent="0.3">
      <c r="A108" s="1" t="s">
        <v>1212</v>
      </c>
      <c r="B108" s="12">
        <v>3</v>
      </c>
      <c r="C108">
        <v>15</v>
      </c>
      <c r="D108">
        <v>17.5</v>
      </c>
    </row>
    <row r="109" spans="1:5" x14ac:dyDescent="0.3">
      <c r="A109" s="1" t="s">
        <v>1213</v>
      </c>
      <c r="B109" s="12">
        <v>3</v>
      </c>
      <c r="C109">
        <v>7.5</v>
      </c>
      <c r="D109">
        <v>18.5</v>
      </c>
    </row>
    <row r="110" spans="1:5" x14ac:dyDescent="0.3">
      <c r="A110" s="1" t="s">
        <v>1214</v>
      </c>
      <c r="B110" s="12">
        <v>3</v>
      </c>
      <c r="C110">
        <v>2</v>
      </c>
      <c r="D110">
        <v>24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5"/>
  <sheetViews>
    <sheetView tabSelected="1" workbookViewId="0">
      <pane ySplit="1" topLeftCell="A2" activePane="bottomLeft" state="frozen"/>
      <selection pane="bottomLeft" activeCell="D23" sqref="D23"/>
    </sheetView>
  </sheetViews>
  <sheetFormatPr defaultRowHeight="14.4" x14ac:dyDescent="0.3"/>
  <cols>
    <col min="1" max="1" width="25.21875" bestFit="1" customWidth="1"/>
    <col min="2" max="2" width="30.109375" bestFit="1" customWidth="1"/>
    <col min="3" max="3" width="15.109375" bestFit="1" customWidth="1"/>
    <col min="4" max="4" width="76.33203125" bestFit="1" customWidth="1"/>
  </cols>
  <sheetData>
    <row r="1" spans="1:4" x14ac:dyDescent="0.3">
      <c r="A1" s="10" t="s">
        <v>1</v>
      </c>
      <c r="B1" t="s">
        <v>1286</v>
      </c>
      <c r="C1" s="10" t="s">
        <v>1285</v>
      </c>
      <c r="D1" s="14" t="s">
        <v>1294</v>
      </c>
    </row>
    <row r="2" spans="1:4" x14ac:dyDescent="0.3">
      <c r="A2" s="1" t="s">
        <v>1289</v>
      </c>
      <c r="B2">
        <v>1</v>
      </c>
      <c r="C2" s="7">
        <v>4.8484848484848486</v>
      </c>
      <c r="D2" t="s">
        <v>1292</v>
      </c>
    </row>
    <row r="3" spans="1:4" x14ac:dyDescent="0.3">
      <c r="A3" s="1" t="s">
        <v>1273</v>
      </c>
      <c r="B3">
        <v>1</v>
      </c>
      <c r="C3" s="7">
        <v>1.8298333333333332</v>
      </c>
      <c r="D3" t="s">
        <v>1293</v>
      </c>
    </row>
    <row r="4" spans="1:4" x14ac:dyDescent="0.3">
      <c r="A4" s="1" t="s">
        <v>1234</v>
      </c>
      <c r="B4">
        <v>1</v>
      </c>
      <c r="C4" s="7">
        <v>7.9444444444444446</v>
      </c>
      <c r="D4" t="s">
        <v>1295</v>
      </c>
    </row>
    <row r="5" spans="1:4" x14ac:dyDescent="0.3">
      <c r="A5" s="1" t="s">
        <v>1227</v>
      </c>
      <c r="B5">
        <v>1</v>
      </c>
      <c r="C5" s="7">
        <v>11.333333333333332</v>
      </c>
      <c r="D5" t="s">
        <v>1296</v>
      </c>
    </row>
    <row r="6" spans="1:4" x14ac:dyDescent="0.3">
      <c r="A6" s="1" t="s">
        <v>1251</v>
      </c>
      <c r="B6">
        <v>1</v>
      </c>
      <c r="C6" s="7">
        <v>4.5859999999999994</v>
      </c>
      <c r="D6" t="s">
        <v>1297</v>
      </c>
    </row>
    <row r="7" spans="1:4" x14ac:dyDescent="0.3">
      <c r="A7" s="1" t="s">
        <v>1264</v>
      </c>
      <c r="B7">
        <v>1</v>
      </c>
      <c r="C7" s="7">
        <v>2.7472527472527473</v>
      </c>
      <c r="D7" t="s">
        <v>1298</v>
      </c>
    </row>
    <row r="8" spans="1:4" x14ac:dyDescent="0.3">
      <c r="A8" s="1" t="s">
        <v>1256</v>
      </c>
      <c r="B8">
        <v>1</v>
      </c>
      <c r="C8" s="7">
        <v>3.958333333333333</v>
      </c>
      <c r="D8" t="s">
        <v>1299</v>
      </c>
    </row>
    <row r="9" spans="1:4" x14ac:dyDescent="0.3">
      <c r="A9" s="1" t="s">
        <v>1232</v>
      </c>
      <c r="B9">
        <v>1</v>
      </c>
      <c r="C9" s="7">
        <v>8.3015873015873023</v>
      </c>
      <c r="D9" t="s">
        <v>1300</v>
      </c>
    </row>
    <row r="10" spans="1:4" x14ac:dyDescent="0.3">
      <c r="A10" s="1" t="s">
        <v>1240</v>
      </c>
      <c r="B10">
        <v>2</v>
      </c>
      <c r="C10" s="7">
        <v>5.8597883597883591</v>
      </c>
      <c r="D10" t="s">
        <v>1301</v>
      </c>
    </row>
    <row r="11" spans="1:4" x14ac:dyDescent="0.3">
      <c r="A11" s="1" t="s">
        <v>1226</v>
      </c>
      <c r="B11">
        <v>1</v>
      </c>
      <c r="C11" s="7">
        <v>11.452991452991453</v>
      </c>
      <c r="D11" t="s">
        <v>1302</v>
      </c>
    </row>
    <row r="12" spans="1:4" x14ac:dyDescent="0.3">
      <c r="A12" s="1" t="s">
        <v>1267</v>
      </c>
      <c r="B12">
        <v>2</v>
      </c>
      <c r="C12" s="7">
        <v>2.6111111111111112</v>
      </c>
      <c r="D12" t="s">
        <v>1303</v>
      </c>
    </row>
    <row r="13" spans="1:4" x14ac:dyDescent="0.3">
      <c r="A13" s="1" t="s">
        <v>1255</v>
      </c>
      <c r="B13">
        <v>2</v>
      </c>
      <c r="C13" s="7">
        <v>4.024</v>
      </c>
      <c r="D13" t="s">
        <v>1304</v>
      </c>
    </row>
    <row r="14" spans="1:4" x14ac:dyDescent="0.3">
      <c r="A14" s="1" t="s">
        <v>1255</v>
      </c>
      <c r="B14">
        <v>2</v>
      </c>
      <c r="C14" s="7">
        <v>3.9200000000000004</v>
      </c>
      <c r="D14" t="s">
        <v>1305</v>
      </c>
    </row>
    <row r="15" spans="1:4" x14ac:dyDescent="0.3">
      <c r="A15" s="1" t="s">
        <v>1255</v>
      </c>
      <c r="B15">
        <v>2</v>
      </c>
      <c r="C15" s="7">
        <v>3.6</v>
      </c>
      <c r="D15" t="s">
        <v>1306</v>
      </c>
    </row>
    <row r="16" spans="1:4" x14ac:dyDescent="0.3">
      <c r="A16" s="1" t="s">
        <v>1235</v>
      </c>
      <c r="B16">
        <v>1</v>
      </c>
      <c r="C16" s="7">
        <v>7.4722222222222232</v>
      </c>
      <c r="D16" t="s">
        <v>1307</v>
      </c>
    </row>
    <row r="17" spans="1:4" x14ac:dyDescent="0.3">
      <c r="A17" s="1" t="s">
        <v>1262</v>
      </c>
      <c r="B17">
        <v>1</v>
      </c>
      <c r="C17" s="7">
        <v>2.9643929643929647</v>
      </c>
      <c r="D17" t="s">
        <v>1309</v>
      </c>
    </row>
    <row r="18" spans="1:4" x14ac:dyDescent="0.3">
      <c r="A18" s="1" t="s">
        <v>1263</v>
      </c>
      <c r="B18">
        <v>1</v>
      </c>
      <c r="C18" s="7">
        <v>2.9090909090909087</v>
      </c>
      <c r="D18" t="s">
        <v>1311</v>
      </c>
    </row>
    <row r="19" spans="1:4" x14ac:dyDescent="0.3">
      <c r="A19" s="1" t="s">
        <v>1263</v>
      </c>
      <c r="B19">
        <v>1</v>
      </c>
      <c r="C19" s="7">
        <v>1.2698412698412698</v>
      </c>
      <c r="D19" t="s">
        <v>1310</v>
      </c>
    </row>
    <row r="20" spans="1:4" x14ac:dyDescent="0.3">
      <c r="A20" s="1" t="s">
        <v>1271</v>
      </c>
      <c r="B20">
        <v>1</v>
      </c>
      <c r="C20" s="7">
        <v>2.1538461538461542</v>
      </c>
      <c r="D20" t="s">
        <v>1312</v>
      </c>
    </row>
    <row r="21" spans="1:4" x14ac:dyDescent="0.3">
      <c r="A21" s="1" t="s">
        <v>1265</v>
      </c>
      <c r="B21">
        <v>2</v>
      </c>
      <c r="C21" s="7">
        <v>2.7304964539007091</v>
      </c>
      <c r="D21" t="s">
        <v>1313</v>
      </c>
    </row>
    <row r="22" spans="1:4" x14ac:dyDescent="0.3">
      <c r="A22" s="1" t="s">
        <v>1243</v>
      </c>
      <c r="B22">
        <v>2</v>
      </c>
      <c r="C22" s="7">
        <v>5.5555555555555554</v>
      </c>
      <c r="D22" t="s">
        <v>1315</v>
      </c>
    </row>
    <row r="23" spans="1:4" x14ac:dyDescent="0.3">
      <c r="A23" s="1" t="s">
        <v>1243</v>
      </c>
      <c r="B23">
        <v>2</v>
      </c>
      <c r="C23" s="7">
        <v>2.5</v>
      </c>
      <c r="D23" t="s">
        <v>1314</v>
      </c>
    </row>
    <row r="24" spans="1:4" x14ac:dyDescent="0.3">
      <c r="A24" t="s">
        <v>1308</v>
      </c>
      <c r="B24">
        <v>2</v>
      </c>
      <c r="C24" s="7">
        <v>1.3513513513513513</v>
      </c>
      <c r="D24" t="s">
        <v>1316</v>
      </c>
    </row>
    <row r="25" spans="1:4" x14ac:dyDescent="0.3">
      <c r="A25" s="1" t="s">
        <v>1245</v>
      </c>
      <c r="B25">
        <v>1</v>
      </c>
      <c r="C25" s="7">
        <v>5.2564102564102564</v>
      </c>
      <c r="D25" t="s">
        <v>1317</v>
      </c>
    </row>
    <row r="26" spans="1:4" x14ac:dyDescent="0.3">
      <c r="A26" s="1" t="s">
        <v>1260</v>
      </c>
      <c r="B26">
        <v>2</v>
      </c>
      <c r="C26" s="7">
        <v>3.0033745781777275</v>
      </c>
      <c r="D26" t="s">
        <v>1318</v>
      </c>
    </row>
    <row r="27" spans="1:4" x14ac:dyDescent="0.3">
      <c r="A27" s="1" t="s">
        <v>1224</v>
      </c>
      <c r="B27">
        <v>1</v>
      </c>
      <c r="C27" s="7">
        <v>12.222222222222223</v>
      </c>
      <c r="D27" t="s">
        <v>1319</v>
      </c>
    </row>
    <row r="28" spans="1:4" x14ac:dyDescent="0.3">
      <c r="A28" s="1" t="s">
        <v>1224</v>
      </c>
      <c r="B28">
        <v>1</v>
      </c>
      <c r="C28" s="7">
        <v>5.8136000000000001</v>
      </c>
      <c r="D28" t="s">
        <v>1297</v>
      </c>
    </row>
    <row r="29" spans="1:4" x14ac:dyDescent="0.3">
      <c r="A29" s="1" t="s">
        <v>1274</v>
      </c>
      <c r="B29">
        <v>2</v>
      </c>
      <c r="C29" s="7">
        <v>1.4084507042253522</v>
      </c>
      <c r="D29" t="s">
        <v>1321</v>
      </c>
    </row>
    <row r="30" spans="1:4" x14ac:dyDescent="0.3">
      <c r="A30" s="1" t="s">
        <v>1274</v>
      </c>
      <c r="B30">
        <v>2</v>
      </c>
      <c r="C30" s="7">
        <v>1.3333333333333335</v>
      </c>
      <c r="D30" t="s">
        <v>1320</v>
      </c>
    </row>
    <row r="31" spans="1:4" x14ac:dyDescent="0.3">
      <c r="A31" s="1" t="s">
        <v>1276</v>
      </c>
      <c r="B31">
        <v>2</v>
      </c>
      <c r="C31" s="7">
        <v>1.2738</v>
      </c>
      <c r="D31" t="s">
        <v>1399</v>
      </c>
    </row>
    <row r="32" spans="1:4" x14ac:dyDescent="0.3">
      <c r="A32" s="1" t="s">
        <v>1276</v>
      </c>
      <c r="B32">
        <v>2</v>
      </c>
      <c r="C32" s="7">
        <v>1.1973333333333336</v>
      </c>
      <c r="D32" t="s">
        <v>1322</v>
      </c>
    </row>
    <row r="33" spans="1:4" x14ac:dyDescent="0.3">
      <c r="A33" s="1" t="s">
        <v>1233</v>
      </c>
      <c r="B33">
        <v>1</v>
      </c>
      <c r="C33" s="7">
        <v>7.9444444444444446</v>
      </c>
      <c r="D33" t="s">
        <v>1323</v>
      </c>
    </row>
    <row r="34" spans="1:4" x14ac:dyDescent="0.3">
      <c r="A34" s="1" t="s">
        <v>1248</v>
      </c>
      <c r="B34">
        <v>2</v>
      </c>
      <c r="C34" s="7">
        <v>4.78</v>
      </c>
      <c r="D34" t="s">
        <v>1324</v>
      </c>
    </row>
    <row r="35" spans="1:4" x14ac:dyDescent="0.3">
      <c r="A35" s="1" t="s">
        <v>1238</v>
      </c>
      <c r="B35">
        <v>2</v>
      </c>
      <c r="C35" s="7">
        <v>6.7222222222222223</v>
      </c>
      <c r="D35" t="s">
        <v>1325</v>
      </c>
    </row>
    <row r="36" spans="1:4" x14ac:dyDescent="0.3">
      <c r="A36" s="1" t="s">
        <v>1221</v>
      </c>
      <c r="B36">
        <v>1</v>
      </c>
      <c r="C36" s="7">
        <v>19.696400000000001</v>
      </c>
      <c r="D36" t="s">
        <v>1326</v>
      </c>
    </row>
    <row r="37" spans="1:4" x14ac:dyDescent="0.3">
      <c r="A37" s="1" t="s">
        <v>1266</v>
      </c>
      <c r="B37">
        <v>1</v>
      </c>
      <c r="C37" s="7">
        <v>2.7241379310344831</v>
      </c>
      <c r="D37" t="s">
        <v>1327</v>
      </c>
    </row>
    <row r="38" spans="1:4" x14ac:dyDescent="0.3">
      <c r="A38" s="1" t="s">
        <v>1237</v>
      </c>
      <c r="B38">
        <v>2</v>
      </c>
      <c r="C38" s="7">
        <v>6.7919999999999998</v>
      </c>
      <c r="D38" t="s">
        <v>1329</v>
      </c>
    </row>
    <row r="39" spans="1:4" x14ac:dyDescent="0.3">
      <c r="A39" s="1" t="s">
        <v>1237</v>
      </c>
      <c r="B39">
        <v>2</v>
      </c>
      <c r="C39" s="7">
        <v>2.3809523809523809</v>
      </c>
      <c r="D39" t="s">
        <v>1328</v>
      </c>
    </row>
    <row r="40" spans="1:4" x14ac:dyDescent="0.3">
      <c r="A40" s="1" t="s">
        <v>1231</v>
      </c>
      <c r="B40">
        <v>1</v>
      </c>
      <c r="C40" s="7">
        <v>9.1904761904761898</v>
      </c>
      <c r="D40" t="s">
        <v>1330</v>
      </c>
    </row>
    <row r="41" spans="1:4" x14ac:dyDescent="0.3">
      <c r="A41" s="1" t="s">
        <v>1268</v>
      </c>
      <c r="B41">
        <v>2</v>
      </c>
      <c r="C41" s="7">
        <v>2.5666666666666664</v>
      </c>
      <c r="D41" t="s">
        <v>1333</v>
      </c>
    </row>
    <row r="42" spans="1:4" x14ac:dyDescent="0.3">
      <c r="A42" s="1" t="s">
        <v>1268</v>
      </c>
      <c r="B42">
        <v>2</v>
      </c>
      <c r="C42" s="7">
        <v>2.0833333333333335</v>
      </c>
      <c r="D42" t="s">
        <v>1332</v>
      </c>
    </row>
    <row r="43" spans="1:4" x14ac:dyDescent="0.3">
      <c r="A43" s="1" t="s">
        <v>1268</v>
      </c>
      <c r="B43">
        <v>2</v>
      </c>
      <c r="C43" s="7">
        <v>1.4850427350427351</v>
      </c>
      <c r="D43" t="s">
        <v>1331</v>
      </c>
    </row>
    <row r="44" spans="1:4" x14ac:dyDescent="0.3">
      <c r="A44" s="1" t="s">
        <v>1242</v>
      </c>
      <c r="B44">
        <v>2</v>
      </c>
      <c r="C44" s="7">
        <v>5.6666666666666661</v>
      </c>
      <c r="D44" t="s">
        <v>1334</v>
      </c>
    </row>
    <row r="45" spans="1:4" x14ac:dyDescent="0.3">
      <c r="A45" s="1" t="s">
        <v>1290</v>
      </c>
      <c r="B45">
        <v>2</v>
      </c>
      <c r="C45" s="7">
        <v>1.4173333333333336</v>
      </c>
      <c r="D45" t="s">
        <v>1336</v>
      </c>
    </row>
    <row r="46" spans="1:4" x14ac:dyDescent="0.3">
      <c r="A46" s="1" t="s">
        <v>1247</v>
      </c>
      <c r="B46">
        <v>1</v>
      </c>
      <c r="C46" s="7">
        <v>5.0000000000000009</v>
      </c>
      <c r="D46" t="s">
        <v>1335</v>
      </c>
    </row>
    <row r="47" spans="1:4" x14ac:dyDescent="0.3">
      <c r="A47" s="1" t="s">
        <v>1281</v>
      </c>
      <c r="B47">
        <v>2</v>
      </c>
      <c r="C47" s="7">
        <v>0.76714285714285713</v>
      </c>
      <c r="D47" t="s">
        <v>1337</v>
      </c>
    </row>
    <row r="48" spans="1:4" x14ac:dyDescent="0.3">
      <c r="A48" s="1" t="s">
        <v>1244</v>
      </c>
      <c r="B48">
        <v>1</v>
      </c>
      <c r="C48" s="7">
        <v>5.3772000000000002</v>
      </c>
      <c r="D48" t="s">
        <v>1338</v>
      </c>
    </row>
    <row r="49" spans="1:4" x14ac:dyDescent="0.3">
      <c r="A49" s="1" t="s">
        <v>1287</v>
      </c>
      <c r="B49">
        <v>1</v>
      </c>
      <c r="C49" s="7">
        <v>11.984200000000001</v>
      </c>
      <c r="D49" t="s">
        <v>1339</v>
      </c>
    </row>
    <row r="50" spans="1:4" x14ac:dyDescent="0.3">
      <c r="A50" s="1" t="s">
        <v>1291</v>
      </c>
      <c r="B50">
        <v>2</v>
      </c>
      <c r="C50" s="7">
        <v>2.2159999999999997</v>
      </c>
      <c r="D50" t="s">
        <v>1340</v>
      </c>
    </row>
    <row r="51" spans="1:4" x14ac:dyDescent="0.3">
      <c r="A51" s="1" t="s">
        <v>1161</v>
      </c>
      <c r="B51">
        <v>2</v>
      </c>
      <c r="C51" s="7">
        <v>3.2777777777777772</v>
      </c>
      <c r="D51" t="s">
        <v>1341</v>
      </c>
    </row>
    <row r="52" spans="1:4" x14ac:dyDescent="0.3">
      <c r="A52" s="1" t="s">
        <v>1153</v>
      </c>
      <c r="B52">
        <v>2</v>
      </c>
      <c r="C52" s="7">
        <v>1.68989898989899</v>
      </c>
      <c r="D52" t="s">
        <v>1342</v>
      </c>
    </row>
    <row r="53" spans="1:4" x14ac:dyDescent="0.3">
      <c r="A53" s="1" t="s">
        <v>1252</v>
      </c>
      <c r="B53">
        <v>1</v>
      </c>
      <c r="C53" s="7">
        <v>4.3333333333333339</v>
      </c>
      <c r="D53" t="s">
        <v>1343</v>
      </c>
    </row>
    <row r="54" spans="1:4" x14ac:dyDescent="0.3">
      <c r="A54" s="1" t="s">
        <v>1269</v>
      </c>
      <c r="B54">
        <v>2</v>
      </c>
      <c r="C54" s="7">
        <v>2.411111111111111</v>
      </c>
      <c r="D54" t="s">
        <v>1344</v>
      </c>
    </row>
    <row r="55" spans="1:4" x14ac:dyDescent="0.3">
      <c r="A55" s="1" t="s">
        <v>1124</v>
      </c>
      <c r="B55">
        <v>1</v>
      </c>
      <c r="C55" s="7">
        <v>2.3396825396825398</v>
      </c>
      <c r="D55" t="s">
        <v>1345</v>
      </c>
    </row>
    <row r="56" spans="1:4" x14ac:dyDescent="0.3">
      <c r="A56" s="1" t="s">
        <v>1277</v>
      </c>
      <c r="B56">
        <v>1</v>
      </c>
      <c r="C56" s="7">
        <v>1.2174603174603174</v>
      </c>
      <c r="D56" t="s">
        <v>1346</v>
      </c>
    </row>
    <row r="57" spans="1:4" x14ac:dyDescent="0.3">
      <c r="A57" s="1" t="s">
        <v>1250</v>
      </c>
      <c r="B57">
        <v>1</v>
      </c>
      <c r="C57" s="7">
        <v>4.6126984126984123</v>
      </c>
      <c r="D57" t="s">
        <v>1295</v>
      </c>
    </row>
    <row r="58" spans="1:4" x14ac:dyDescent="0.3">
      <c r="A58" s="1" t="s">
        <v>1174</v>
      </c>
      <c r="B58">
        <v>2</v>
      </c>
      <c r="C58" s="7">
        <v>5.9148936170212778</v>
      </c>
      <c r="D58" t="s">
        <v>1347</v>
      </c>
    </row>
    <row r="59" spans="1:4" x14ac:dyDescent="0.3">
      <c r="A59" s="1" t="s">
        <v>1288</v>
      </c>
      <c r="B59">
        <v>1</v>
      </c>
      <c r="C59" s="7">
        <v>3.7833333333333337</v>
      </c>
      <c r="D59" t="s">
        <v>1348</v>
      </c>
    </row>
    <row r="60" spans="1:4" x14ac:dyDescent="0.3">
      <c r="A60" s="1" t="s">
        <v>1239</v>
      </c>
      <c r="B60">
        <v>1</v>
      </c>
      <c r="C60" s="7">
        <v>5.9333333333333327</v>
      </c>
      <c r="D60" t="s">
        <v>1349</v>
      </c>
    </row>
    <row r="61" spans="1:4" x14ac:dyDescent="0.3">
      <c r="A61" s="1" t="s">
        <v>1259</v>
      </c>
      <c r="B61">
        <v>1</v>
      </c>
      <c r="C61" s="7">
        <v>3.1111111111111107</v>
      </c>
      <c r="D61" t="s">
        <v>1350</v>
      </c>
    </row>
    <row r="62" spans="1:4" x14ac:dyDescent="0.3">
      <c r="A62" s="1" t="s">
        <v>1145</v>
      </c>
      <c r="B62">
        <v>2</v>
      </c>
      <c r="C62" s="7">
        <v>2.4444444444444446</v>
      </c>
      <c r="D62" t="s">
        <v>1351</v>
      </c>
    </row>
    <row r="63" spans="1:4" x14ac:dyDescent="0.3">
      <c r="A63" s="1" t="s">
        <v>1258</v>
      </c>
      <c r="B63">
        <v>1</v>
      </c>
      <c r="C63" s="7">
        <v>3.6607744107744109</v>
      </c>
      <c r="D63" t="s">
        <v>1352</v>
      </c>
    </row>
    <row r="64" spans="1:4" x14ac:dyDescent="0.3">
      <c r="A64" s="1" t="s">
        <v>1163</v>
      </c>
      <c r="B64">
        <v>2</v>
      </c>
      <c r="C64" s="7">
        <v>1.3978333333333335</v>
      </c>
      <c r="D64" t="s">
        <v>1353</v>
      </c>
    </row>
    <row r="65" spans="1:4" x14ac:dyDescent="0.3">
      <c r="A65" s="1" t="s">
        <v>1279</v>
      </c>
      <c r="B65">
        <v>1</v>
      </c>
      <c r="C65" s="7">
        <v>1.0471491228070176</v>
      </c>
      <c r="D65" t="s">
        <v>1354</v>
      </c>
    </row>
    <row r="66" spans="1:4" x14ac:dyDescent="0.3">
      <c r="A66" s="1" t="s">
        <v>1246</v>
      </c>
      <c r="B66">
        <v>1</v>
      </c>
      <c r="C66" s="7">
        <v>5.2409090909090903</v>
      </c>
      <c r="D66" t="s">
        <v>1355</v>
      </c>
    </row>
    <row r="67" spans="1:4" x14ac:dyDescent="0.3">
      <c r="A67" s="1" t="s">
        <v>1229</v>
      </c>
      <c r="B67">
        <v>1</v>
      </c>
      <c r="C67" s="7">
        <v>9.6666666666666679</v>
      </c>
      <c r="D67" t="s">
        <v>1357</v>
      </c>
    </row>
    <row r="68" spans="1:4" x14ac:dyDescent="0.3">
      <c r="A68" s="1" t="s">
        <v>1229</v>
      </c>
      <c r="B68">
        <v>1</v>
      </c>
      <c r="C68" s="7">
        <v>4</v>
      </c>
      <c r="D68" t="s">
        <v>1356</v>
      </c>
    </row>
    <row r="69" spans="1:4" x14ac:dyDescent="0.3">
      <c r="A69" s="1" t="s">
        <v>1253</v>
      </c>
      <c r="B69">
        <v>1</v>
      </c>
      <c r="C69" s="7">
        <v>4.2483660130718963</v>
      </c>
      <c r="D69" t="s">
        <v>1358</v>
      </c>
    </row>
    <row r="70" spans="1:4" x14ac:dyDescent="0.3">
      <c r="A70" s="1" t="s">
        <v>1139</v>
      </c>
      <c r="B70">
        <v>2</v>
      </c>
      <c r="C70" s="7">
        <v>3.15</v>
      </c>
      <c r="D70" t="s">
        <v>1359</v>
      </c>
    </row>
    <row r="71" spans="1:4" x14ac:dyDescent="0.3">
      <c r="A71" s="1" t="s">
        <v>1171</v>
      </c>
      <c r="B71">
        <v>1</v>
      </c>
      <c r="C71" s="7">
        <v>4.0888888888888886</v>
      </c>
      <c r="D71" t="s">
        <v>1360</v>
      </c>
    </row>
    <row r="72" spans="1:4" x14ac:dyDescent="0.3">
      <c r="A72" s="1" t="s">
        <v>1249</v>
      </c>
      <c r="B72">
        <v>1</v>
      </c>
      <c r="C72" s="7">
        <v>4.758</v>
      </c>
      <c r="D72" t="s">
        <v>1362</v>
      </c>
    </row>
    <row r="73" spans="1:4" x14ac:dyDescent="0.3">
      <c r="A73" s="1" t="s">
        <v>1249</v>
      </c>
      <c r="B73">
        <v>1</v>
      </c>
      <c r="C73" s="7">
        <v>3.5189255189255189</v>
      </c>
      <c r="D73" t="s">
        <v>1361</v>
      </c>
    </row>
    <row r="74" spans="1:4" x14ac:dyDescent="0.3">
      <c r="A74" s="1" t="s">
        <v>1220</v>
      </c>
      <c r="B74">
        <v>1</v>
      </c>
      <c r="C74" s="7">
        <v>72.397199999999998</v>
      </c>
      <c r="D74" s="15" t="s">
        <v>1363</v>
      </c>
    </row>
    <row r="75" spans="1:4" x14ac:dyDescent="0.3">
      <c r="A75" s="1" t="s">
        <v>1228</v>
      </c>
      <c r="B75">
        <v>1</v>
      </c>
      <c r="C75" s="7">
        <v>11.055555555555555</v>
      </c>
      <c r="D75" t="s">
        <v>1364</v>
      </c>
    </row>
    <row r="76" spans="1:4" x14ac:dyDescent="0.3">
      <c r="A76" s="1" t="s">
        <v>1115</v>
      </c>
      <c r="B76">
        <v>1</v>
      </c>
      <c r="C76" s="7">
        <v>1.96</v>
      </c>
      <c r="D76" t="s">
        <v>1366</v>
      </c>
    </row>
    <row r="77" spans="1:4" x14ac:dyDescent="0.3">
      <c r="A77" s="1" t="s">
        <v>1115</v>
      </c>
      <c r="B77">
        <v>1</v>
      </c>
      <c r="C77" s="7">
        <v>1.9166666666666665</v>
      </c>
      <c r="D77" t="s">
        <v>1365</v>
      </c>
    </row>
    <row r="78" spans="1:4" x14ac:dyDescent="0.3">
      <c r="A78" s="1" t="s">
        <v>1282</v>
      </c>
      <c r="B78">
        <v>1</v>
      </c>
      <c r="C78" s="7">
        <v>0.71031746031746035</v>
      </c>
      <c r="D78" t="s">
        <v>1367</v>
      </c>
    </row>
    <row r="79" spans="1:4" x14ac:dyDescent="0.3">
      <c r="A79" s="1" t="s">
        <v>1225</v>
      </c>
      <c r="B79">
        <v>1</v>
      </c>
      <c r="C79" s="7">
        <v>11.916666666666666</v>
      </c>
      <c r="D79" t="s">
        <v>1368</v>
      </c>
    </row>
    <row r="80" spans="1:4" x14ac:dyDescent="0.3">
      <c r="A80" s="1" t="s">
        <v>1129</v>
      </c>
      <c r="B80">
        <v>1</v>
      </c>
      <c r="C80" s="7">
        <v>6.1456639566395657</v>
      </c>
      <c r="D80" t="s">
        <v>1369</v>
      </c>
    </row>
    <row r="81" spans="1:4" x14ac:dyDescent="0.3">
      <c r="A81" s="1" t="s">
        <v>1120</v>
      </c>
      <c r="B81">
        <v>1</v>
      </c>
      <c r="C81" s="7">
        <v>5.3277777777777784</v>
      </c>
      <c r="D81" t="s">
        <v>1370</v>
      </c>
    </row>
    <row r="82" spans="1:4" x14ac:dyDescent="0.3">
      <c r="A82" s="1" t="s">
        <v>1236</v>
      </c>
      <c r="B82">
        <v>1</v>
      </c>
      <c r="C82" s="7">
        <v>7.1111111111111107</v>
      </c>
      <c r="D82" t="s">
        <v>1371</v>
      </c>
    </row>
    <row r="83" spans="1:4" x14ac:dyDescent="0.3">
      <c r="A83" s="1" t="s">
        <v>1223</v>
      </c>
      <c r="B83">
        <v>1</v>
      </c>
      <c r="C83" s="7">
        <v>13.111111111111109</v>
      </c>
      <c r="D83" t="s">
        <v>1372</v>
      </c>
    </row>
    <row r="84" spans="1:4" x14ac:dyDescent="0.3">
      <c r="A84" s="1" t="s">
        <v>1284</v>
      </c>
      <c r="B84">
        <v>1</v>
      </c>
      <c r="C84" s="7">
        <v>0.1</v>
      </c>
      <c r="D84" t="s">
        <v>1373</v>
      </c>
    </row>
    <row r="85" spans="1:4" x14ac:dyDescent="0.3">
      <c r="A85" s="1" t="s">
        <v>1127</v>
      </c>
      <c r="B85">
        <v>1</v>
      </c>
      <c r="C85" s="7">
        <v>6.8055555555555554</v>
      </c>
      <c r="D85" t="s">
        <v>1374</v>
      </c>
    </row>
    <row r="86" spans="1:4" x14ac:dyDescent="0.3">
      <c r="A86" s="1" t="s">
        <v>1230</v>
      </c>
      <c r="B86">
        <v>1</v>
      </c>
      <c r="C86" s="7">
        <v>9.3055555555555554</v>
      </c>
      <c r="D86" t="s">
        <v>1375</v>
      </c>
    </row>
    <row r="87" spans="1:4" x14ac:dyDescent="0.3">
      <c r="A87" s="1" t="s">
        <v>1125</v>
      </c>
      <c r="B87">
        <v>1</v>
      </c>
      <c r="C87" s="7">
        <v>4.2907407407407403</v>
      </c>
      <c r="D87" t="s">
        <v>1376</v>
      </c>
    </row>
    <row r="88" spans="1:4" x14ac:dyDescent="0.3">
      <c r="A88" s="1" t="s">
        <v>1134</v>
      </c>
      <c r="B88">
        <v>1</v>
      </c>
      <c r="C88" s="7">
        <v>9.0000000000000018</v>
      </c>
      <c r="D88" t="s">
        <v>1377</v>
      </c>
    </row>
    <row r="89" spans="1:4" x14ac:dyDescent="0.3">
      <c r="A89" s="1" t="s">
        <v>1130</v>
      </c>
      <c r="B89">
        <v>1</v>
      </c>
      <c r="C89" s="7">
        <v>3.1666666666666661</v>
      </c>
      <c r="D89" t="s">
        <v>1378</v>
      </c>
    </row>
    <row r="90" spans="1:4" x14ac:dyDescent="0.3">
      <c r="A90" s="1" t="s">
        <v>1270</v>
      </c>
      <c r="B90">
        <v>1</v>
      </c>
      <c r="C90" s="7">
        <v>2.2870370370370372</v>
      </c>
      <c r="D90" t="s">
        <v>1379</v>
      </c>
    </row>
    <row r="91" spans="1:4" x14ac:dyDescent="0.3">
      <c r="A91" s="1" t="s">
        <v>1222</v>
      </c>
      <c r="B91">
        <v>1</v>
      </c>
      <c r="C91" s="7">
        <v>15.444444444444441</v>
      </c>
      <c r="D91" t="s">
        <v>1380</v>
      </c>
    </row>
    <row r="92" spans="1:4" x14ac:dyDescent="0.3">
      <c r="A92" s="1" t="s">
        <v>1272</v>
      </c>
      <c r="B92">
        <v>2</v>
      </c>
      <c r="C92" s="7">
        <v>1.9106891701828412</v>
      </c>
      <c r="D92" t="s">
        <v>1381</v>
      </c>
    </row>
    <row r="93" spans="1:4" x14ac:dyDescent="0.3">
      <c r="A93" s="1" t="s">
        <v>1119</v>
      </c>
      <c r="B93">
        <v>1</v>
      </c>
      <c r="C93" s="7">
        <v>6.75</v>
      </c>
      <c r="D93" t="s">
        <v>1382</v>
      </c>
    </row>
    <row r="94" spans="1:4" x14ac:dyDescent="0.3">
      <c r="A94" s="1" t="s">
        <v>1257</v>
      </c>
      <c r="B94">
        <v>1</v>
      </c>
      <c r="C94" s="7">
        <v>3.9166666666666661</v>
      </c>
      <c r="D94" t="s">
        <v>1383</v>
      </c>
    </row>
    <row r="95" spans="1:4" x14ac:dyDescent="0.3">
      <c r="A95" s="1" t="s">
        <v>1123</v>
      </c>
      <c r="B95">
        <v>1</v>
      </c>
      <c r="C95" s="7">
        <v>6.083333333333333</v>
      </c>
      <c r="D95" t="s">
        <v>1384</v>
      </c>
    </row>
    <row r="96" spans="1:4" x14ac:dyDescent="0.3">
      <c r="A96" s="1" t="s">
        <v>1131</v>
      </c>
      <c r="B96">
        <v>1</v>
      </c>
      <c r="C96" s="7">
        <v>4.3425925925925926</v>
      </c>
      <c r="D96" t="s">
        <v>1385</v>
      </c>
    </row>
    <row r="97" spans="1:4" x14ac:dyDescent="0.3">
      <c r="A97" s="1" t="s">
        <v>1131</v>
      </c>
      <c r="B97">
        <v>1</v>
      </c>
      <c r="C97" s="7">
        <v>3.6429999999999998</v>
      </c>
      <c r="D97" t="s">
        <v>1386</v>
      </c>
    </row>
    <row r="98" spans="1:4" x14ac:dyDescent="0.3">
      <c r="A98" s="1" t="s">
        <v>1140</v>
      </c>
      <c r="B98">
        <v>2</v>
      </c>
      <c r="C98" s="7">
        <v>5.5250000000000004</v>
      </c>
      <c r="D98" t="s">
        <v>1400</v>
      </c>
    </row>
    <row r="99" spans="1:4" x14ac:dyDescent="0.3">
      <c r="A99" s="1" t="s">
        <v>1140</v>
      </c>
      <c r="B99">
        <v>2</v>
      </c>
      <c r="C99" s="7">
        <v>5.0476190476190474</v>
      </c>
      <c r="D99" t="s">
        <v>1387</v>
      </c>
    </row>
    <row r="100" spans="1:4" x14ac:dyDescent="0.3">
      <c r="A100" s="1" t="s">
        <v>1278</v>
      </c>
      <c r="B100">
        <v>2</v>
      </c>
      <c r="C100" s="7">
        <v>1.2166666666666668</v>
      </c>
      <c r="D100" t="s">
        <v>1398</v>
      </c>
    </row>
    <row r="101" spans="1:4" x14ac:dyDescent="0.3">
      <c r="A101" s="1" t="s">
        <v>1280</v>
      </c>
      <c r="B101">
        <v>1</v>
      </c>
      <c r="C101" s="7">
        <v>1</v>
      </c>
      <c r="D101" t="s">
        <v>1388</v>
      </c>
    </row>
    <row r="102" spans="1:4" x14ac:dyDescent="0.3">
      <c r="A102" s="1" t="s">
        <v>1114</v>
      </c>
      <c r="B102">
        <v>1</v>
      </c>
      <c r="C102" s="7">
        <v>2.8081666666666663</v>
      </c>
      <c r="D102" t="s">
        <v>1389</v>
      </c>
    </row>
    <row r="103" spans="1:4" x14ac:dyDescent="0.3">
      <c r="A103" s="1" t="s">
        <v>1114</v>
      </c>
      <c r="B103">
        <v>1</v>
      </c>
      <c r="C103" s="7">
        <v>2.0608000000000004</v>
      </c>
      <c r="D103" s="2" t="s">
        <v>1404</v>
      </c>
    </row>
    <row r="104" spans="1:4" x14ac:dyDescent="0.3">
      <c r="A104" s="1" t="s">
        <v>1114</v>
      </c>
      <c r="B104">
        <v>1</v>
      </c>
      <c r="C104" s="7">
        <v>0.81960000000000011</v>
      </c>
      <c r="D104" s="2" t="s">
        <v>1405</v>
      </c>
    </row>
    <row r="105" spans="1:4" x14ac:dyDescent="0.3">
      <c r="A105" s="1" t="s">
        <v>1114</v>
      </c>
      <c r="B105">
        <v>1</v>
      </c>
      <c r="C105" s="7">
        <v>0.52100000000000002</v>
      </c>
      <c r="D105" s="2" t="s">
        <v>1401</v>
      </c>
    </row>
    <row r="106" spans="1:4" x14ac:dyDescent="0.3">
      <c r="A106" s="1" t="s">
        <v>1122</v>
      </c>
      <c r="B106">
        <v>2</v>
      </c>
      <c r="C106" s="7">
        <v>1.411111111111111</v>
      </c>
      <c r="D106" t="s">
        <v>1390</v>
      </c>
    </row>
    <row r="107" spans="1:4" x14ac:dyDescent="0.3">
      <c r="A107" s="1" t="s">
        <v>1241</v>
      </c>
      <c r="B107">
        <v>1</v>
      </c>
      <c r="C107" s="7">
        <v>5.8055555555555554</v>
      </c>
      <c r="D107" t="s">
        <v>1391</v>
      </c>
    </row>
    <row r="108" spans="1:4" x14ac:dyDescent="0.3">
      <c r="A108" s="1" t="s">
        <v>1142</v>
      </c>
      <c r="B108">
        <v>2</v>
      </c>
      <c r="C108" s="7">
        <v>1.5771604938271604</v>
      </c>
      <c r="D108" t="s">
        <v>1402</v>
      </c>
    </row>
    <row r="109" spans="1:4" x14ac:dyDescent="0.3">
      <c r="A109" s="1" t="s">
        <v>1164</v>
      </c>
      <c r="B109">
        <v>2</v>
      </c>
      <c r="C109" s="7">
        <v>3.0357142857142856</v>
      </c>
      <c r="D109" t="s">
        <v>1392</v>
      </c>
    </row>
    <row r="110" spans="1:4" x14ac:dyDescent="0.3">
      <c r="A110" s="1" t="s">
        <v>1283</v>
      </c>
      <c r="B110">
        <v>1</v>
      </c>
      <c r="C110" s="7">
        <v>0.42471988795518212</v>
      </c>
      <c r="D110" t="s">
        <v>1393</v>
      </c>
    </row>
    <row r="111" spans="1:4" x14ac:dyDescent="0.3">
      <c r="A111" s="1" t="s">
        <v>1275</v>
      </c>
      <c r="B111">
        <v>2</v>
      </c>
      <c r="C111" s="7">
        <v>1.3666666666666665</v>
      </c>
      <c r="D111" t="s">
        <v>1394</v>
      </c>
    </row>
    <row r="112" spans="1:4" x14ac:dyDescent="0.3">
      <c r="A112" s="1" t="s">
        <v>1261</v>
      </c>
      <c r="B112">
        <v>2</v>
      </c>
      <c r="C112" s="7">
        <v>2.9985714285714287</v>
      </c>
      <c r="D112" t="s">
        <v>1395</v>
      </c>
    </row>
    <row r="113" spans="1:4" x14ac:dyDescent="0.3">
      <c r="A113" s="1" t="s">
        <v>1170</v>
      </c>
      <c r="B113">
        <v>1</v>
      </c>
      <c r="C113" s="7">
        <v>3.8292000000000002</v>
      </c>
      <c r="D113" t="s">
        <v>1403</v>
      </c>
    </row>
    <row r="114" spans="1:4" x14ac:dyDescent="0.3">
      <c r="A114" s="1" t="s">
        <v>1170</v>
      </c>
      <c r="B114">
        <v>1</v>
      </c>
      <c r="C114" s="7">
        <v>3.6333333333333337</v>
      </c>
      <c r="D114" t="s">
        <v>1396</v>
      </c>
    </row>
    <row r="115" spans="1:4" x14ac:dyDescent="0.3">
      <c r="A115" s="1" t="s">
        <v>1254</v>
      </c>
      <c r="B115">
        <v>2</v>
      </c>
      <c r="C115" s="7">
        <v>4.2299999999999995</v>
      </c>
      <c r="D115" t="s">
        <v>1397</v>
      </c>
    </row>
  </sheetData>
  <sortState ref="A2:C11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Old_World_Astragalus</vt:lpstr>
      <vt:lpstr>New_World_Astragalus</vt:lpstr>
      <vt:lpstr>Fabeae</vt:lpstr>
      <vt:lpstr>Fabeae_100_seed_mass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2024-07-12T08:00:23Z</dcterms:created>
  <dcterms:modified xsi:type="dcterms:W3CDTF">2024-07-16T06:51:59Z</dcterms:modified>
</cp:coreProperties>
</file>