
<file path=[Content_Types].xml><?xml version="1.0" encoding="utf-8"?>
<Types xmlns="http://schemas.openxmlformats.org/package/2006/content-types">
  <Default Extension="bin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F:\RDA_Giap\Work Management\Manuscript\2024\4. MdFTL1_TR4 rice_Plants\Plants_MDPI\2024.10.20_Resubmit\Supplementary Materials\"/>
    </mc:Choice>
  </mc:AlternateContent>
  <xr:revisionPtr revIDLastSave="0" documentId="13_ncr:1_{520AE26E-FB5B-47C9-A9C1-B1854951D50D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Table S1" sheetId="7" r:id="rId1"/>
    <sheet name="Table S2_WT(rep1)" sheetId="1" r:id="rId2"/>
    <sheet name="Table S3_WT(rep2)" sheetId="4" r:id="rId3"/>
    <sheet name="Table S4_MdFT1(rep1)" sheetId="5" r:id="rId4"/>
    <sheet name="Table S5_MdFT1(rep2)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6" i="7" l="1"/>
  <c r="M36" i="7"/>
  <c r="K36" i="7"/>
  <c r="I36" i="7"/>
  <c r="H36" i="7"/>
  <c r="F36" i="7"/>
  <c r="E36" i="7"/>
  <c r="O35" i="7"/>
  <c r="L35" i="7"/>
  <c r="J35" i="7"/>
  <c r="G35" i="7"/>
  <c r="O34" i="7"/>
  <c r="L34" i="7"/>
  <c r="J34" i="7"/>
  <c r="G34" i="7"/>
  <c r="O33" i="7"/>
  <c r="L33" i="7"/>
  <c r="J33" i="7"/>
  <c r="J36" i="7" s="1"/>
  <c r="G33" i="7"/>
  <c r="O32" i="7"/>
  <c r="L32" i="7"/>
  <c r="J32" i="7"/>
  <c r="G32" i="7"/>
  <c r="G36" i="7" s="1"/>
  <c r="N31" i="7"/>
  <c r="M31" i="7"/>
  <c r="K31" i="7"/>
  <c r="I31" i="7"/>
  <c r="H31" i="7"/>
  <c r="F31" i="7"/>
  <c r="E31" i="7"/>
  <c r="O30" i="7"/>
  <c r="L30" i="7"/>
  <c r="J30" i="7"/>
  <c r="G30" i="7"/>
  <c r="O29" i="7"/>
  <c r="L29" i="7"/>
  <c r="J29" i="7"/>
  <c r="G29" i="7"/>
  <c r="O28" i="7"/>
  <c r="L28" i="7"/>
  <c r="J28" i="7"/>
  <c r="G28" i="7"/>
  <c r="O27" i="7"/>
  <c r="L27" i="7"/>
  <c r="J27" i="7"/>
  <c r="G27" i="7"/>
  <c r="N26" i="7"/>
  <c r="M26" i="7"/>
  <c r="M37" i="7" s="1"/>
  <c r="K26" i="7"/>
  <c r="I26" i="7"/>
  <c r="H26" i="7"/>
  <c r="F26" i="7"/>
  <c r="E26" i="7"/>
  <c r="O25" i="7"/>
  <c r="L25" i="7"/>
  <c r="J25" i="7"/>
  <c r="G25" i="7"/>
  <c r="O24" i="7"/>
  <c r="L24" i="7"/>
  <c r="J24" i="7"/>
  <c r="G24" i="7"/>
  <c r="O23" i="7"/>
  <c r="L23" i="7"/>
  <c r="L26" i="7" s="1"/>
  <c r="J23" i="7"/>
  <c r="G23" i="7"/>
  <c r="O22" i="7"/>
  <c r="O26" i="7" s="1"/>
  <c r="L22" i="7"/>
  <c r="J22" i="7"/>
  <c r="G22" i="7"/>
  <c r="G26" i="7" s="1"/>
  <c r="N19" i="7"/>
  <c r="M19" i="7"/>
  <c r="K19" i="7"/>
  <c r="I19" i="7"/>
  <c r="H19" i="7"/>
  <c r="F19" i="7"/>
  <c r="E19" i="7"/>
  <c r="O18" i="7"/>
  <c r="L18" i="7"/>
  <c r="J18" i="7"/>
  <c r="G18" i="7"/>
  <c r="O17" i="7"/>
  <c r="L17" i="7"/>
  <c r="J17" i="7"/>
  <c r="G17" i="7"/>
  <c r="O16" i="7"/>
  <c r="L16" i="7"/>
  <c r="J16" i="7"/>
  <c r="J19" i="7" s="1"/>
  <c r="G16" i="7"/>
  <c r="O15" i="7"/>
  <c r="L15" i="7"/>
  <c r="J15" i="7"/>
  <c r="G15" i="7"/>
  <c r="N14" i="7"/>
  <c r="M14" i="7"/>
  <c r="K14" i="7"/>
  <c r="I14" i="7"/>
  <c r="H14" i="7"/>
  <c r="F14" i="7"/>
  <c r="E14" i="7"/>
  <c r="O13" i="7"/>
  <c r="L13" i="7"/>
  <c r="J13" i="7"/>
  <c r="G13" i="7"/>
  <c r="O12" i="7"/>
  <c r="L12" i="7"/>
  <c r="J12" i="7"/>
  <c r="G12" i="7"/>
  <c r="O11" i="7"/>
  <c r="L11" i="7"/>
  <c r="J11" i="7"/>
  <c r="G11" i="7"/>
  <c r="O10" i="7"/>
  <c r="L10" i="7"/>
  <c r="L14" i="7" s="1"/>
  <c r="J10" i="7"/>
  <c r="G10" i="7"/>
  <c r="N9" i="7"/>
  <c r="M9" i="7"/>
  <c r="K9" i="7"/>
  <c r="I9" i="7"/>
  <c r="H9" i="7"/>
  <c r="F9" i="7"/>
  <c r="E9" i="7"/>
  <c r="O8" i="7"/>
  <c r="L8" i="7"/>
  <c r="J8" i="7"/>
  <c r="G8" i="7"/>
  <c r="O7" i="7"/>
  <c r="L7" i="7"/>
  <c r="J7" i="7"/>
  <c r="G7" i="7"/>
  <c r="O6" i="7"/>
  <c r="L6" i="7"/>
  <c r="J6" i="7"/>
  <c r="G6" i="7"/>
  <c r="O5" i="7"/>
  <c r="L5" i="7"/>
  <c r="J5" i="7"/>
  <c r="G5" i="7"/>
  <c r="K20" i="7" l="1"/>
  <c r="G31" i="7"/>
  <c r="G38" i="7" s="1"/>
  <c r="E37" i="7"/>
  <c r="N37" i="7"/>
  <c r="N20" i="7"/>
  <c r="O14" i="7"/>
  <c r="G19" i="7"/>
  <c r="F37" i="7"/>
  <c r="L31" i="7"/>
  <c r="O36" i="7"/>
  <c r="L9" i="7"/>
  <c r="L21" i="7" s="1"/>
  <c r="G14" i="7"/>
  <c r="O31" i="7"/>
  <c r="O38" i="7" s="1"/>
  <c r="I20" i="7"/>
  <c r="K37" i="7"/>
  <c r="J9" i="7"/>
  <c r="J20" i="7" s="1"/>
  <c r="M20" i="7"/>
  <c r="L19" i="7"/>
  <c r="J31" i="7"/>
  <c r="E20" i="7"/>
  <c r="F20" i="7"/>
  <c r="I37" i="7"/>
  <c r="G9" i="7"/>
  <c r="H20" i="7"/>
  <c r="O19" i="7"/>
  <c r="J14" i="7"/>
  <c r="H37" i="7"/>
  <c r="O9" i="7"/>
  <c r="J26" i="7"/>
  <c r="L36" i="7"/>
  <c r="L38" i="7" s="1"/>
  <c r="J38" i="7"/>
  <c r="J21" i="7"/>
  <c r="L20" i="7"/>
  <c r="G21" i="7"/>
  <c r="G20" i="7"/>
  <c r="O37" i="7"/>
  <c r="G37" i="7" l="1"/>
  <c r="O21" i="7"/>
  <c r="L37" i="7"/>
  <c r="J37" i="7"/>
  <c r="O20" i="7"/>
</calcChain>
</file>

<file path=xl/sharedStrings.xml><?xml version="1.0" encoding="utf-8"?>
<sst xmlns="http://schemas.openxmlformats.org/spreadsheetml/2006/main" count="272" uniqueCount="83">
  <si>
    <t>Sample name:</t>
  </si>
  <si>
    <t>Data file:</t>
  </si>
  <si>
    <t>1-1_001.dx</t>
  </si>
  <si>
    <t>Operator:</t>
  </si>
  <si>
    <t>SYSTEM (SYSTEM)</t>
  </si>
  <si>
    <t>Instrument:</t>
  </si>
  <si>
    <t>LA8080</t>
  </si>
  <si>
    <t>Injection date:</t>
  </si>
  <si>
    <t>2024-02-26 18:13:36+09:00</t>
  </si>
  <si>
    <t>Inj. volume:</t>
  </si>
  <si>
    <t>20.0</t>
  </si>
  <si>
    <t>Location:</t>
  </si>
  <si>
    <t>2</t>
  </si>
  <si>
    <t>Acq. method:</t>
  </si>
  <si>
    <t>#2622PH_Guard.amx</t>
  </si>
  <si>
    <t>Type:</t>
  </si>
  <si>
    <t>Sample</t>
  </si>
  <si>
    <t>Processing method:</t>
  </si>
  <si>
    <t>*PH.pmx</t>
  </si>
  <si>
    <t>Calib Level:</t>
  </si>
  <si>
    <t>Sample amount:</t>
  </si>
  <si>
    <t>Manually modified:</t>
  </si>
  <si>
    <t>None</t>
  </si>
  <si>
    <t>Signal:</t>
  </si>
  <si>
    <t>VWD1E,VIS 1</t>
  </si>
  <si>
    <t>RT [min]</t>
  </si>
  <si>
    <t>Name</t>
  </si>
  <si>
    <t>Peak Height</t>
  </si>
  <si>
    <t>Area</t>
  </si>
  <si>
    <t>Conc1
 [umol/ml]</t>
  </si>
  <si>
    <t>Conc2[ug/mL]</t>
  </si>
  <si>
    <t>Peak
Resolution JP</t>
  </si>
  <si>
    <t>Asp</t>
  </si>
  <si>
    <t>Thr</t>
  </si>
  <si>
    <t>Ser</t>
  </si>
  <si>
    <t>Glu</t>
  </si>
  <si>
    <t>gly</t>
  </si>
  <si>
    <t>Ala</t>
  </si>
  <si>
    <t>Cys</t>
  </si>
  <si>
    <t>Val</t>
  </si>
  <si>
    <t>Met</t>
  </si>
  <si>
    <t>Ile</t>
  </si>
  <si>
    <t>Leu</t>
  </si>
  <si>
    <t>Tyr</t>
  </si>
  <si>
    <t>Phe</t>
  </si>
  <si>
    <t>Lys</t>
  </si>
  <si>
    <t>NH3</t>
  </si>
  <si>
    <t>His</t>
  </si>
  <si>
    <t>Arg</t>
  </si>
  <si>
    <t>VWD1F,VIS 2</t>
  </si>
  <si>
    <t>Pro</t>
  </si>
  <si>
    <t>2024-02-26 23:58:09+09:00</t>
  </si>
  <si>
    <t>1-2_007.dx</t>
  </si>
  <si>
    <t>4</t>
  </si>
  <si>
    <t>2024-02-26 20:08:24+09:00</t>
  </si>
  <si>
    <t>3-1_003.dx</t>
  </si>
  <si>
    <t>MdFT1(rep1)</t>
  </si>
  <si>
    <t>WT(rep2)</t>
  </si>
  <si>
    <t>WT(rep1)</t>
  </si>
  <si>
    <t>2024-02-27 01:52:56+09:00</t>
  </si>
  <si>
    <t>3-2_009.dx</t>
  </si>
  <si>
    <t>Construction/
Rice cultivar</t>
  </si>
  <si>
    <t>Plate No.</t>
  </si>
  <si>
    <t>No. of seeds
per plate</t>
  </si>
  <si>
    <t xml:space="preserve">No. of seed‒derived 
embryogenic calli </t>
  </si>
  <si>
    <t>Callus induction 
(%)</t>
  </si>
  <si>
    <t>No. of calli on selection medium (infected calli)</t>
  </si>
  <si>
    <t xml:space="preserve"> No. of resistant 
calli induced</t>
  </si>
  <si>
    <t>Resistant calli
 (%)</t>
  </si>
  <si>
    <t>No. of positive transgenic calli</t>
  </si>
  <si>
    <t>Transformation 
efficiency (%)</t>
  </si>
  <si>
    <t>No. of calli on  shoot regeneration  medium</t>
  </si>
  <si>
    <t xml:space="preserve">No. of  regenerated shoot </t>
  </si>
  <si>
    <t>Shoot regeneration  rate (%)</t>
  </si>
  <si>
    <t>Ubi::Cas9–eGFP/
Samkwang</t>
  </si>
  <si>
    <t>Experiment 1</t>
  </si>
  <si>
    <r>
      <rPr>
        <sz val="11"/>
        <rFont val="Arial"/>
        <family val="2"/>
      </rPr>
      <t>Sum/</t>
    </r>
    <r>
      <rPr>
        <sz val="11"/>
        <color rgb="FFC00000"/>
        <rFont val="Arial"/>
        <family val="2"/>
      </rPr>
      <t>Average</t>
    </r>
  </si>
  <si>
    <t>Experiment 2</t>
  </si>
  <si>
    <t>Experiment 3</t>
  </si>
  <si>
    <r>
      <t>Sum/</t>
    </r>
    <r>
      <rPr>
        <b/>
        <sz val="11"/>
        <color rgb="FFC00000"/>
        <rFont val="Arial"/>
        <family val="2"/>
      </rPr>
      <t>Average</t>
    </r>
  </si>
  <si>
    <t>Stdev</t>
  </si>
  <si>
    <t xml:space="preserve"> Ramy3D::MdFT1/
Dongjin</t>
  </si>
  <si>
    <t>Table S1. The ratio of callus induction, resistant calli, transformation efficiency, and plant regeneration rate of transgenic rice from embryogenic calli of ‘Samkwang’ and ‘Dongjin’ cultivars.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</si>
</sst>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1"/>
      <name val="Arial"/>
    </font>
    <font>
      <sz val="11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1"/>
      <color rgb="FF0070C0"/>
      <name val="Arial"/>
      <family val="2"/>
    </font>
    <font>
      <sz val="11"/>
      <color rgb="FFC00000"/>
      <name val="Arial"/>
      <family val="2"/>
    </font>
    <font>
      <b/>
      <sz val="11"/>
      <name val="Arial"/>
      <family val="2"/>
    </font>
    <font>
      <b/>
      <sz val="11"/>
      <color rgb="FFC00000"/>
      <name val="Arial"/>
      <family val="2"/>
    </font>
    <font>
      <sz val="11"/>
      <color rgb="FF222222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1"/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1" fillId="0" borderId="0" xfId="2"/>
    <xf numFmtId="0" fontId="1" fillId="0" borderId="0" xfId="2" applyAlignment="1">
      <alignment horizontal="center" vertical="center" wrapText="1"/>
    </xf>
    <xf numFmtId="0" fontId="4" fillId="0" borderId="0" xfId="2" applyFont="1" applyAlignment="1">
      <alignment horizontal="center" vertical="center"/>
    </xf>
    <xf numFmtId="1" fontId="4" fillId="0" borderId="0" xfId="2" applyNumberFormat="1" applyFont="1" applyAlignment="1">
      <alignment horizontal="center" vertical="center"/>
    </xf>
    <xf numFmtId="2" fontId="4" fillId="0" borderId="0" xfId="2" applyNumberFormat="1" applyFont="1" applyAlignment="1">
      <alignment horizontal="center" vertical="center"/>
    </xf>
    <xf numFmtId="1" fontId="4" fillId="0" borderId="2" xfId="2" applyNumberFormat="1" applyFont="1" applyBorder="1" applyAlignment="1">
      <alignment horizontal="center" vertical="center"/>
    </xf>
    <xf numFmtId="0" fontId="1" fillId="0" borderId="0" xfId="2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2" fontId="4" fillId="0" borderId="3" xfId="2" applyNumberFormat="1" applyFont="1" applyBorder="1" applyAlignment="1">
      <alignment horizontal="center" vertical="center"/>
    </xf>
    <xf numFmtId="1" fontId="4" fillId="0" borderId="3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2" fontId="7" fillId="0" borderId="1" xfId="2" applyNumberFormat="1" applyFont="1" applyBorder="1" applyAlignment="1">
      <alignment horizontal="center" vertical="center"/>
    </xf>
    <xf numFmtId="1" fontId="4" fillId="0" borderId="1" xfId="2" applyNumberFormat="1" applyFont="1" applyBorder="1" applyAlignment="1">
      <alignment horizontal="center" vertical="center"/>
    </xf>
    <xf numFmtId="2" fontId="4" fillId="0" borderId="1" xfId="2" applyNumberFormat="1" applyFont="1" applyBorder="1" applyAlignment="1">
      <alignment horizontal="center" vertical="center"/>
    </xf>
    <xf numFmtId="2" fontId="1" fillId="0" borderId="0" xfId="2" applyNumberFormat="1"/>
    <xf numFmtId="0" fontId="8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2" fontId="9" fillId="0" borderId="0" xfId="2" applyNumberFormat="1" applyFont="1" applyAlignment="1">
      <alignment horizontal="center" vertical="center"/>
    </xf>
    <xf numFmtId="1" fontId="8" fillId="0" borderId="0" xfId="2" applyNumberFormat="1" applyFont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2" fontId="8" fillId="0" borderId="5" xfId="2" applyNumberFormat="1" applyFont="1" applyBorder="1" applyAlignment="1">
      <alignment horizontal="center" vertical="center"/>
    </xf>
    <xf numFmtId="1" fontId="8" fillId="0" borderId="5" xfId="2" applyNumberFormat="1" applyFont="1" applyBorder="1" applyAlignment="1">
      <alignment horizontal="center" vertical="center"/>
    </xf>
    <xf numFmtId="164" fontId="1" fillId="0" borderId="0" xfId="2" applyNumberFormat="1"/>
    <xf numFmtId="0" fontId="1" fillId="0" borderId="1" xfId="2" applyBorder="1" applyAlignment="1">
      <alignment vertical="center"/>
    </xf>
    <xf numFmtId="0" fontId="4" fillId="0" borderId="1" xfId="2" applyFont="1" applyBorder="1" applyAlignment="1">
      <alignment vertical="center"/>
    </xf>
    <xf numFmtId="0" fontId="4" fillId="0" borderId="5" xfId="2" applyFont="1" applyBorder="1" applyAlignment="1">
      <alignment horizontal="center" vertical="center"/>
    </xf>
    <xf numFmtId="0" fontId="10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0" fontId="1" fillId="0" borderId="0" xfId="2" applyAlignment="1">
      <alignment horizontal="center" vertical="center" wrapText="1"/>
    </xf>
    <xf numFmtId="0" fontId="1" fillId="0" borderId="0" xfId="2" applyAlignment="1">
      <alignment horizontal="center" vertical="center"/>
    </xf>
    <xf numFmtId="0" fontId="1" fillId="0" borderId="4" xfId="2" applyBorder="1" applyAlignment="1">
      <alignment horizontal="center" vertical="center"/>
    </xf>
    <xf numFmtId="0" fontId="1" fillId="0" borderId="2" xfId="2" applyBorder="1" applyAlignment="1">
      <alignment horizontal="center" vertical="center"/>
    </xf>
    <xf numFmtId="0" fontId="1" fillId="0" borderId="3" xfId="2" applyBorder="1" applyAlignment="1">
      <alignment horizontal="center" vertical="center"/>
    </xf>
    <xf numFmtId="0" fontId="1" fillId="0" borderId="6" xfId="2" applyBorder="1" applyAlignment="1">
      <alignment horizontal="center" vertical="center" wrapText="1"/>
    </xf>
    <xf numFmtId="0" fontId="1" fillId="0" borderId="6" xfId="2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/>
    <xf numFmtId="0" fontId="2" fillId="0" borderId="0" xfId="1" applyFont="1" applyAlignment="1">
      <alignment vertical="top" wrapText="1"/>
    </xf>
    <xf numFmtId="0" fontId="4" fillId="0" borderId="0" xfId="1"/>
    <xf numFmtId="0" fontId="3" fillId="0" borderId="0" xfId="1" applyFont="1" applyAlignment="1">
      <alignment vertical="top" wrapText="1"/>
    </xf>
    <xf numFmtId="0" fontId="2" fillId="0" borderId="0" xfId="1" applyFont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0" fontId="5" fillId="0" borderId="0" xfId="2" applyFont="1"/>
  </cellXfs>
  <cellStyles count="3">
    <cellStyle name="Normal" xfId="0" builtinId="0"/>
    <cellStyle name="Normal 2" xfId="1" xr:uid="{28E054BF-4830-4F40-AB6B-0F09F953C9BA}"/>
    <cellStyle name="Normal 3" xfId="2" xr:uid="{D04AD323-3011-4983-88BA-4C2B1146EF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in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bin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bin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bin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10</xdr:row>
      <xdr:rowOff>0</xdr:rowOff>
    </xdr:from>
    <xdr:ext cx="6528816" cy="2020824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0" y="0"/>
          <a:ext cx="6528816" cy="202082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10</xdr:row>
      <xdr:rowOff>0</xdr:rowOff>
    </xdr:from>
    <xdr:ext cx="6528816" cy="2020824"/>
    <xdr:pic>
      <xdr:nvPicPr>
        <xdr:cNvPr id="2" name="Picture 1">
          <a:extLst>
            <a:ext uri="{FF2B5EF4-FFF2-40B4-BE49-F238E27FC236}">
              <a16:creationId xmlns:a16="http://schemas.microsoft.com/office/drawing/2014/main" id="{AF88BB90-0DB9-4E98-9EBA-387FDB6785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1809750"/>
          <a:ext cx="6528816" cy="202082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10</xdr:row>
      <xdr:rowOff>0</xdr:rowOff>
    </xdr:from>
    <xdr:ext cx="6528816" cy="2020824"/>
    <xdr:pic>
      <xdr:nvPicPr>
        <xdr:cNvPr id="2" name="Picture 1">
          <a:extLst>
            <a:ext uri="{FF2B5EF4-FFF2-40B4-BE49-F238E27FC236}">
              <a16:creationId xmlns:a16="http://schemas.microsoft.com/office/drawing/2014/main" id="{F0E59302-05F7-46E9-B0FD-1ACDC6D1C5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1809750"/>
          <a:ext cx="6528816" cy="202082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10</xdr:row>
      <xdr:rowOff>0</xdr:rowOff>
    </xdr:from>
    <xdr:ext cx="6528816" cy="2020824"/>
    <xdr:pic>
      <xdr:nvPicPr>
        <xdr:cNvPr id="2" name="Picture 1">
          <a:extLst>
            <a:ext uri="{FF2B5EF4-FFF2-40B4-BE49-F238E27FC236}">
              <a16:creationId xmlns:a16="http://schemas.microsoft.com/office/drawing/2014/main" id="{E94F3E8E-C693-4AB3-BD17-64725E7BAF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1809750"/>
          <a:ext cx="6528816" cy="202082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CustomTheme">
  <a:themeElements>
    <a:clrScheme name="CustomColorThem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000000"/>
      </a:accent1>
      <a:accent2>
        <a:srgbClr val="000000"/>
      </a:accent2>
      <a:accent3>
        <a:srgbClr val="000000"/>
      </a:accent3>
      <a:accent4>
        <a:srgbClr val="000000"/>
      </a:accent4>
      <a:accent5>
        <a:srgbClr val="000000"/>
      </a:accent5>
      <a:accent6>
        <a:srgbClr val="000000"/>
      </a:accent6>
      <a:hlink>
        <a:srgbClr val="7F7F7F"/>
      </a:hlink>
      <a:folHlink>
        <a:srgbClr val="7F7F7F"/>
      </a:folHlink>
    </a:clrScheme>
    <a:fontScheme name="CustomFontThem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CustomFormatSchem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F0594-C566-4B28-B719-F393F9122031}">
  <dimension ref="B2:W51"/>
  <sheetViews>
    <sheetView tabSelected="1" zoomScaleNormal="100" workbookViewId="0">
      <selection activeCell="B2" sqref="B2"/>
    </sheetView>
  </sheetViews>
  <sheetFormatPr defaultRowHeight="14.25"/>
  <cols>
    <col min="1" max="1" width="9" style="6"/>
    <col min="2" max="2" width="15.375" style="6" bestFit="1" customWidth="1"/>
    <col min="3" max="3" width="11.875" style="6" bestFit="1" customWidth="1"/>
    <col min="4" max="4" width="15.625" style="6" bestFit="1" customWidth="1"/>
    <col min="5" max="5" width="17.25" style="6" bestFit="1" customWidth="1"/>
    <col min="6" max="6" width="20.375" style="6" customWidth="1"/>
    <col min="7" max="7" width="16.75" style="6" customWidth="1"/>
    <col min="8" max="8" width="18.25" style="6" customWidth="1"/>
    <col min="9" max="9" width="19.875" style="6" bestFit="1" customWidth="1"/>
    <col min="10" max="10" width="17.5" style="6" bestFit="1" customWidth="1"/>
    <col min="11" max="11" width="16.625" style="6" customWidth="1"/>
    <col min="12" max="12" width="16.375" style="6" bestFit="1" customWidth="1"/>
    <col min="13" max="13" width="19.125" style="6" customWidth="1"/>
    <col min="14" max="14" width="15.25" style="6" customWidth="1"/>
    <col min="15" max="15" width="16" style="6" customWidth="1"/>
    <col min="16" max="17" width="9" style="6"/>
    <col min="18" max="18" width="14.875" style="6" bestFit="1" customWidth="1"/>
    <col min="19" max="19" width="13.75" style="6" customWidth="1"/>
    <col min="20" max="20" width="13.375" style="6" customWidth="1"/>
    <col min="21" max="21" width="14.5" style="6" customWidth="1"/>
    <col min="22" max="22" width="17.875" style="6" customWidth="1"/>
    <col min="23" max="16384" width="9" style="6"/>
  </cols>
  <sheetData>
    <row r="2" spans="2:15" ht="15">
      <c r="B2" s="55" t="s">
        <v>82</v>
      </c>
      <c r="C2" s="55"/>
      <c r="D2" s="55"/>
      <c r="E2" s="55"/>
      <c r="F2" s="55"/>
      <c r="G2" s="55"/>
      <c r="H2" s="55"/>
      <c r="I2" s="55"/>
      <c r="J2" s="55"/>
    </row>
    <row r="4" spans="2:15" ht="63.75" thickBot="1">
      <c r="B4" s="35" t="s">
        <v>61</v>
      </c>
      <c r="C4" s="36"/>
      <c r="D4" s="36" t="s">
        <v>62</v>
      </c>
      <c r="E4" s="35" t="s">
        <v>63</v>
      </c>
      <c r="F4" s="35" t="s">
        <v>64</v>
      </c>
      <c r="G4" s="35" t="s">
        <v>65</v>
      </c>
      <c r="H4" s="35" t="s">
        <v>66</v>
      </c>
      <c r="I4" s="35" t="s">
        <v>67</v>
      </c>
      <c r="J4" s="35" t="s">
        <v>68</v>
      </c>
      <c r="K4" s="35" t="s">
        <v>69</v>
      </c>
      <c r="L4" s="35" t="s">
        <v>70</v>
      </c>
      <c r="M4" s="35" t="s">
        <v>71</v>
      </c>
      <c r="N4" s="35" t="s">
        <v>72</v>
      </c>
      <c r="O4" s="35" t="s">
        <v>73</v>
      </c>
    </row>
    <row r="5" spans="2:15">
      <c r="B5" s="37" t="s">
        <v>74</v>
      </c>
      <c r="C5" s="40" t="s">
        <v>75</v>
      </c>
      <c r="D5" s="8">
        <v>1</v>
      </c>
      <c r="E5" s="8">
        <v>10</v>
      </c>
      <c r="F5" s="8">
        <v>10</v>
      </c>
      <c r="G5" s="9">
        <f>F5/E5*100</f>
        <v>100</v>
      </c>
      <c r="H5" s="9">
        <v>12</v>
      </c>
      <c r="I5" s="9">
        <v>6</v>
      </c>
      <c r="J5" s="10">
        <f>I5/H5*100</f>
        <v>50</v>
      </c>
      <c r="K5" s="11">
        <v>6</v>
      </c>
      <c r="L5" s="11">
        <f>K5/H5*100</f>
        <v>50</v>
      </c>
      <c r="M5" s="11">
        <v>8</v>
      </c>
      <c r="N5" s="8">
        <v>4</v>
      </c>
      <c r="O5" s="10">
        <f>N5/M5*100</f>
        <v>50</v>
      </c>
    </row>
    <row r="6" spans="2:15">
      <c r="B6" s="38"/>
      <c r="C6" s="38"/>
      <c r="D6" s="8">
        <v>2</v>
      </c>
      <c r="E6" s="8">
        <v>12</v>
      </c>
      <c r="F6" s="8">
        <v>12</v>
      </c>
      <c r="G6" s="9">
        <f t="shared" ref="G6:G18" si="0">F6/E6*100</f>
        <v>100</v>
      </c>
      <c r="H6" s="9">
        <v>12</v>
      </c>
      <c r="I6" s="9">
        <v>7</v>
      </c>
      <c r="J6" s="10">
        <f t="shared" ref="J6:J18" si="1">I6/H6*100</f>
        <v>58.333333333333336</v>
      </c>
      <c r="K6" s="9">
        <v>6</v>
      </c>
      <c r="L6" s="9">
        <f>K6/H6*100</f>
        <v>50</v>
      </c>
      <c r="M6" s="9">
        <v>8</v>
      </c>
      <c r="N6" s="8">
        <v>5</v>
      </c>
      <c r="O6" s="10">
        <f t="shared" ref="O6:O8" si="2">N6/M6*100</f>
        <v>62.5</v>
      </c>
    </row>
    <row r="7" spans="2:15">
      <c r="B7" s="38"/>
      <c r="C7" s="38"/>
      <c r="D7" s="8">
        <v>3</v>
      </c>
      <c r="E7" s="8">
        <v>12</v>
      </c>
      <c r="F7" s="8">
        <v>12</v>
      </c>
      <c r="G7" s="9">
        <f t="shared" si="0"/>
        <v>100</v>
      </c>
      <c r="H7" s="9">
        <v>12</v>
      </c>
      <c r="I7" s="9">
        <v>7</v>
      </c>
      <c r="J7" s="10">
        <f t="shared" si="1"/>
        <v>58.333333333333336</v>
      </c>
      <c r="K7" s="9">
        <v>6</v>
      </c>
      <c r="L7" s="9">
        <f>K7/H7*100</f>
        <v>50</v>
      </c>
      <c r="M7" s="9">
        <v>6</v>
      </c>
      <c r="N7" s="8">
        <v>4</v>
      </c>
      <c r="O7" s="10">
        <f t="shared" si="2"/>
        <v>66.666666666666657</v>
      </c>
    </row>
    <row r="8" spans="2:15">
      <c r="B8" s="38"/>
      <c r="C8" s="41"/>
      <c r="D8" s="13">
        <v>4</v>
      </c>
      <c r="E8" s="13">
        <v>14</v>
      </c>
      <c r="F8" s="13">
        <v>13</v>
      </c>
      <c r="G8" s="14">
        <f t="shared" si="0"/>
        <v>92.857142857142861</v>
      </c>
      <c r="H8" s="15">
        <v>12</v>
      </c>
      <c r="I8" s="15">
        <v>8</v>
      </c>
      <c r="J8" s="14">
        <f t="shared" si="1"/>
        <v>66.666666666666657</v>
      </c>
      <c r="K8" s="15">
        <v>7</v>
      </c>
      <c r="L8" s="9">
        <f>K8/H8*100</f>
        <v>58.333333333333336</v>
      </c>
      <c r="M8" s="15">
        <v>6</v>
      </c>
      <c r="N8" s="13">
        <v>3</v>
      </c>
      <c r="O8" s="10">
        <f t="shared" si="2"/>
        <v>50</v>
      </c>
    </row>
    <row r="9" spans="2:15" ht="15" thickBot="1">
      <c r="B9" s="38"/>
      <c r="C9" s="16" t="s">
        <v>76</v>
      </c>
      <c r="D9" s="17"/>
      <c r="E9" s="17">
        <f>SUM(E5:E8)</f>
        <v>48</v>
      </c>
      <c r="F9" s="17">
        <f>SUM(F5:F8)</f>
        <v>47</v>
      </c>
      <c r="G9" s="18">
        <f>AVERAGE(G5:G8)</f>
        <v>98.214285714285722</v>
      </c>
      <c r="H9" s="17">
        <f t="shared" ref="H9:N9" si="3">SUM(H5:H8)</f>
        <v>48</v>
      </c>
      <c r="I9" s="19">
        <f>SUM(I5:I8)</f>
        <v>28</v>
      </c>
      <c r="J9" s="18">
        <f>AVERAGE(J5:J8)</f>
        <v>58.333333333333336</v>
      </c>
      <c r="K9" s="17">
        <f t="shared" si="3"/>
        <v>25</v>
      </c>
      <c r="L9" s="18">
        <f>AVERAGE(L5:L8)</f>
        <v>52.083333333333336</v>
      </c>
      <c r="M9" s="19">
        <f t="shared" si="3"/>
        <v>28</v>
      </c>
      <c r="N9" s="17">
        <f t="shared" si="3"/>
        <v>16</v>
      </c>
      <c r="O9" s="18">
        <f>AVERAGE(O5:O8)</f>
        <v>57.291666666666664</v>
      </c>
    </row>
    <row r="10" spans="2:15">
      <c r="B10" s="38"/>
      <c r="C10" s="40" t="s">
        <v>77</v>
      </c>
      <c r="D10" s="8">
        <v>1</v>
      </c>
      <c r="E10" s="8">
        <v>14</v>
      </c>
      <c r="F10" s="8">
        <v>14</v>
      </c>
      <c r="G10" s="9">
        <f t="shared" si="0"/>
        <v>100</v>
      </c>
      <c r="H10" s="9">
        <v>12</v>
      </c>
      <c r="I10" s="9">
        <v>7</v>
      </c>
      <c r="J10" s="10">
        <f t="shared" si="1"/>
        <v>58.333333333333336</v>
      </c>
      <c r="K10" s="9">
        <v>6</v>
      </c>
      <c r="L10" s="11">
        <f>K10/H10*100</f>
        <v>50</v>
      </c>
      <c r="M10" s="9">
        <v>8</v>
      </c>
      <c r="N10" s="8">
        <v>5</v>
      </c>
      <c r="O10" s="10">
        <f>N10/M10*100</f>
        <v>62.5</v>
      </c>
    </row>
    <row r="11" spans="2:15">
      <c r="B11" s="38"/>
      <c r="C11" s="38"/>
      <c r="D11" s="8">
        <v>2</v>
      </c>
      <c r="E11" s="8">
        <v>12</v>
      </c>
      <c r="F11" s="8">
        <v>12</v>
      </c>
      <c r="G11" s="9">
        <f t="shared" si="0"/>
        <v>100</v>
      </c>
      <c r="H11" s="9">
        <v>12</v>
      </c>
      <c r="I11" s="9">
        <v>6</v>
      </c>
      <c r="J11" s="10">
        <f t="shared" si="1"/>
        <v>50</v>
      </c>
      <c r="K11" s="9">
        <v>6</v>
      </c>
      <c r="L11" s="9">
        <f>K11/H11*100</f>
        <v>50</v>
      </c>
      <c r="M11" s="9">
        <v>7</v>
      </c>
      <c r="N11" s="8">
        <v>4</v>
      </c>
      <c r="O11" s="10">
        <f t="shared" ref="O11:O13" si="4">N11/M11*100</f>
        <v>57.142857142857139</v>
      </c>
    </row>
    <row r="12" spans="2:15">
      <c r="B12" s="38"/>
      <c r="C12" s="38"/>
      <c r="D12" s="8">
        <v>3</v>
      </c>
      <c r="E12" s="8">
        <v>12</v>
      </c>
      <c r="F12" s="8">
        <v>12</v>
      </c>
      <c r="G12" s="9">
        <f t="shared" si="0"/>
        <v>100</v>
      </c>
      <c r="H12" s="9">
        <v>12</v>
      </c>
      <c r="I12" s="9">
        <v>7</v>
      </c>
      <c r="J12" s="10">
        <f t="shared" si="1"/>
        <v>58.333333333333336</v>
      </c>
      <c r="K12" s="9">
        <v>7</v>
      </c>
      <c r="L12" s="9">
        <f>K12/H12*100</f>
        <v>58.333333333333336</v>
      </c>
      <c r="M12" s="9">
        <v>6</v>
      </c>
      <c r="N12" s="8">
        <v>6</v>
      </c>
      <c r="O12" s="10">
        <f t="shared" si="4"/>
        <v>100</v>
      </c>
    </row>
    <row r="13" spans="2:15">
      <c r="B13" s="38"/>
      <c r="C13" s="41"/>
      <c r="D13" s="13">
        <v>4</v>
      </c>
      <c r="E13" s="13">
        <v>15</v>
      </c>
      <c r="F13" s="13">
        <v>15</v>
      </c>
      <c r="G13" s="15">
        <f t="shared" si="0"/>
        <v>100</v>
      </c>
      <c r="H13" s="15">
        <v>15</v>
      </c>
      <c r="I13" s="15">
        <v>9</v>
      </c>
      <c r="J13" s="14">
        <f t="shared" si="1"/>
        <v>60</v>
      </c>
      <c r="K13" s="15">
        <v>8</v>
      </c>
      <c r="L13" s="9">
        <f>K13/H13*100</f>
        <v>53.333333333333336</v>
      </c>
      <c r="M13" s="15">
        <v>8</v>
      </c>
      <c r="N13" s="13">
        <v>6</v>
      </c>
      <c r="O13" s="10">
        <f t="shared" si="4"/>
        <v>75</v>
      </c>
    </row>
    <row r="14" spans="2:15" ht="15" thickBot="1">
      <c r="B14" s="38"/>
      <c r="C14" s="16" t="s">
        <v>76</v>
      </c>
      <c r="D14" s="17"/>
      <c r="E14" s="17">
        <f>SUM(E10:E13)</f>
        <v>53</v>
      </c>
      <c r="F14" s="17">
        <f>SUM(F10:F13)</f>
        <v>53</v>
      </c>
      <c r="G14" s="18">
        <f>AVERAGE(G10:G13)</f>
        <v>100</v>
      </c>
      <c r="H14" s="19">
        <f>SUM(H10:H13)</f>
        <v>51</v>
      </c>
      <c r="I14" s="19">
        <f>SUM(I10:I13)</f>
        <v>29</v>
      </c>
      <c r="J14" s="20">
        <f>AVERAGE(J10:J13)</f>
        <v>56.666666666666671</v>
      </c>
      <c r="K14" s="17">
        <f t="shared" ref="K14" si="5">SUM(K10:K13)</f>
        <v>27</v>
      </c>
      <c r="L14" s="18">
        <f>AVERAGE(L10:L13)</f>
        <v>52.916666666666671</v>
      </c>
      <c r="M14" s="19">
        <f t="shared" ref="M14:N14" si="6">SUM(M10:M13)</f>
        <v>29</v>
      </c>
      <c r="N14" s="19">
        <f t="shared" si="6"/>
        <v>21</v>
      </c>
      <c r="O14" s="18">
        <f>AVERAGE(O10:O13)</f>
        <v>73.660714285714278</v>
      </c>
    </row>
    <row r="15" spans="2:15">
      <c r="B15" s="38"/>
      <c r="C15" s="40" t="s">
        <v>78</v>
      </c>
      <c r="D15" s="8">
        <v>1</v>
      </c>
      <c r="E15" s="8">
        <v>13</v>
      </c>
      <c r="F15" s="8">
        <v>13</v>
      </c>
      <c r="G15" s="9">
        <f t="shared" si="0"/>
        <v>100</v>
      </c>
      <c r="H15" s="9">
        <v>12</v>
      </c>
      <c r="I15" s="9">
        <v>8</v>
      </c>
      <c r="J15" s="10">
        <f t="shared" si="1"/>
        <v>66.666666666666657</v>
      </c>
      <c r="K15" s="9">
        <v>8</v>
      </c>
      <c r="L15" s="11">
        <f>K15/H15*100</f>
        <v>66.666666666666657</v>
      </c>
      <c r="M15" s="9">
        <v>8</v>
      </c>
      <c r="N15" s="8">
        <v>5</v>
      </c>
      <c r="O15" s="10">
        <f>N15/M15*100</f>
        <v>62.5</v>
      </c>
    </row>
    <row r="16" spans="2:15">
      <c r="B16" s="38"/>
      <c r="C16" s="38"/>
      <c r="D16" s="8">
        <v>2</v>
      </c>
      <c r="E16" s="8">
        <v>15</v>
      </c>
      <c r="F16" s="8">
        <v>15</v>
      </c>
      <c r="G16" s="9">
        <f t="shared" si="0"/>
        <v>100</v>
      </c>
      <c r="H16" s="9">
        <v>12</v>
      </c>
      <c r="I16" s="9">
        <v>8</v>
      </c>
      <c r="J16" s="10">
        <f t="shared" si="1"/>
        <v>66.666666666666657</v>
      </c>
      <c r="K16" s="9">
        <v>6</v>
      </c>
      <c r="L16" s="9">
        <f>K16/H16*100</f>
        <v>50</v>
      </c>
      <c r="M16" s="9">
        <v>6</v>
      </c>
      <c r="N16" s="8">
        <v>4</v>
      </c>
      <c r="O16" s="10">
        <f t="shared" ref="O16:O18" si="7">N16/M16*100</f>
        <v>66.666666666666657</v>
      </c>
    </row>
    <row r="17" spans="2:22">
      <c r="B17" s="38"/>
      <c r="C17" s="38"/>
      <c r="D17" s="8">
        <v>3</v>
      </c>
      <c r="E17" s="8">
        <v>14</v>
      </c>
      <c r="F17" s="8">
        <v>14</v>
      </c>
      <c r="G17" s="9">
        <f t="shared" si="0"/>
        <v>100</v>
      </c>
      <c r="H17" s="9">
        <v>12</v>
      </c>
      <c r="I17" s="9">
        <v>7</v>
      </c>
      <c r="J17" s="10">
        <f t="shared" si="1"/>
        <v>58.333333333333336</v>
      </c>
      <c r="K17" s="9">
        <v>6</v>
      </c>
      <c r="L17" s="9">
        <f>K17/H17*100</f>
        <v>50</v>
      </c>
      <c r="M17" s="9">
        <v>8</v>
      </c>
      <c r="N17" s="8">
        <v>6</v>
      </c>
      <c r="O17" s="10">
        <f t="shared" si="7"/>
        <v>75</v>
      </c>
      <c r="P17" s="21"/>
    </row>
    <row r="18" spans="2:22">
      <c r="B18" s="38"/>
      <c r="C18" s="41"/>
      <c r="D18" s="8">
        <v>4</v>
      </c>
      <c r="E18" s="8">
        <v>12</v>
      </c>
      <c r="F18" s="8">
        <v>10</v>
      </c>
      <c r="G18" s="10">
        <f t="shared" si="0"/>
        <v>83.333333333333343</v>
      </c>
      <c r="H18" s="9">
        <v>13</v>
      </c>
      <c r="I18" s="9">
        <v>8</v>
      </c>
      <c r="J18" s="10">
        <f t="shared" si="1"/>
        <v>61.53846153846154</v>
      </c>
      <c r="K18" s="9">
        <v>7</v>
      </c>
      <c r="L18" s="9">
        <f>K18/H18*100</f>
        <v>53.846153846153847</v>
      </c>
      <c r="M18" s="9">
        <v>8</v>
      </c>
      <c r="N18" s="8">
        <v>4</v>
      </c>
      <c r="O18" s="10">
        <f t="shared" si="7"/>
        <v>50</v>
      </c>
    </row>
    <row r="19" spans="2:22" ht="15" thickBot="1">
      <c r="B19" s="39"/>
      <c r="C19" s="16" t="s">
        <v>76</v>
      </c>
      <c r="D19" s="17"/>
      <c r="E19" s="17">
        <f>SUM(E15:E18)</f>
        <v>54</v>
      </c>
      <c r="F19" s="17">
        <f>SUM(F15:F18)</f>
        <v>52</v>
      </c>
      <c r="G19" s="18">
        <f>AVERAGE(G15:G18)</f>
        <v>95.833333333333343</v>
      </c>
      <c r="H19" s="19">
        <f>SUM(H15:H18)</f>
        <v>49</v>
      </c>
      <c r="I19" s="19">
        <f>SUM(I15:I18)</f>
        <v>31</v>
      </c>
      <c r="J19" s="20">
        <f>AVERAGE(J15:J18)</f>
        <v>63.301282051282051</v>
      </c>
      <c r="K19" s="17">
        <f t="shared" ref="K19" si="8">SUM(K15:K18)</f>
        <v>27</v>
      </c>
      <c r="L19" s="18">
        <f>AVERAGE(L15:L18)</f>
        <v>55.128205128205124</v>
      </c>
      <c r="M19" s="19">
        <f t="shared" ref="M19:N19" si="9">SUM(M15:M18)</f>
        <v>30</v>
      </c>
      <c r="N19" s="19">
        <f t="shared" si="9"/>
        <v>19</v>
      </c>
      <c r="O19" s="18">
        <f>AVERAGE(O15:O18)</f>
        <v>63.541666666666664</v>
      </c>
    </row>
    <row r="20" spans="2:22" ht="15">
      <c r="B20" s="22" t="s">
        <v>79</v>
      </c>
      <c r="C20" s="23"/>
      <c r="D20" s="22">
        <v>12</v>
      </c>
      <c r="E20" s="22">
        <f>SUM(E9,E14,E19)</f>
        <v>155</v>
      </c>
      <c r="F20" s="22">
        <f>SUM(F9,F14,F19)</f>
        <v>152</v>
      </c>
      <c r="G20" s="24">
        <f>AVERAGE(G9,G14,G19)</f>
        <v>98.015873015873012</v>
      </c>
      <c r="H20" s="25">
        <f>SUM(H9,H14,H19)</f>
        <v>148</v>
      </c>
      <c r="I20" s="25">
        <f>SUM(I9,I14,I19)</f>
        <v>88</v>
      </c>
      <c r="J20" s="24">
        <f>AVERAGE(J9,J14,J19)</f>
        <v>59.433760683760681</v>
      </c>
      <c r="K20" s="25">
        <f>SUM(K9,K14,K19)</f>
        <v>79</v>
      </c>
      <c r="L20" s="24">
        <f>AVERAGE(L9,L14,L19)</f>
        <v>53.376068376068382</v>
      </c>
      <c r="M20" s="25">
        <f>SUM(M9,M14,M19)</f>
        <v>87</v>
      </c>
      <c r="N20" s="25">
        <f>SUM(N9,N14,N19)</f>
        <v>56</v>
      </c>
      <c r="O20" s="24">
        <f>AVERAGE(O9,O14,O19)</f>
        <v>64.831349206349202</v>
      </c>
    </row>
    <row r="21" spans="2:22" ht="15.75" thickBot="1">
      <c r="B21" s="26" t="s">
        <v>80</v>
      </c>
      <c r="C21" s="26"/>
      <c r="D21" s="27"/>
      <c r="E21" s="27"/>
      <c r="F21" s="28"/>
      <c r="G21" s="28">
        <f>STDEV(G9,G14,G19)</f>
        <v>2.0904074906453802</v>
      </c>
      <c r="H21" s="28"/>
      <c r="I21" s="28"/>
      <c r="J21" s="28">
        <f>STDEV(J9,J14,J19)</f>
        <v>3.4514831001498747</v>
      </c>
      <c r="K21" s="28"/>
      <c r="L21" s="28">
        <f>STDEV(L9,L14,L19)</f>
        <v>1.5735623628418238</v>
      </c>
      <c r="M21" s="29"/>
      <c r="N21" s="27"/>
      <c r="O21" s="28">
        <f>STDEV(O9,O14,O19)</f>
        <v>8.2603807889548442</v>
      </c>
      <c r="S21" s="30"/>
      <c r="T21" s="30"/>
      <c r="U21" s="30"/>
      <c r="V21" s="30"/>
    </row>
    <row r="22" spans="2:22" ht="15" thickTop="1">
      <c r="B22" s="42" t="s">
        <v>81</v>
      </c>
      <c r="C22" s="43" t="s">
        <v>75</v>
      </c>
      <c r="D22" s="8">
        <v>1</v>
      </c>
      <c r="E22" s="8">
        <v>12</v>
      </c>
      <c r="F22" s="8">
        <v>11</v>
      </c>
      <c r="G22" s="10">
        <f>F22/E22*100</f>
        <v>91.666666666666657</v>
      </c>
      <c r="H22" s="9">
        <v>12</v>
      </c>
      <c r="I22" s="9">
        <v>6</v>
      </c>
      <c r="J22" s="10">
        <f>I22/H22*100</f>
        <v>50</v>
      </c>
      <c r="K22" s="11">
        <v>4</v>
      </c>
      <c r="L22" s="11">
        <f>K22/H22*100</f>
        <v>33.333333333333329</v>
      </c>
      <c r="M22" s="11">
        <v>8</v>
      </c>
      <c r="N22" s="8">
        <v>4</v>
      </c>
      <c r="O22" s="10">
        <f>N22/M22*100</f>
        <v>50</v>
      </c>
      <c r="S22" s="30"/>
      <c r="T22" s="30"/>
      <c r="U22" s="30"/>
      <c r="V22" s="30"/>
    </row>
    <row r="23" spans="2:22">
      <c r="B23" s="38"/>
      <c r="C23" s="38"/>
      <c r="D23" s="8">
        <v>2</v>
      </c>
      <c r="E23" s="8">
        <v>13</v>
      </c>
      <c r="F23" s="8">
        <v>13</v>
      </c>
      <c r="G23" s="9">
        <f t="shared" ref="G23:G35" si="10">F23/E23*100</f>
        <v>100</v>
      </c>
      <c r="H23" s="9">
        <v>12</v>
      </c>
      <c r="I23" s="9">
        <v>5</v>
      </c>
      <c r="J23" s="10">
        <f t="shared" ref="J23:J25" si="11">I23/H23*100</f>
        <v>41.666666666666671</v>
      </c>
      <c r="K23" s="9">
        <v>5</v>
      </c>
      <c r="L23" s="9">
        <f>K23/H23*100</f>
        <v>41.666666666666671</v>
      </c>
      <c r="M23" s="9">
        <v>8</v>
      </c>
      <c r="N23" s="8">
        <v>5</v>
      </c>
      <c r="O23" s="10">
        <f t="shared" ref="O23:O25" si="12">N23/M23*100</f>
        <v>62.5</v>
      </c>
      <c r="S23" s="30"/>
      <c r="T23" s="30"/>
      <c r="U23" s="30"/>
      <c r="V23" s="30"/>
    </row>
    <row r="24" spans="2:22">
      <c r="B24" s="38"/>
      <c r="C24" s="38"/>
      <c r="D24" s="8">
        <v>3</v>
      </c>
      <c r="E24" s="8">
        <v>14</v>
      </c>
      <c r="F24" s="8">
        <v>13</v>
      </c>
      <c r="G24" s="10">
        <f t="shared" si="10"/>
        <v>92.857142857142861</v>
      </c>
      <c r="H24" s="9">
        <v>12</v>
      </c>
      <c r="I24" s="9">
        <v>5</v>
      </c>
      <c r="J24" s="10">
        <f t="shared" si="11"/>
        <v>41.666666666666671</v>
      </c>
      <c r="K24" s="9">
        <v>5</v>
      </c>
      <c r="L24" s="9">
        <f>K24/H24*100</f>
        <v>41.666666666666671</v>
      </c>
      <c r="M24" s="9">
        <v>8</v>
      </c>
      <c r="N24" s="8">
        <v>4</v>
      </c>
      <c r="O24" s="10">
        <f t="shared" si="12"/>
        <v>50</v>
      </c>
      <c r="S24" s="30"/>
      <c r="T24" s="30"/>
      <c r="U24" s="30"/>
      <c r="V24" s="30"/>
    </row>
    <row r="25" spans="2:22">
      <c r="B25" s="38"/>
      <c r="C25" s="41"/>
      <c r="D25" s="8">
        <v>4</v>
      </c>
      <c r="E25" s="8">
        <v>15</v>
      </c>
      <c r="F25" s="8">
        <v>12</v>
      </c>
      <c r="G25" s="10">
        <f t="shared" si="10"/>
        <v>80</v>
      </c>
      <c r="H25" s="15">
        <v>12</v>
      </c>
      <c r="I25" s="15">
        <v>7</v>
      </c>
      <c r="J25" s="14">
        <f t="shared" si="11"/>
        <v>58.333333333333336</v>
      </c>
      <c r="K25" s="15">
        <v>7</v>
      </c>
      <c r="L25" s="9">
        <f>K25/H25*100</f>
        <v>58.333333333333336</v>
      </c>
      <c r="M25" s="15">
        <v>8</v>
      </c>
      <c r="N25" s="13">
        <v>4</v>
      </c>
      <c r="O25" s="10">
        <f t="shared" si="12"/>
        <v>50</v>
      </c>
      <c r="S25" s="30"/>
      <c r="T25" s="30"/>
      <c r="U25" s="30"/>
      <c r="V25" s="30"/>
    </row>
    <row r="26" spans="2:22" ht="15" thickBot="1">
      <c r="B26" s="38"/>
      <c r="C26" s="16" t="s">
        <v>76</v>
      </c>
      <c r="D26" s="17"/>
      <c r="E26" s="17">
        <f>SUM(E22:E25)</f>
        <v>54</v>
      </c>
      <c r="F26" s="17">
        <f>SUM(F22:F25)</f>
        <v>49</v>
      </c>
      <c r="G26" s="18">
        <f>AVERAGE(G22:G25)</f>
        <v>91.13095238095238</v>
      </c>
      <c r="H26" s="17">
        <f t="shared" ref="H26" si="13">SUM(H22:H25)</f>
        <v>48</v>
      </c>
      <c r="I26" s="19">
        <f>SUM(I22:I25)</f>
        <v>23</v>
      </c>
      <c r="J26" s="18">
        <f>AVERAGE(J22:J25)</f>
        <v>47.916666666666671</v>
      </c>
      <c r="K26" s="17">
        <f t="shared" ref="K26" si="14">SUM(K22:K25)</f>
        <v>21</v>
      </c>
      <c r="L26" s="18">
        <f>AVERAGE(L22:L25)</f>
        <v>43.75</v>
      </c>
      <c r="M26" s="19">
        <f t="shared" ref="M26:N26" si="15">SUM(M22:M25)</f>
        <v>32</v>
      </c>
      <c r="N26" s="17">
        <f t="shared" si="15"/>
        <v>17</v>
      </c>
      <c r="O26" s="18">
        <f>AVERAGE(O22:O25)</f>
        <v>53.125</v>
      </c>
    </row>
    <row r="27" spans="2:22">
      <c r="B27" s="38"/>
      <c r="C27" s="40" t="s">
        <v>77</v>
      </c>
      <c r="D27" s="8">
        <v>1</v>
      </c>
      <c r="E27" s="8">
        <v>14</v>
      </c>
      <c r="F27" s="8">
        <v>14</v>
      </c>
      <c r="G27" s="9">
        <f t="shared" si="10"/>
        <v>100</v>
      </c>
      <c r="H27" s="9">
        <v>12</v>
      </c>
      <c r="I27" s="9">
        <v>7</v>
      </c>
      <c r="J27" s="10">
        <f t="shared" ref="J27:J30" si="16">I27/H27*100</f>
        <v>58.333333333333336</v>
      </c>
      <c r="K27" s="9">
        <v>6</v>
      </c>
      <c r="L27" s="11">
        <f>K27/H27*100</f>
        <v>50</v>
      </c>
      <c r="M27" s="9">
        <v>8</v>
      </c>
      <c r="N27" s="8">
        <v>3</v>
      </c>
      <c r="O27" s="10">
        <f>N27/M27*100</f>
        <v>37.5</v>
      </c>
    </row>
    <row r="28" spans="2:22">
      <c r="B28" s="38"/>
      <c r="C28" s="38"/>
      <c r="D28" s="8">
        <v>2</v>
      </c>
      <c r="E28" s="8">
        <v>15</v>
      </c>
      <c r="F28" s="8">
        <v>14</v>
      </c>
      <c r="G28" s="10">
        <f t="shared" si="10"/>
        <v>93.333333333333329</v>
      </c>
      <c r="H28" s="9">
        <v>12</v>
      </c>
      <c r="I28" s="9">
        <v>6</v>
      </c>
      <c r="J28" s="10">
        <f t="shared" si="16"/>
        <v>50</v>
      </c>
      <c r="K28" s="9">
        <v>6</v>
      </c>
      <c r="L28" s="9">
        <f>K28/H28*100</f>
        <v>50</v>
      </c>
      <c r="M28" s="9">
        <v>8</v>
      </c>
      <c r="N28" s="8">
        <v>4</v>
      </c>
      <c r="O28" s="10">
        <f t="shared" ref="O28:O30" si="17">N28/M28*100</f>
        <v>50</v>
      </c>
    </row>
    <row r="29" spans="2:22">
      <c r="B29" s="38"/>
      <c r="C29" s="38"/>
      <c r="D29" s="8">
        <v>3</v>
      </c>
      <c r="E29" s="8">
        <v>10</v>
      </c>
      <c r="F29" s="8">
        <v>10</v>
      </c>
      <c r="G29" s="9">
        <f t="shared" si="10"/>
        <v>100</v>
      </c>
      <c r="H29" s="9">
        <v>12</v>
      </c>
      <c r="I29" s="9">
        <v>5</v>
      </c>
      <c r="J29" s="10">
        <f t="shared" si="16"/>
        <v>41.666666666666671</v>
      </c>
      <c r="K29" s="9">
        <v>5</v>
      </c>
      <c r="L29" s="9">
        <f>K29/H29*100</f>
        <v>41.666666666666671</v>
      </c>
      <c r="M29" s="9">
        <v>8</v>
      </c>
      <c r="N29" s="8">
        <v>5</v>
      </c>
      <c r="O29" s="10">
        <f t="shared" si="17"/>
        <v>62.5</v>
      </c>
    </row>
    <row r="30" spans="2:22">
      <c r="B30" s="38"/>
      <c r="C30" s="41"/>
      <c r="D30" s="13">
        <v>4</v>
      </c>
      <c r="E30" s="8">
        <v>12</v>
      </c>
      <c r="F30" s="8">
        <v>12</v>
      </c>
      <c r="G30" s="9">
        <f t="shared" si="10"/>
        <v>100</v>
      </c>
      <c r="H30" s="15">
        <v>10</v>
      </c>
      <c r="I30" s="15">
        <v>6</v>
      </c>
      <c r="J30" s="14">
        <f t="shared" si="16"/>
        <v>60</v>
      </c>
      <c r="K30" s="15">
        <v>6</v>
      </c>
      <c r="L30" s="9">
        <f>K30/H30*100</f>
        <v>60</v>
      </c>
      <c r="M30" s="15">
        <v>6</v>
      </c>
      <c r="N30" s="13">
        <v>4</v>
      </c>
      <c r="O30" s="10">
        <f t="shared" si="17"/>
        <v>66.666666666666657</v>
      </c>
    </row>
    <row r="31" spans="2:22" ht="15" thickBot="1">
      <c r="B31" s="38"/>
      <c r="C31" s="16" t="s">
        <v>76</v>
      </c>
      <c r="D31" s="17"/>
      <c r="E31" s="17">
        <f>SUM(E27:E30)</f>
        <v>51</v>
      </c>
      <c r="F31" s="17">
        <f>SUM(F27:F30)</f>
        <v>50</v>
      </c>
      <c r="G31" s="18">
        <f>AVERAGE(G27:G30)</f>
        <v>98.333333333333329</v>
      </c>
      <c r="H31" s="19">
        <f>SUM(H27:H30)</f>
        <v>46</v>
      </c>
      <c r="I31" s="19">
        <f>SUM(I27:I30)</f>
        <v>24</v>
      </c>
      <c r="J31" s="20">
        <f>AVERAGE(J27:J30)</f>
        <v>52.5</v>
      </c>
      <c r="K31" s="17">
        <f t="shared" ref="K31" si="18">SUM(K27:K30)</f>
        <v>23</v>
      </c>
      <c r="L31" s="18">
        <f>AVERAGE(L27:L30)</f>
        <v>50.416666666666671</v>
      </c>
      <c r="M31" s="19">
        <f t="shared" ref="M31" si="19">SUM(M27:M30)</f>
        <v>30</v>
      </c>
      <c r="N31" s="19">
        <f>SUM(N27:N30)</f>
        <v>16</v>
      </c>
      <c r="O31" s="18">
        <f>AVERAGE(O27:O30)</f>
        <v>54.166666666666664</v>
      </c>
    </row>
    <row r="32" spans="2:22">
      <c r="B32" s="38"/>
      <c r="C32" s="40" t="s">
        <v>78</v>
      </c>
      <c r="D32" s="8">
        <v>1</v>
      </c>
      <c r="E32" s="8">
        <v>15</v>
      </c>
      <c r="F32" s="8">
        <v>15</v>
      </c>
      <c r="G32" s="9">
        <f t="shared" si="10"/>
        <v>100</v>
      </c>
      <c r="H32" s="9">
        <v>12</v>
      </c>
      <c r="I32" s="9">
        <v>6</v>
      </c>
      <c r="J32" s="10">
        <f t="shared" ref="J32:J35" si="20">I32/H32*100</f>
        <v>50</v>
      </c>
      <c r="K32" s="9">
        <v>6</v>
      </c>
      <c r="L32" s="11">
        <f>K32/H32*100</f>
        <v>50</v>
      </c>
      <c r="M32" s="9">
        <v>6</v>
      </c>
      <c r="N32" s="8">
        <v>3</v>
      </c>
      <c r="O32" s="10">
        <f>N32/M32*100</f>
        <v>50</v>
      </c>
    </row>
    <row r="33" spans="2:23">
      <c r="B33" s="38"/>
      <c r="C33" s="38"/>
      <c r="D33" s="8">
        <v>2</v>
      </c>
      <c r="E33" s="8">
        <v>14</v>
      </c>
      <c r="F33" s="8">
        <v>12</v>
      </c>
      <c r="G33" s="10">
        <f t="shared" si="10"/>
        <v>85.714285714285708</v>
      </c>
      <c r="H33" s="9">
        <v>12</v>
      </c>
      <c r="I33" s="9">
        <v>6</v>
      </c>
      <c r="J33" s="10">
        <f t="shared" si="20"/>
        <v>50</v>
      </c>
      <c r="K33" s="9">
        <v>6</v>
      </c>
      <c r="L33" s="9">
        <f>K33/H33*100</f>
        <v>50</v>
      </c>
      <c r="M33" s="9">
        <v>6</v>
      </c>
      <c r="N33" s="8">
        <v>5</v>
      </c>
      <c r="O33" s="10">
        <f t="shared" ref="O33:O35" si="21">N33/M33*100</f>
        <v>83.333333333333343</v>
      </c>
    </row>
    <row r="34" spans="2:23">
      <c r="B34" s="38"/>
      <c r="C34" s="38"/>
      <c r="D34" s="8">
        <v>3</v>
      </c>
      <c r="E34" s="8">
        <v>14</v>
      </c>
      <c r="F34" s="8">
        <v>12</v>
      </c>
      <c r="G34" s="10">
        <f t="shared" si="10"/>
        <v>85.714285714285708</v>
      </c>
      <c r="H34" s="9">
        <v>12</v>
      </c>
      <c r="I34" s="9">
        <v>7</v>
      </c>
      <c r="J34" s="10">
        <f t="shared" si="20"/>
        <v>58.333333333333336</v>
      </c>
      <c r="K34" s="9">
        <v>6</v>
      </c>
      <c r="L34" s="9">
        <f>K34/H34*100</f>
        <v>50</v>
      </c>
      <c r="M34" s="9">
        <v>8</v>
      </c>
      <c r="N34" s="8">
        <v>6</v>
      </c>
      <c r="O34" s="10">
        <f t="shared" si="21"/>
        <v>75</v>
      </c>
    </row>
    <row r="35" spans="2:23">
      <c r="B35" s="41"/>
      <c r="C35" s="41"/>
      <c r="D35" s="13">
        <v>4</v>
      </c>
      <c r="E35" s="8">
        <v>12</v>
      </c>
      <c r="F35" s="8">
        <v>12</v>
      </c>
      <c r="G35" s="9">
        <f t="shared" si="10"/>
        <v>100</v>
      </c>
      <c r="H35" s="9">
        <v>12</v>
      </c>
      <c r="I35" s="9">
        <v>5</v>
      </c>
      <c r="J35" s="10">
        <f t="shared" si="20"/>
        <v>41.666666666666671</v>
      </c>
      <c r="K35" s="9">
        <v>5</v>
      </c>
      <c r="L35" s="9">
        <f>K35/H35*100</f>
        <v>41.666666666666671</v>
      </c>
      <c r="M35" s="9">
        <v>8</v>
      </c>
      <c r="N35" s="8">
        <v>5</v>
      </c>
      <c r="O35" s="10">
        <f t="shared" si="21"/>
        <v>62.5</v>
      </c>
    </row>
    <row r="36" spans="2:23" ht="15" thickBot="1">
      <c r="B36" s="31"/>
      <c r="C36" s="16" t="s">
        <v>76</v>
      </c>
      <c r="D36" s="32"/>
      <c r="E36" s="17">
        <f>SUM(E32:E35)</f>
        <v>55</v>
      </c>
      <c r="F36" s="17">
        <f>SUM(F32:F35)</f>
        <v>51</v>
      </c>
      <c r="G36" s="18">
        <f>AVERAGE(G32:G35)</f>
        <v>92.857142857142861</v>
      </c>
      <c r="H36" s="19">
        <f>SUM(H32:H35)</f>
        <v>48</v>
      </c>
      <c r="I36" s="19">
        <f>SUM(I32:I35)</f>
        <v>24</v>
      </c>
      <c r="J36" s="20">
        <f>AVERAGE(J32:J35)</f>
        <v>50</v>
      </c>
      <c r="K36" s="17">
        <f t="shared" ref="K36" si="22">SUM(K32:K35)</f>
        <v>23</v>
      </c>
      <c r="L36" s="18">
        <f>AVERAGE(L32:L35)</f>
        <v>47.916666666666671</v>
      </c>
      <c r="M36" s="19">
        <f t="shared" ref="M36" si="23">SUM(M32:M35)</f>
        <v>28</v>
      </c>
      <c r="N36" s="19">
        <f>SUM(N32:N35)</f>
        <v>19</v>
      </c>
      <c r="O36" s="18">
        <f>AVERAGE(O32:O35)</f>
        <v>67.708333333333343</v>
      </c>
    </row>
    <row r="37" spans="2:23" ht="15">
      <c r="B37" s="22" t="s">
        <v>79</v>
      </c>
      <c r="C37" s="23"/>
      <c r="D37" s="22">
        <v>12</v>
      </c>
      <c r="E37" s="22">
        <f>SUM(E26,E31,E36)</f>
        <v>160</v>
      </c>
      <c r="F37" s="8">
        <f>SUM(F22:F36)</f>
        <v>300</v>
      </c>
      <c r="G37" s="24">
        <f>AVERAGE(G26,G31,G36)</f>
        <v>94.107142857142847</v>
      </c>
      <c r="H37" s="25">
        <f>SUM(H26,H31,H36)</f>
        <v>142</v>
      </c>
      <c r="I37" s="25">
        <f>SUM(I26,I31,I36)</f>
        <v>71</v>
      </c>
      <c r="J37" s="24">
        <f>AVERAGE(J26,J31,J36)</f>
        <v>50.138888888888893</v>
      </c>
      <c r="K37" s="25">
        <f>SUM(K26,K31,K36)</f>
        <v>67</v>
      </c>
      <c r="L37" s="24">
        <f>AVERAGE(L26,L31,L36)</f>
        <v>47.361111111111114</v>
      </c>
      <c r="M37" s="25">
        <f>SUM(M26,M31,M36)</f>
        <v>90</v>
      </c>
      <c r="N37" s="25">
        <f>SUM(N26,N31,N36)</f>
        <v>52</v>
      </c>
      <c r="O37" s="24">
        <f>AVERAGE(O26,O31,O36)</f>
        <v>58.333333333333336</v>
      </c>
    </row>
    <row r="38" spans="2:23" ht="15.75" thickBot="1">
      <c r="B38" s="26" t="s">
        <v>80</v>
      </c>
      <c r="C38" s="26"/>
      <c r="D38" s="33"/>
      <c r="E38" s="33"/>
      <c r="F38" s="33"/>
      <c r="G38" s="28">
        <f>STDEV(G26,G31,G36)</f>
        <v>3.7603786838302558</v>
      </c>
      <c r="H38" s="28"/>
      <c r="I38" s="28"/>
      <c r="J38" s="28">
        <f>STDEV(J26,J31,J36)</f>
        <v>2.2948210613692068</v>
      </c>
      <c r="K38" s="28"/>
      <c r="L38" s="28">
        <f>STDEV(L26,L31,L36)</f>
        <v>3.3678765702728195</v>
      </c>
      <c r="M38" s="29"/>
      <c r="N38" s="27"/>
      <c r="O38" s="28">
        <f>STDEV(O26,O31,O36)</f>
        <v>8.1356767457361112</v>
      </c>
    </row>
    <row r="39" spans="2:23" ht="15" thickTop="1"/>
    <row r="41" spans="2:23">
      <c r="H41" s="7"/>
      <c r="I41" s="7"/>
      <c r="K41" s="7"/>
      <c r="M41" s="7"/>
      <c r="N41" s="7"/>
      <c r="R41" s="12"/>
      <c r="S41" s="12"/>
      <c r="T41" s="7"/>
      <c r="U41" s="7"/>
      <c r="V41" s="7"/>
      <c r="W41" s="7"/>
    </row>
    <row r="42" spans="2:23">
      <c r="T42" s="30"/>
      <c r="U42" s="30"/>
      <c r="V42" s="30"/>
      <c r="W42" s="30"/>
    </row>
    <row r="43" spans="2:23">
      <c r="T43" s="30"/>
      <c r="U43" s="30"/>
      <c r="V43" s="30"/>
      <c r="W43" s="30"/>
    </row>
    <row r="45" spans="2:23">
      <c r="B45" s="34"/>
    </row>
    <row r="51" spans="2:2">
      <c r="B51" s="34"/>
    </row>
  </sheetData>
  <mergeCells count="8">
    <mergeCell ref="B5:B19"/>
    <mergeCell ref="C5:C8"/>
    <mergeCell ref="C10:C13"/>
    <mergeCell ref="C15:C18"/>
    <mergeCell ref="B22:B35"/>
    <mergeCell ref="C22:C25"/>
    <mergeCell ref="C27:C30"/>
    <mergeCell ref="C32:C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workbookViewId="0">
      <selection activeCell="S33" sqref="S33"/>
    </sheetView>
  </sheetViews>
  <sheetFormatPr defaultRowHeight="14.25"/>
  <cols>
    <col min="1" max="1" width="0.875" customWidth="1"/>
    <col min="2" max="2" width="8.625" customWidth="1"/>
    <col min="3" max="4" width="10.75" customWidth="1"/>
    <col min="5" max="5" width="9.75" customWidth="1"/>
    <col min="6" max="6" width="4" customWidth="1"/>
    <col min="7" max="7" width="1.5" customWidth="1"/>
    <col min="8" max="8" width="8" customWidth="1"/>
    <col min="9" max="9" width="2.75" customWidth="1"/>
    <col min="10" max="10" width="3.5" customWidth="1"/>
    <col min="11" max="11" width="5.5" customWidth="1"/>
    <col min="12" max="12" width="11.125" customWidth="1"/>
    <col min="13" max="13" width="8.75" customWidth="1"/>
    <col min="14" max="14" width="0.625" customWidth="1"/>
  </cols>
  <sheetData>
    <row r="1" spans="1:14" ht="13.9" customHeight="1">
      <c r="B1" s="47" t="s">
        <v>0</v>
      </c>
      <c r="C1" s="45"/>
      <c r="D1" s="48" t="s">
        <v>58</v>
      </c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16.7" customHeight="1">
      <c r="B2" s="47" t="s">
        <v>1</v>
      </c>
      <c r="C2" s="45"/>
      <c r="D2" s="48" t="s">
        <v>2</v>
      </c>
      <c r="E2" s="45"/>
      <c r="F2" s="45"/>
      <c r="H2" s="47" t="s">
        <v>3</v>
      </c>
      <c r="I2" s="45"/>
      <c r="J2" s="45"/>
      <c r="K2" s="48" t="s">
        <v>4</v>
      </c>
      <c r="L2" s="45"/>
      <c r="M2" s="45"/>
    </row>
    <row r="3" spans="1:14" ht="16.7" customHeight="1">
      <c r="B3" s="47" t="s">
        <v>5</v>
      </c>
      <c r="C3" s="45"/>
      <c r="D3" s="48" t="s">
        <v>6</v>
      </c>
      <c r="E3" s="45"/>
      <c r="F3" s="45"/>
      <c r="H3" s="47" t="s">
        <v>7</v>
      </c>
      <c r="I3" s="45"/>
      <c r="J3" s="45"/>
      <c r="K3" s="48" t="s">
        <v>8</v>
      </c>
      <c r="L3" s="45"/>
      <c r="M3" s="45"/>
    </row>
    <row r="4" spans="1:14" ht="16.7" customHeight="1">
      <c r="B4" s="47" t="s">
        <v>9</v>
      </c>
      <c r="C4" s="45"/>
      <c r="D4" s="48" t="s">
        <v>10</v>
      </c>
      <c r="E4" s="45"/>
      <c r="F4" s="45"/>
      <c r="H4" s="47" t="s">
        <v>11</v>
      </c>
      <c r="I4" s="45"/>
      <c r="J4" s="45"/>
      <c r="K4" s="48" t="s">
        <v>12</v>
      </c>
      <c r="L4" s="45"/>
      <c r="M4" s="45"/>
    </row>
    <row r="5" spans="1:14" ht="16.7" customHeight="1">
      <c r="B5" s="47" t="s">
        <v>13</v>
      </c>
      <c r="C5" s="45"/>
      <c r="D5" s="48" t="s">
        <v>14</v>
      </c>
      <c r="E5" s="45"/>
      <c r="F5" s="45"/>
      <c r="H5" s="47" t="s">
        <v>15</v>
      </c>
      <c r="I5" s="45"/>
      <c r="J5" s="45"/>
      <c r="K5" s="48" t="s">
        <v>16</v>
      </c>
      <c r="L5" s="45"/>
      <c r="M5" s="45"/>
    </row>
    <row r="6" spans="1:14" ht="6.95" customHeight="1">
      <c r="B6" s="47" t="s">
        <v>17</v>
      </c>
      <c r="C6" s="45"/>
      <c r="D6" s="48" t="s">
        <v>18</v>
      </c>
      <c r="E6" s="45"/>
      <c r="F6" s="45"/>
      <c r="H6" s="47" t="s">
        <v>19</v>
      </c>
      <c r="I6" s="45"/>
      <c r="J6" s="45"/>
      <c r="K6" s="48"/>
      <c r="L6" s="45"/>
      <c r="M6" s="45"/>
    </row>
    <row r="7" spans="1:14" ht="9.75" customHeight="1">
      <c r="B7" s="45"/>
      <c r="C7" s="45"/>
      <c r="D7" s="45"/>
      <c r="E7" s="45"/>
      <c r="F7" s="45"/>
      <c r="H7" s="45"/>
      <c r="I7" s="45"/>
      <c r="J7" s="45"/>
    </row>
    <row r="8" spans="1:14" ht="16.7" customHeight="1">
      <c r="H8" s="47" t="s">
        <v>20</v>
      </c>
      <c r="I8" s="45"/>
      <c r="J8" s="45"/>
      <c r="K8" s="48">
        <v>0</v>
      </c>
      <c r="L8" s="45"/>
      <c r="M8" s="45"/>
    </row>
    <row r="9" spans="1:14" ht="16.7" customHeight="1">
      <c r="B9" s="47" t="s">
        <v>21</v>
      </c>
      <c r="C9" s="45"/>
      <c r="D9" s="48" t="s">
        <v>22</v>
      </c>
      <c r="E9" s="45"/>
      <c r="F9" s="45"/>
    </row>
    <row r="10" spans="1:14" ht="33.4" customHeight="1"/>
    <row r="11" spans="1:14" ht="159.19999999999999" customHeight="1"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1:14" ht="18.95" customHeight="1"/>
    <row r="13" spans="1:14" ht="13.9" customHeight="1">
      <c r="A13" s="44" t="s">
        <v>23</v>
      </c>
      <c r="B13" s="45"/>
      <c r="C13" s="46" t="s">
        <v>24</v>
      </c>
      <c r="D13" s="45"/>
      <c r="E13" s="45"/>
      <c r="F13" s="45"/>
      <c r="G13" s="45"/>
      <c r="H13" s="45"/>
      <c r="I13" s="45"/>
    </row>
    <row r="14" spans="1:14" ht="25.15" customHeight="1">
      <c r="A14" s="44" t="s">
        <v>25</v>
      </c>
      <c r="B14" s="45"/>
      <c r="C14" s="1" t="s">
        <v>26</v>
      </c>
      <c r="D14" s="1" t="s">
        <v>27</v>
      </c>
      <c r="E14" s="1" t="s">
        <v>28</v>
      </c>
      <c r="F14" s="44" t="s">
        <v>29</v>
      </c>
      <c r="G14" s="45"/>
      <c r="H14" s="45"/>
      <c r="I14" s="44" t="s">
        <v>30</v>
      </c>
      <c r="J14" s="45"/>
      <c r="K14" s="45"/>
      <c r="L14" s="1" t="s">
        <v>31</v>
      </c>
    </row>
    <row r="15" spans="1:14" ht="18" customHeight="1">
      <c r="A15" s="46">
        <v>6.16</v>
      </c>
      <c r="B15" s="45"/>
      <c r="C15" s="2" t="s">
        <v>32</v>
      </c>
      <c r="D15" s="2">
        <v>1024.886</v>
      </c>
      <c r="E15" s="2">
        <v>16838.79</v>
      </c>
      <c r="F15" s="46">
        <v>68.864000000000004</v>
      </c>
      <c r="G15" s="45"/>
      <c r="H15" s="45"/>
      <c r="I15" s="46">
        <v>9165.7469999999994</v>
      </c>
      <c r="J15" s="45"/>
      <c r="K15" s="45"/>
      <c r="L15" s="2">
        <v>1.2070000000000001</v>
      </c>
    </row>
    <row r="16" spans="1:14" ht="18" customHeight="1">
      <c r="A16" s="46">
        <v>6.8129999999999997</v>
      </c>
      <c r="B16" s="45"/>
      <c r="C16" s="2" t="s">
        <v>33</v>
      </c>
      <c r="D16" s="2">
        <v>471.00900000000001</v>
      </c>
      <c r="E16" s="2">
        <v>7568.44</v>
      </c>
      <c r="F16" s="46">
        <v>29.210999999999999</v>
      </c>
      <c r="G16" s="45"/>
      <c r="H16" s="45"/>
      <c r="I16" s="46">
        <v>3479.0790000000002</v>
      </c>
      <c r="J16" s="45"/>
      <c r="K16" s="45"/>
      <c r="L16" s="2">
        <v>1.569</v>
      </c>
    </row>
    <row r="17" spans="1:12" ht="18" customHeight="1">
      <c r="A17" s="46">
        <v>7.4870000000000001</v>
      </c>
      <c r="B17" s="45"/>
      <c r="C17" s="2" t="s">
        <v>34</v>
      </c>
      <c r="D17" s="2">
        <v>624.02</v>
      </c>
      <c r="E17" s="2">
        <v>10245.191000000001</v>
      </c>
      <c r="F17" s="46">
        <v>38.960999999999999</v>
      </c>
      <c r="G17" s="45"/>
      <c r="H17" s="45"/>
      <c r="I17" s="46">
        <v>4094.7840000000001</v>
      </c>
      <c r="J17" s="45"/>
      <c r="K17" s="45"/>
      <c r="L17" s="2">
        <v>1.629</v>
      </c>
    </row>
    <row r="18" spans="1:12" ht="18" customHeight="1">
      <c r="A18" s="46">
        <v>8.4529999999999994</v>
      </c>
      <c r="B18" s="45"/>
      <c r="C18" s="2" t="s">
        <v>35</v>
      </c>
      <c r="D18" s="2">
        <v>1429.021</v>
      </c>
      <c r="E18" s="2">
        <v>27004.107</v>
      </c>
      <c r="F18" s="46">
        <v>105.34699999999999</v>
      </c>
      <c r="G18" s="45"/>
      <c r="H18" s="45"/>
      <c r="I18" s="46">
        <v>15496.561</v>
      </c>
      <c r="J18" s="45"/>
      <c r="K18" s="45"/>
      <c r="L18" s="2">
        <v>2.1339999999999999</v>
      </c>
    </row>
    <row r="19" spans="1:12" ht="18" customHeight="1">
      <c r="A19" s="46">
        <v>11.833</v>
      </c>
      <c r="B19" s="45"/>
      <c r="C19" s="2" t="s">
        <v>36</v>
      </c>
      <c r="D19" s="2">
        <v>481.99</v>
      </c>
      <c r="E19" s="2">
        <v>12481.41</v>
      </c>
      <c r="F19" s="46">
        <v>50.116</v>
      </c>
      <c r="G19" s="45"/>
      <c r="H19" s="45"/>
      <c r="I19" s="46">
        <v>3762.1970000000001</v>
      </c>
      <c r="J19" s="45"/>
      <c r="K19" s="45"/>
      <c r="L19" s="2">
        <v>4.5599999999999996</v>
      </c>
    </row>
    <row r="20" spans="1:12" ht="18" customHeight="1">
      <c r="A20" s="46">
        <v>13.34</v>
      </c>
      <c r="B20" s="45"/>
      <c r="C20" s="2" t="s">
        <v>37</v>
      </c>
      <c r="D20" s="2">
        <v>581.64599999999996</v>
      </c>
      <c r="E20" s="2">
        <v>20531.584999999999</v>
      </c>
      <c r="F20" s="46">
        <v>82.492000000000004</v>
      </c>
      <c r="G20" s="45"/>
      <c r="H20" s="45"/>
      <c r="I20" s="46">
        <v>7349.1779999999999</v>
      </c>
      <c r="J20" s="45"/>
      <c r="K20" s="45"/>
      <c r="L20" s="2">
        <v>1.9419999999999999</v>
      </c>
    </row>
    <row r="21" spans="1:12" ht="18" customHeight="1">
      <c r="A21" s="46">
        <v>15.132999999999999</v>
      </c>
      <c r="B21" s="45"/>
      <c r="C21" s="2" t="s">
        <v>38</v>
      </c>
      <c r="D21" s="2">
        <v>54.914000000000001</v>
      </c>
      <c r="E21" s="2">
        <v>705.72699999999998</v>
      </c>
      <c r="F21" s="46">
        <v>3.7490000000000001</v>
      </c>
      <c r="G21" s="45"/>
      <c r="H21" s="45"/>
      <c r="I21" s="46">
        <v>900.93600000000004</v>
      </c>
      <c r="J21" s="45"/>
      <c r="K21" s="45"/>
      <c r="L21" s="2">
        <v>2.9529999999999998</v>
      </c>
    </row>
    <row r="22" spans="1:12" ht="18" customHeight="1">
      <c r="A22" s="46">
        <v>15.66</v>
      </c>
      <c r="B22" s="45"/>
      <c r="C22" s="2" t="s">
        <v>39</v>
      </c>
      <c r="D22" s="2">
        <v>846.78700000000003</v>
      </c>
      <c r="E22" s="2">
        <v>12498.377</v>
      </c>
      <c r="F22" s="46">
        <v>459.13</v>
      </c>
      <c r="G22" s="45"/>
      <c r="H22" s="45"/>
      <c r="I22" s="46">
        <v>53764.125</v>
      </c>
      <c r="J22" s="45"/>
      <c r="K22" s="45"/>
      <c r="L22" s="2">
        <v>1.494</v>
      </c>
    </row>
    <row r="23" spans="1:12" ht="18" customHeight="1">
      <c r="A23" s="46">
        <v>16.847000000000001</v>
      </c>
      <c r="B23" s="45"/>
      <c r="C23" s="2" t="s">
        <v>40</v>
      </c>
      <c r="D23" s="2">
        <v>165.42500000000001</v>
      </c>
      <c r="E23" s="2">
        <v>3308.0659999999998</v>
      </c>
      <c r="F23" s="46">
        <v>13.298999999999999</v>
      </c>
      <c r="G23" s="45"/>
      <c r="H23" s="45"/>
      <c r="I23" s="46">
        <v>1984.1590000000001</v>
      </c>
      <c r="J23" s="45"/>
      <c r="K23" s="45"/>
      <c r="L23" s="2">
        <v>0.82599999999999996</v>
      </c>
    </row>
    <row r="24" spans="1:12" ht="18" customHeight="1">
      <c r="A24" s="46">
        <v>19.207000000000001</v>
      </c>
      <c r="B24" s="45"/>
      <c r="C24" s="2" t="s">
        <v>41</v>
      </c>
      <c r="D24" s="2">
        <v>260.84100000000001</v>
      </c>
      <c r="E24" s="2">
        <v>7543.0320000000002</v>
      </c>
      <c r="F24" s="46">
        <v>30.539000000000001</v>
      </c>
      <c r="G24" s="45"/>
      <c r="H24" s="45"/>
      <c r="I24" s="46">
        <v>4006.6529999999998</v>
      </c>
      <c r="J24" s="45"/>
      <c r="K24" s="45"/>
      <c r="L24" s="2">
        <v>1.24</v>
      </c>
    </row>
    <row r="25" spans="1:12" ht="18" customHeight="1">
      <c r="A25" s="46">
        <v>20.253</v>
      </c>
      <c r="B25" s="45"/>
      <c r="C25" s="2" t="s">
        <v>42</v>
      </c>
      <c r="D25" s="2">
        <v>465.767</v>
      </c>
      <c r="E25" s="2">
        <v>15372.636</v>
      </c>
      <c r="F25" s="46">
        <v>64.597999999999999</v>
      </c>
      <c r="G25" s="45"/>
      <c r="H25" s="45"/>
      <c r="I25" s="46">
        <v>8475.2150000000001</v>
      </c>
      <c r="J25" s="45"/>
      <c r="K25" s="45"/>
      <c r="L25" s="2">
        <v>1.256</v>
      </c>
    </row>
    <row r="26" spans="1:12" ht="18" customHeight="1">
      <c r="A26" s="46">
        <v>21.12</v>
      </c>
      <c r="B26" s="45"/>
      <c r="C26" s="2" t="s">
        <v>43</v>
      </c>
      <c r="D26" s="2">
        <v>150.066</v>
      </c>
      <c r="E26" s="2">
        <v>2835.0410000000002</v>
      </c>
      <c r="F26" s="46">
        <v>12.288</v>
      </c>
      <c r="G26" s="45"/>
      <c r="H26" s="45"/>
      <c r="I26" s="46">
        <v>2226.5549999999998</v>
      </c>
      <c r="J26" s="45"/>
      <c r="K26" s="45"/>
      <c r="L26" s="2">
        <v>1.2609999999999999</v>
      </c>
    </row>
    <row r="27" spans="1:12" ht="18" customHeight="1">
      <c r="A27" s="46">
        <v>22.033000000000001</v>
      </c>
      <c r="B27" s="45"/>
      <c r="C27" s="2" t="s">
        <v>44</v>
      </c>
      <c r="D27" s="2">
        <v>368.16399999999999</v>
      </c>
      <c r="E27" s="2">
        <v>7627.6710000000003</v>
      </c>
      <c r="F27" s="46">
        <v>31.728999999999999</v>
      </c>
      <c r="G27" s="45"/>
      <c r="H27" s="45"/>
      <c r="I27" s="46">
        <v>5241.6779999999999</v>
      </c>
      <c r="J27" s="45"/>
      <c r="K27" s="45"/>
      <c r="L27" s="2">
        <v>1.135</v>
      </c>
    </row>
    <row r="28" spans="1:12" ht="18" customHeight="1">
      <c r="A28" s="46">
        <v>24.286999999999999</v>
      </c>
      <c r="B28" s="45"/>
      <c r="C28" s="2" t="s">
        <v>45</v>
      </c>
      <c r="D28" s="2">
        <v>611.78700000000003</v>
      </c>
      <c r="E28" s="2">
        <v>8260.1380000000008</v>
      </c>
      <c r="F28" s="46">
        <v>29.843</v>
      </c>
      <c r="G28" s="45"/>
      <c r="H28" s="45"/>
      <c r="I28" s="46">
        <v>4363.0749999999998</v>
      </c>
      <c r="J28" s="45"/>
      <c r="K28" s="45"/>
      <c r="L28" s="2">
        <v>1.3380000000000001</v>
      </c>
    </row>
    <row r="29" spans="1:12" ht="18" customHeight="1">
      <c r="A29" s="46">
        <v>25.5</v>
      </c>
      <c r="B29" s="45"/>
      <c r="C29" s="2" t="s">
        <v>46</v>
      </c>
      <c r="D29" s="2">
        <v>970.79499999999996</v>
      </c>
      <c r="E29" s="2">
        <v>24822.788</v>
      </c>
      <c r="F29" s="46">
        <v>116.426</v>
      </c>
      <c r="G29" s="45"/>
      <c r="H29" s="45"/>
      <c r="I29" s="46">
        <v>1982.742</v>
      </c>
      <c r="J29" s="45"/>
      <c r="K29" s="45"/>
      <c r="L29" s="2">
        <v>1.0860000000000001</v>
      </c>
    </row>
    <row r="30" spans="1:12" ht="18" customHeight="1">
      <c r="A30" s="46">
        <v>26.547000000000001</v>
      </c>
      <c r="B30" s="45"/>
      <c r="C30" s="2" t="s">
        <v>47</v>
      </c>
      <c r="D30" s="2">
        <v>208.40600000000001</v>
      </c>
      <c r="E30" s="2">
        <v>3852.402</v>
      </c>
      <c r="F30" s="46">
        <v>15.113</v>
      </c>
      <c r="G30" s="45"/>
      <c r="H30" s="45"/>
      <c r="I30" s="46">
        <v>2345.5430000000001</v>
      </c>
      <c r="J30" s="45"/>
      <c r="K30" s="45"/>
      <c r="L30" s="2">
        <v>1.8169999999999999</v>
      </c>
    </row>
    <row r="31" spans="1:12" ht="18" customHeight="1">
      <c r="A31" s="46">
        <v>30.452999999999999</v>
      </c>
      <c r="B31" s="45"/>
      <c r="C31" s="2" t="s">
        <v>48</v>
      </c>
      <c r="D31" s="2">
        <v>349.37799999999999</v>
      </c>
      <c r="E31" s="2">
        <v>9905.6029999999992</v>
      </c>
      <c r="F31" s="46">
        <v>41.268000000000001</v>
      </c>
      <c r="G31" s="45"/>
      <c r="H31" s="45"/>
      <c r="I31" s="46">
        <v>7188.8220000000001</v>
      </c>
      <c r="J31" s="45"/>
      <c r="K31" s="45"/>
      <c r="L31" s="2">
        <v>1.1359999999999999</v>
      </c>
    </row>
    <row r="32" spans="1:12" ht="5.45" customHeight="1"/>
    <row r="33" spans="1:12" ht="13.9" customHeight="1">
      <c r="A33" s="44" t="s">
        <v>23</v>
      </c>
      <c r="B33" s="45"/>
      <c r="C33" s="46" t="s">
        <v>49</v>
      </c>
      <c r="D33" s="45"/>
      <c r="E33" s="45"/>
      <c r="F33" s="45"/>
      <c r="G33" s="45"/>
      <c r="H33" s="45"/>
      <c r="I33" s="45"/>
    </row>
    <row r="34" spans="1:12" ht="25.15" customHeight="1">
      <c r="A34" s="44" t="s">
        <v>25</v>
      </c>
      <c r="B34" s="45"/>
      <c r="C34" s="1" t="s">
        <v>26</v>
      </c>
      <c r="D34" s="1" t="s">
        <v>27</v>
      </c>
      <c r="E34" s="1" t="s">
        <v>28</v>
      </c>
      <c r="F34" s="44" t="s">
        <v>29</v>
      </c>
      <c r="G34" s="45"/>
      <c r="H34" s="45"/>
      <c r="I34" s="44" t="s">
        <v>30</v>
      </c>
      <c r="J34" s="45"/>
      <c r="K34" s="45"/>
      <c r="L34" s="1" t="s">
        <v>31</v>
      </c>
    </row>
    <row r="35" spans="1:12" ht="18" customHeight="1">
      <c r="A35" s="46">
        <v>9.14</v>
      </c>
      <c r="B35" s="45"/>
      <c r="C35" s="2" t="s">
        <v>50</v>
      </c>
      <c r="D35" s="2">
        <v>97.137</v>
      </c>
      <c r="E35" s="2">
        <v>1321.98</v>
      </c>
      <c r="F35" s="46">
        <v>27.135999999999999</v>
      </c>
      <c r="G35" s="45"/>
      <c r="H35" s="45"/>
      <c r="I35" s="46">
        <v>3123.3150000000001</v>
      </c>
      <c r="J35" s="45"/>
      <c r="K35" s="45"/>
      <c r="L35" s="2"/>
    </row>
  </sheetData>
  <mergeCells count="91">
    <mergeCell ref="B1:C1"/>
    <mergeCell ref="D1:N1"/>
    <mergeCell ref="B2:C2"/>
    <mergeCell ref="D2:F2"/>
    <mergeCell ref="H2:J2"/>
    <mergeCell ref="K2:M2"/>
    <mergeCell ref="B3:C3"/>
    <mergeCell ref="D3:F3"/>
    <mergeCell ref="H3:J3"/>
    <mergeCell ref="K3:M3"/>
    <mergeCell ref="B4:C4"/>
    <mergeCell ref="D4:F4"/>
    <mergeCell ref="H4:J4"/>
    <mergeCell ref="K4:M4"/>
    <mergeCell ref="B5:C5"/>
    <mergeCell ref="D5:F5"/>
    <mergeCell ref="H5:J5"/>
    <mergeCell ref="K5:M5"/>
    <mergeCell ref="B6:C7"/>
    <mergeCell ref="D6:F7"/>
    <mergeCell ref="H6:J7"/>
    <mergeCell ref="K6:M6"/>
    <mergeCell ref="H8:J8"/>
    <mergeCell ref="K8:M8"/>
    <mergeCell ref="B9:C9"/>
    <mergeCell ref="D9:F9"/>
    <mergeCell ref="B11:N11"/>
    <mergeCell ref="A13:B13"/>
    <mergeCell ref="C13:I13"/>
    <mergeCell ref="A14:B14"/>
    <mergeCell ref="F14:H14"/>
    <mergeCell ref="I14:K14"/>
    <mergeCell ref="A15:B15"/>
    <mergeCell ref="F15:H15"/>
    <mergeCell ref="I15:K15"/>
    <mergeCell ref="A16:B16"/>
    <mergeCell ref="F16:H16"/>
    <mergeCell ref="I16:K16"/>
    <mergeCell ref="A17:B17"/>
    <mergeCell ref="F17:H17"/>
    <mergeCell ref="I17:K17"/>
    <mergeCell ref="A18:B18"/>
    <mergeCell ref="F18:H18"/>
    <mergeCell ref="I18:K18"/>
    <mergeCell ref="A19:B19"/>
    <mergeCell ref="F19:H19"/>
    <mergeCell ref="I19:K19"/>
    <mergeCell ref="A20:B20"/>
    <mergeCell ref="F20:H20"/>
    <mergeCell ref="I20:K20"/>
    <mergeCell ref="A21:B21"/>
    <mergeCell ref="F21:H21"/>
    <mergeCell ref="I21:K21"/>
    <mergeCell ref="A22:B22"/>
    <mergeCell ref="F22:H22"/>
    <mergeCell ref="I22:K22"/>
    <mergeCell ref="A23:B23"/>
    <mergeCell ref="F23:H23"/>
    <mergeCell ref="I23:K23"/>
    <mergeCell ref="A24:B24"/>
    <mergeCell ref="F24:H24"/>
    <mergeCell ref="I24:K24"/>
    <mergeCell ref="A25:B25"/>
    <mergeCell ref="F25:H25"/>
    <mergeCell ref="I25:K25"/>
    <mergeCell ref="A26:B26"/>
    <mergeCell ref="F26:H26"/>
    <mergeCell ref="I26:K26"/>
    <mergeCell ref="A27:B27"/>
    <mergeCell ref="F27:H27"/>
    <mergeCell ref="I27:K27"/>
    <mergeCell ref="A28:B28"/>
    <mergeCell ref="F28:H28"/>
    <mergeCell ref="I28:K28"/>
    <mergeCell ref="A29:B29"/>
    <mergeCell ref="F29:H29"/>
    <mergeCell ref="I29:K29"/>
    <mergeCell ref="A30:B30"/>
    <mergeCell ref="F30:H30"/>
    <mergeCell ref="I30:K30"/>
    <mergeCell ref="A31:B31"/>
    <mergeCell ref="F31:H31"/>
    <mergeCell ref="I31:K31"/>
    <mergeCell ref="A33:B33"/>
    <mergeCell ref="C33:I33"/>
    <mergeCell ref="A34:B34"/>
    <mergeCell ref="F34:H34"/>
    <mergeCell ref="I34:K34"/>
    <mergeCell ref="A35:B35"/>
    <mergeCell ref="F35:H35"/>
    <mergeCell ref="I35:K3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D92B1D-1F5C-4955-AC71-0880C5E08D86}">
  <dimension ref="A1:N35"/>
  <sheetViews>
    <sheetView workbookViewId="0">
      <selection activeCell="V30" sqref="V30"/>
    </sheetView>
  </sheetViews>
  <sheetFormatPr defaultRowHeight="14.25"/>
  <cols>
    <col min="1" max="1" width="0.875" style="3" customWidth="1"/>
    <col min="2" max="2" width="8.625" style="3" customWidth="1"/>
    <col min="3" max="4" width="10.75" style="3" customWidth="1"/>
    <col min="5" max="5" width="9.75" style="3" customWidth="1"/>
    <col min="6" max="6" width="4" style="3" customWidth="1"/>
    <col min="7" max="7" width="1.5" style="3" customWidth="1"/>
    <col min="8" max="8" width="8" style="3" customWidth="1"/>
    <col min="9" max="9" width="2.75" style="3" customWidth="1"/>
    <col min="10" max="10" width="3.5" style="3" customWidth="1"/>
    <col min="11" max="11" width="5.5" style="3" customWidth="1"/>
    <col min="12" max="12" width="11.125" style="3" customWidth="1"/>
    <col min="13" max="13" width="8.75" style="3" customWidth="1"/>
    <col min="14" max="14" width="0.625" style="3" customWidth="1"/>
    <col min="15" max="16384" width="9" style="3"/>
  </cols>
  <sheetData>
    <row r="1" spans="1:14" ht="13.9" customHeight="1">
      <c r="B1" s="50" t="s">
        <v>0</v>
      </c>
      <c r="C1" s="51"/>
      <c r="D1" s="52" t="s">
        <v>57</v>
      </c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16.7" customHeight="1">
      <c r="B2" s="50" t="s">
        <v>1</v>
      </c>
      <c r="C2" s="51"/>
      <c r="D2" s="52" t="s">
        <v>52</v>
      </c>
      <c r="E2" s="51"/>
      <c r="F2" s="51"/>
      <c r="H2" s="50" t="s">
        <v>3</v>
      </c>
      <c r="I2" s="51"/>
      <c r="J2" s="51"/>
      <c r="K2" s="52" t="s">
        <v>4</v>
      </c>
      <c r="L2" s="51"/>
      <c r="M2" s="51"/>
    </row>
    <row r="3" spans="1:14" ht="16.7" customHeight="1">
      <c r="B3" s="50" t="s">
        <v>5</v>
      </c>
      <c r="C3" s="51"/>
      <c r="D3" s="52" t="s">
        <v>6</v>
      </c>
      <c r="E3" s="51"/>
      <c r="F3" s="51"/>
      <c r="H3" s="50" t="s">
        <v>7</v>
      </c>
      <c r="I3" s="51"/>
      <c r="J3" s="51"/>
      <c r="K3" s="52" t="s">
        <v>51</v>
      </c>
      <c r="L3" s="51"/>
      <c r="M3" s="51"/>
    </row>
    <row r="4" spans="1:14" ht="16.7" customHeight="1">
      <c r="B4" s="50" t="s">
        <v>9</v>
      </c>
      <c r="C4" s="51"/>
      <c r="D4" s="52" t="s">
        <v>10</v>
      </c>
      <c r="E4" s="51"/>
      <c r="F4" s="51"/>
      <c r="H4" s="50" t="s">
        <v>11</v>
      </c>
      <c r="I4" s="51"/>
      <c r="J4" s="51"/>
      <c r="K4" s="52" t="s">
        <v>12</v>
      </c>
      <c r="L4" s="51"/>
      <c r="M4" s="51"/>
    </row>
    <row r="5" spans="1:14" ht="16.7" customHeight="1">
      <c r="B5" s="50" t="s">
        <v>13</v>
      </c>
      <c r="C5" s="51"/>
      <c r="D5" s="52" t="s">
        <v>14</v>
      </c>
      <c r="E5" s="51"/>
      <c r="F5" s="51"/>
      <c r="H5" s="50" t="s">
        <v>15</v>
      </c>
      <c r="I5" s="51"/>
      <c r="J5" s="51"/>
      <c r="K5" s="52" t="s">
        <v>16</v>
      </c>
      <c r="L5" s="51"/>
      <c r="M5" s="51"/>
    </row>
    <row r="6" spans="1:14" ht="6.95" customHeight="1">
      <c r="B6" s="50" t="s">
        <v>17</v>
      </c>
      <c r="C6" s="51"/>
      <c r="D6" s="52" t="s">
        <v>18</v>
      </c>
      <c r="E6" s="51"/>
      <c r="F6" s="51"/>
      <c r="H6" s="50" t="s">
        <v>19</v>
      </c>
      <c r="I6" s="51"/>
      <c r="J6" s="51"/>
      <c r="K6" s="52"/>
      <c r="L6" s="51"/>
      <c r="M6" s="51"/>
    </row>
    <row r="7" spans="1:14" ht="9.75" customHeight="1">
      <c r="B7" s="51"/>
      <c r="C7" s="51"/>
      <c r="D7" s="51"/>
      <c r="E7" s="51"/>
      <c r="F7" s="51"/>
      <c r="H7" s="51"/>
      <c r="I7" s="51"/>
      <c r="J7" s="51"/>
    </row>
    <row r="8" spans="1:14" ht="16.7" customHeight="1">
      <c r="H8" s="50" t="s">
        <v>20</v>
      </c>
      <c r="I8" s="51"/>
      <c r="J8" s="51"/>
      <c r="K8" s="52">
        <v>0</v>
      </c>
      <c r="L8" s="51"/>
      <c r="M8" s="51"/>
    </row>
    <row r="9" spans="1:14" ht="16.7" customHeight="1">
      <c r="B9" s="50" t="s">
        <v>21</v>
      </c>
      <c r="C9" s="51"/>
      <c r="D9" s="52" t="s">
        <v>22</v>
      </c>
      <c r="E9" s="51"/>
      <c r="F9" s="51"/>
    </row>
    <row r="10" spans="1:14" ht="33.4" customHeight="1"/>
    <row r="11" spans="1:14" ht="159.19999999999999" customHeight="1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ht="18.95" customHeight="1"/>
    <row r="13" spans="1:14" ht="13.9" customHeight="1">
      <c r="A13" s="53" t="s">
        <v>23</v>
      </c>
      <c r="B13" s="51"/>
      <c r="C13" s="54" t="s">
        <v>24</v>
      </c>
      <c r="D13" s="51"/>
      <c r="E13" s="51"/>
      <c r="F13" s="51"/>
      <c r="G13" s="51"/>
      <c r="H13" s="51"/>
      <c r="I13" s="51"/>
    </row>
    <row r="14" spans="1:14" ht="25.15" customHeight="1">
      <c r="A14" s="53" t="s">
        <v>25</v>
      </c>
      <c r="B14" s="51"/>
      <c r="C14" s="5" t="s">
        <v>26</v>
      </c>
      <c r="D14" s="5" t="s">
        <v>27</v>
      </c>
      <c r="E14" s="5" t="s">
        <v>28</v>
      </c>
      <c r="F14" s="53" t="s">
        <v>29</v>
      </c>
      <c r="G14" s="51"/>
      <c r="H14" s="51"/>
      <c r="I14" s="53" t="s">
        <v>30</v>
      </c>
      <c r="J14" s="51"/>
      <c r="K14" s="51"/>
      <c r="L14" s="5" t="s">
        <v>31</v>
      </c>
    </row>
    <row r="15" spans="1:14" ht="18" customHeight="1">
      <c r="A15" s="54">
        <v>6.1929999999999996</v>
      </c>
      <c r="B15" s="51"/>
      <c r="C15" s="4" t="s">
        <v>32</v>
      </c>
      <c r="D15" s="4">
        <v>999.07600000000002</v>
      </c>
      <c r="E15" s="4">
        <v>16394.561000000002</v>
      </c>
      <c r="F15" s="54">
        <v>67.046999999999997</v>
      </c>
      <c r="G15" s="51"/>
      <c r="H15" s="51"/>
      <c r="I15" s="54">
        <v>8923.9429999999993</v>
      </c>
      <c r="J15" s="51"/>
      <c r="K15" s="51"/>
      <c r="L15" s="4">
        <v>1.208</v>
      </c>
    </row>
    <row r="16" spans="1:14" ht="18" customHeight="1">
      <c r="A16" s="54">
        <v>6.8470000000000004</v>
      </c>
      <c r="B16" s="51"/>
      <c r="C16" s="4" t="s">
        <v>33</v>
      </c>
      <c r="D16" s="4">
        <v>456.596</v>
      </c>
      <c r="E16" s="4">
        <v>7325.1220000000003</v>
      </c>
      <c r="F16" s="54">
        <v>28.271999999999998</v>
      </c>
      <c r="G16" s="51"/>
      <c r="H16" s="51"/>
      <c r="I16" s="54">
        <v>3367.23</v>
      </c>
      <c r="J16" s="51"/>
      <c r="K16" s="51"/>
      <c r="L16" s="4">
        <v>1.5740000000000001</v>
      </c>
    </row>
    <row r="17" spans="1:12" ht="18" customHeight="1">
      <c r="A17" s="54">
        <v>7.52</v>
      </c>
      <c r="B17" s="51"/>
      <c r="C17" s="4" t="s">
        <v>34</v>
      </c>
      <c r="D17" s="4">
        <v>611.41399999999999</v>
      </c>
      <c r="E17" s="4">
        <v>9933.0939999999991</v>
      </c>
      <c r="F17" s="54">
        <v>37.774000000000001</v>
      </c>
      <c r="G17" s="51"/>
      <c r="H17" s="51"/>
      <c r="I17" s="54">
        <v>3970.0459999999998</v>
      </c>
      <c r="J17" s="51"/>
      <c r="K17" s="51"/>
      <c r="L17" s="4">
        <v>1.6419999999999999</v>
      </c>
    </row>
    <row r="18" spans="1:12" ht="18" customHeight="1">
      <c r="A18" s="54">
        <v>8.4870000000000001</v>
      </c>
      <c r="B18" s="51"/>
      <c r="C18" s="4" t="s">
        <v>35</v>
      </c>
      <c r="D18" s="4">
        <v>1410.1320000000001</v>
      </c>
      <c r="E18" s="4">
        <v>26220.278999999999</v>
      </c>
      <c r="F18" s="54">
        <v>102.289</v>
      </c>
      <c r="G18" s="51"/>
      <c r="H18" s="51"/>
      <c r="I18" s="54">
        <v>15046.754999999999</v>
      </c>
      <c r="J18" s="51"/>
      <c r="K18" s="51"/>
      <c r="L18" s="4">
        <v>2.1669999999999998</v>
      </c>
    </row>
    <row r="19" spans="1:12" ht="18" customHeight="1">
      <c r="A19" s="54">
        <v>11.88</v>
      </c>
      <c r="B19" s="51"/>
      <c r="C19" s="4" t="s">
        <v>36</v>
      </c>
      <c r="D19" s="4">
        <v>466.88200000000001</v>
      </c>
      <c r="E19" s="4">
        <v>11965.615</v>
      </c>
      <c r="F19" s="54">
        <v>48.045000000000002</v>
      </c>
      <c r="G19" s="51"/>
      <c r="H19" s="51"/>
      <c r="I19" s="54">
        <v>3606.7240000000002</v>
      </c>
      <c r="J19" s="51"/>
      <c r="K19" s="51"/>
      <c r="L19" s="4">
        <v>4.6189999999999998</v>
      </c>
    </row>
    <row r="20" spans="1:12" ht="18" customHeight="1">
      <c r="A20" s="54">
        <v>13.387</v>
      </c>
      <c r="B20" s="51"/>
      <c r="C20" s="4" t="s">
        <v>37</v>
      </c>
      <c r="D20" s="4">
        <v>567.96100000000001</v>
      </c>
      <c r="E20" s="4">
        <v>19499.409</v>
      </c>
      <c r="F20" s="54">
        <v>78.344999999999999</v>
      </c>
      <c r="G20" s="51"/>
      <c r="H20" s="51"/>
      <c r="I20" s="54">
        <v>6979.7150000000001</v>
      </c>
      <c r="J20" s="51"/>
      <c r="K20" s="51"/>
      <c r="L20" s="4">
        <v>1.9810000000000001</v>
      </c>
    </row>
    <row r="21" spans="1:12" ht="18" customHeight="1">
      <c r="A21" s="54">
        <v>15.167</v>
      </c>
      <c r="B21" s="51"/>
      <c r="C21" s="4" t="s">
        <v>38</v>
      </c>
      <c r="D21" s="4">
        <v>51.231000000000002</v>
      </c>
      <c r="E21" s="4">
        <v>675.03599999999994</v>
      </c>
      <c r="F21" s="54">
        <v>3.5859999999999999</v>
      </c>
      <c r="G21" s="51"/>
      <c r="H21" s="51"/>
      <c r="I21" s="54">
        <v>861.75400000000002</v>
      </c>
      <c r="J21" s="51"/>
      <c r="K21" s="51"/>
      <c r="L21" s="4">
        <v>2.9729999999999999</v>
      </c>
    </row>
    <row r="22" spans="1:12" ht="18" customHeight="1">
      <c r="A22" s="54">
        <v>15.7</v>
      </c>
      <c r="B22" s="51"/>
      <c r="C22" s="4" t="s">
        <v>39</v>
      </c>
      <c r="D22" s="4">
        <v>811.08199999999999</v>
      </c>
      <c r="E22" s="4">
        <v>11995.733</v>
      </c>
      <c r="F22" s="54">
        <v>440.66500000000002</v>
      </c>
      <c r="G22" s="51"/>
      <c r="H22" s="51"/>
      <c r="I22" s="54">
        <v>51601.91</v>
      </c>
      <c r="J22" s="51"/>
      <c r="K22" s="51"/>
      <c r="L22" s="4">
        <v>1.4950000000000001</v>
      </c>
    </row>
    <row r="23" spans="1:12" ht="18" customHeight="1">
      <c r="A23" s="54">
        <v>16.887</v>
      </c>
      <c r="B23" s="51"/>
      <c r="C23" s="4" t="s">
        <v>40</v>
      </c>
      <c r="D23" s="4">
        <v>158.304</v>
      </c>
      <c r="E23" s="4">
        <v>3155.1779999999999</v>
      </c>
      <c r="F23" s="54">
        <v>12.683999999999999</v>
      </c>
      <c r="G23" s="51"/>
      <c r="H23" s="51"/>
      <c r="I23" s="54">
        <v>1892.4580000000001</v>
      </c>
      <c r="J23" s="51"/>
      <c r="K23" s="51"/>
      <c r="L23" s="4">
        <v>0.81799999999999995</v>
      </c>
    </row>
    <row r="24" spans="1:12" ht="18" customHeight="1">
      <c r="A24" s="54">
        <v>19.247</v>
      </c>
      <c r="B24" s="51"/>
      <c r="C24" s="4" t="s">
        <v>41</v>
      </c>
      <c r="D24" s="4">
        <v>251.08199999999999</v>
      </c>
      <c r="E24" s="4">
        <v>7217.8630000000003</v>
      </c>
      <c r="F24" s="54">
        <v>29.222000000000001</v>
      </c>
      <c r="G24" s="51"/>
      <c r="H24" s="51"/>
      <c r="I24" s="54">
        <v>3833.9319999999998</v>
      </c>
      <c r="J24" s="51"/>
      <c r="K24" s="51"/>
      <c r="L24" s="4">
        <v>1.238</v>
      </c>
    </row>
    <row r="25" spans="1:12" ht="18" customHeight="1">
      <c r="A25" s="54">
        <v>20.3</v>
      </c>
      <c r="B25" s="51"/>
      <c r="C25" s="4" t="s">
        <v>42</v>
      </c>
      <c r="D25" s="4">
        <v>460.28800000000001</v>
      </c>
      <c r="E25" s="4">
        <v>14808.734</v>
      </c>
      <c r="F25" s="54">
        <v>62.228000000000002</v>
      </c>
      <c r="G25" s="51"/>
      <c r="H25" s="51"/>
      <c r="I25" s="54">
        <v>8164.3249999999998</v>
      </c>
      <c r="J25" s="51"/>
      <c r="K25" s="51"/>
      <c r="L25" s="4">
        <v>1.2869999999999999</v>
      </c>
    </row>
    <row r="26" spans="1:12" ht="18" customHeight="1">
      <c r="A26" s="54">
        <v>21.14</v>
      </c>
      <c r="B26" s="51"/>
      <c r="C26" s="4" t="s">
        <v>43</v>
      </c>
      <c r="D26" s="4">
        <v>148.06399999999999</v>
      </c>
      <c r="E26" s="4">
        <v>2754.527</v>
      </c>
      <c r="F26" s="54">
        <v>11.939</v>
      </c>
      <c r="G26" s="51"/>
      <c r="H26" s="51"/>
      <c r="I26" s="54">
        <v>2163.3220000000001</v>
      </c>
      <c r="J26" s="51"/>
      <c r="K26" s="51"/>
      <c r="L26" s="4">
        <v>1.256</v>
      </c>
    </row>
    <row r="27" spans="1:12" ht="18" customHeight="1">
      <c r="A27" s="54">
        <v>22.053000000000001</v>
      </c>
      <c r="B27" s="51"/>
      <c r="C27" s="4" t="s">
        <v>44</v>
      </c>
      <c r="D27" s="4">
        <v>356.52100000000002</v>
      </c>
      <c r="E27" s="4">
        <v>7409.0379999999996</v>
      </c>
      <c r="F27" s="54">
        <v>30.82</v>
      </c>
      <c r="G27" s="51"/>
      <c r="H27" s="51"/>
      <c r="I27" s="54">
        <v>5091.4350000000004</v>
      </c>
      <c r="J27" s="51"/>
      <c r="K27" s="51"/>
      <c r="L27" s="4">
        <v>1.1639999999999999</v>
      </c>
    </row>
    <row r="28" spans="1:12" ht="18" customHeight="1">
      <c r="A28" s="54">
        <v>24.306999999999999</v>
      </c>
      <c r="B28" s="51"/>
      <c r="C28" s="4" t="s">
        <v>45</v>
      </c>
      <c r="D28" s="4">
        <v>579.96199999999999</v>
      </c>
      <c r="E28" s="4">
        <v>8023.9880000000003</v>
      </c>
      <c r="F28" s="54">
        <v>28.99</v>
      </c>
      <c r="G28" s="51"/>
      <c r="H28" s="51"/>
      <c r="I28" s="54">
        <v>4238.3379999999997</v>
      </c>
      <c r="J28" s="51"/>
      <c r="K28" s="51"/>
      <c r="L28" s="4">
        <v>1.3049999999999999</v>
      </c>
    </row>
    <row r="29" spans="1:12" ht="18" customHeight="1">
      <c r="A29" s="54">
        <v>25.547000000000001</v>
      </c>
      <c r="B29" s="51"/>
      <c r="C29" s="4" t="s">
        <v>46</v>
      </c>
      <c r="D29" s="4">
        <v>906.05100000000004</v>
      </c>
      <c r="E29" s="4">
        <v>23057.508999999998</v>
      </c>
      <c r="F29" s="54">
        <v>108.14700000000001</v>
      </c>
      <c r="G29" s="51"/>
      <c r="H29" s="51"/>
      <c r="I29" s="54">
        <v>1841.739</v>
      </c>
      <c r="J29" s="51"/>
      <c r="K29" s="51"/>
      <c r="L29" s="4">
        <v>1.069</v>
      </c>
    </row>
    <row r="30" spans="1:12" ht="18" customHeight="1">
      <c r="A30" s="54">
        <v>26.587</v>
      </c>
      <c r="B30" s="51"/>
      <c r="C30" s="4" t="s">
        <v>47</v>
      </c>
      <c r="D30" s="4">
        <v>200.958</v>
      </c>
      <c r="E30" s="4">
        <v>3733.607</v>
      </c>
      <c r="F30" s="54">
        <v>14.647</v>
      </c>
      <c r="G30" s="51"/>
      <c r="H30" s="51"/>
      <c r="I30" s="54">
        <v>2273.2150000000001</v>
      </c>
      <c r="J30" s="51"/>
      <c r="K30" s="51"/>
      <c r="L30" s="4">
        <v>1.802</v>
      </c>
    </row>
    <row r="31" spans="1:12" ht="18" customHeight="1">
      <c r="A31" s="54">
        <v>30.5</v>
      </c>
      <c r="B31" s="51"/>
      <c r="C31" s="4" t="s">
        <v>48</v>
      </c>
      <c r="D31" s="4">
        <v>342.90899999999999</v>
      </c>
      <c r="E31" s="4">
        <v>9609.7049999999999</v>
      </c>
      <c r="F31" s="54">
        <v>40.034999999999997</v>
      </c>
      <c r="G31" s="51"/>
      <c r="H31" s="51"/>
      <c r="I31" s="54">
        <v>6974.0789999999997</v>
      </c>
      <c r="J31" s="51"/>
      <c r="K31" s="51"/>
      <c r="L31" s="4">
        <v>1.169</v>
      </c>
    </row>
    <row r="32" spans="1:12" ht="5.45" customHeight="1"/>
    <row r="33" spans="1:12" ht="13.9" customHeight="1">
      <c r="A33" s="53" t="s">
        <v>23</v>
      </c>
      <c r="B33" s="51"/>
      <c r="C33" s="54" t="s">
        <v>49</v>
      </c>
      <c r="D33" s="51"/>
      <c r="E33" s="51"/>
      <c r="F33" s="51"/>
      <c r="G33" s="51"/>
      <c r="H33" s="51"/>
      <c r="I33" s="51"/>
    </row>
    <row r="34" spans="1:12" ht="25.15" customHeight="1">
      <c r="A34" s="53" t="s">
        <v>25</v>
      </c>
      <c r="B34" s="51"/>
      <c r="C34" s="5" t="s">
        <v>26</v>
      </c>
      <c r="D34" s="5" t="s">
        <v>27</v>
      </c>
      <c r="E34" s="5" t="s">
        <v>28</v>
      </c>
      <c r="F34" s="53" t="s">
        <v>29</v>
      </c>
      <c r="G34" s="51"/>
      <c r="H34" s="51"/>
      <c r="I34" s="53" t="s">
        <v>30</v>
      </c>
      <c r="J34" s="51"/>
      <c r="K34" s="51"/>
      <c r="L34" s="5" t="s">
        <v>31</v>
      </c>
    </row>
    <row r="35" spans="1:12" ht="18" customHeight="1">
      <c r="A35" s="54">
        <v>9.173</v>
      </c>
      <c r="B35" s="51"/>
      <c r="C35" s="4" t="s">
        <v>50</v>
      </c>
      <c r="D35" s="4">
        <v>117.81</v>
      </c>
      <c r="E35" s="4">
        <v>1754.9880000000001</v>
      </c>
      <c r="F35" s="54">
        <v>36.024000000000001</v>
      </c>
      <c r="G35" s="51"/>
      <c r="H35" s="51"/>
      <c r="I35" s="54">
        <v>4146.3389999999999</v>
      </c>
      <c r="J35" s="51"/>
      <c r="K35" s="51"/>
      <c r="L35" s="4"/>
    </row>
  </sheetData>
  <mergeCells count="91">
    <mergeCell ref="A34:B34"/>
    <mergeCell ref="F34:H34"/>
    <mergeCell ref="I34:K34"/>
    <mergeCell ref="A35:B35"/>
    <mergeCell ref="F35:H35"/>
    <mergeCell ref="I35:K35"/>
    <mergeCell ref="A31:B31"/>
    <mergeCell ref="F31:H31"/>
    <mergeCell ref="I31:K31"/>
    <mergeCell ref="A33:B33"/>
    <mergeCell ref="C33:I33"/>
    <mergeCell ref="I30:K30"/>
    <mergeCell ref="A27:B27"/>
    <mergeCell ref="F27:H27"/>
    <mergeCell ref="I27:K27"/>
    <mergeCell ref="A28:B28"/>
    <mergeCell ref="F28:H28"/>
    <mergeCell ref="I28:K28"/>
    <mergeCell ref="A29:B29"/>
    <mergeCell ref="F29:H29"/>
    <mergeCell ref="I29:K29"/>
    <mergeCell ref="A30:B30"/>
    <mergeCell ref="F30:H30"/>
    <mergeCell ref="A25:B25"/>
    <mergeCell ref="F25:H25"/>
    <mergeCell ref="I25:K25"/>
    <mergeCell ref="A26:B26"/>
    <mergeCell ref="F26:H26"/>
    <mergeCell ref="I26:K26"/>
    <mergeCell ref="A23:B23"/>
    <mergeCell ref="F23:H23"/>
    <mergeCell ref="I23:K23"/>
    <mergeCell ref="A24:B24"/>
    <mergeCell ref="F24:H24"/>
    <mergeCell ref="I24:K24"/>
    <mergeCell ref="A21:B21"/>
    <mergeCell ref="F21:H21"/>
    <mergeCell ref="I21:K21"/>
    <mergeCell ref="A22:B22"/>
    <mergeCell ref="F22:H22"/>
    <mergeCell ref="I22:K22"/>
    <mergeCell ref="A19:B19"/>
    <mergeCell ref="F19:H19"/>
    <mergeCell ref="I19:K19"/>
    <mergeCell ref="A20:B20"/>
    <mergeCell ref="F20:H20"/>
    <mergeCell ref="I20:K20"/>
    <mergeCell ref="A17:B17"/>
    <mergeCell ref="F17:H17"/>
    <mergeCell ref="I17:K17"/>
    <mergeCell ref="A18:B18"/>
    <mergeCell ref="F18:H18"/>
    <mergeCell ref="I18:K18"/>
    <mergeCell ref="A15:B15"/>
    <mergeCell ref="F15:H15"/>
    <mergeCell ref="I15:K15"/>
    <mergeCell ref="A16:B16"/>
    <mergeCell ref="F16:H16"/>
    <mergeCell ref="I16:K16"/>
    <mergeCell ref="H8:J8"/>
    <mergeCell ref="K8:M8"/>
    <mergeCell ref="B9:C9"/>
    <mergeCell ref="D9:F9"/>
    <mergeCell ref="B11:N11"/>
    <mergeCell ref="A13:B13"/>
    <mergeCell ref="C13:I13"/>
    <mergeCell ref="A14:B14"/>
    <mergeCell ref="F14:H14"/>
    <mergeCell ref="I14:K14"/>
    <mergeCell ref="B5:C5"/>
    <mergeCell ref="D5:F5"/>
    <mergeCell ref="H5:J5"/>
    <mergeCell ref="K5:M5"/>
    <mergeCell ref="B6:C7"/>
    <mergeCell ref="D6:F7"/>
    <mergeCell ref="H6:J7"/>
    <mergeCell ref="K6:M6"/>
    <mergeCell ref="B3:C3"/>
    <mergeCell ref="D3:F3"/>
    <mergeCell ref="H3:J3"/>
    <mergeCell ref="K3:M3"/>
    <mergeCell ref="B4:C4"/>
    <mergeCell ref="D4:F4"/>
    <mergeCell ref="H4:J4"/>
    <mergeCell ref="K4:M4"/>
    <mergeCell ref="B1:C1"/>
    <mergeCell ref="D1:N1"/>
    <mergeCell ref="B2:C2"/>
    <mergeCell ref="D2:F2"/>
    <mergeCell ref="H2:J2"/>
    <mergeCell ref="K2:M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8026F-CE68-4D81-ABBD-0EF699AD8831}">
  <dimension ref="A1:N35"/>
  <sheetViews>
    <sheetView workbookViewId="0">
      <selection activeCell="AD18" sqref="AD18"/>
    </sheetView>
  </sheetViews>
  <sheetFormatPr defaultRowHeight="14.25"/>
  <cols>
    <col min="1" max="1" width="0.875" style="3" customWidth="1"/>
    <col min="2" max="2" width="8.625" style="3" customWidth="1"/>
    <col min="3" max="4" width="10.75" style="3" customWidth="1"/>
    <col min="5" max="5" width="9.75" style="3" customWidth="1"/>
    <col min="6" max="6" width="4" style="3" customWidth="1"/>
    <col min="7" max="7" width="1.5" style="3" customWidth="1"/>
    <col min="8" max="8" width="8" style="3" customWidth="1"/>
    <col min="9" max="9" width="2.75" style="3" customWidth="1"/>
    <col min="10" max="10" width="3.5" style="3" customWidth="1"/>
    <col min="11" max="11" width="5.5" style="3" customWidth="1"/>
    <col min="12" max="12" width="11.125" style="3" customWidth="1"/>
    <col min="13" max="13" width="8.75" style="3" customWidth="1"/>
    <col min="14" max="14" width="0.625" style="3" customWidth="1"/>
    <col min="15" max="16384" width="9" style="3"/>
  </cols>
  <sheetData>
    <row r="1" spans="1:14" ht="13.9" customHeight="1">
      <c r="B1" s="50" t="s">
        <v>0</v>
      </c>
      <c r="C1" s="51"/>
      <c r="D1" s="52" t="s">
        <v>56</v>
      </c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16.7" customHeight="1">
      <c r="B2" s="50" t="s">
        <v>1</v>
      </c>
      <c r="C2" s="51"/>
      <c r="D2" s="52" t="s">
        <v>55</v>
      </c>
      <c r="E2" s="51"/>
      <c r="F2" s="51"/>
      <c r="H2" s="50" t="s">
        <v>3</v>
      </c>
      <c r="I2" s="51"/>
      <c r="J2" s="51"/>
      <c r="K2" s="52" t="s">
        <v>4</v>
      </c>
      <c r="L2" s="51"/>
      <c r="M2" s="51"/>
    </row>
    <row r="3" spans="1:14" ht="16.7" customHeight="1">
      <c r="B3" s="50" t="s">
        <v>5</v>
      </c>
      <c r="C3" s="51"/>
      <c r="D3" s="52" t="s">
        <v>6</v>
      </c>
      <c r="E3" s="51"/>
      <c r="F3" s="51"/>
      <c r="H3" s="50" t="s">
        <v>7</v>
      </c>
      <c r="I3" s="51"/>
      <c r="J3" s="51"/>
      <c r="K3" s="52" t="s">
        <v>54</v>
      </c>
      <c r="L3" s="51"/>
      <c r="M3" s="51"/>
    </row>
    <row r="4" spans="1:14" ht="16.7" customHeight="1">
      <c r="B4" s="50" t="s">
        <v>9</v>
      </c>
      <c r="C4" s="51"/>
      <c r="D4" s="52" t="s">
        <v>10</v>
      </c>
      <c r="E4" s="51"/>
      <c r="F4" s="51"/>
      <c r="H4" s="50" t="s">
        <v>11</v>
      </c>
      <c r="I4" s="51"/>
      <c r="J4" s="51"/>
      <c r="K4" s="52" t="s">
        <v>53</v>
      </c>
      <c r="L4" s="51"/>
      <c r="M4" s="51"/>
    </row>
    <row r="5" spans="1:14" ht="16.7" customHeight="1">
      <c r="B5" s="50" t="s">
        <v>13</v>
      </c>
      <c r="C5" s="51"/>
      <c r="D5" s="52" t="s">
        <v>14</v>
      </c>
      <c r="E5" s="51"/>
      <c r="F5" s="51"/>
      <c r="H5" s="50" t="s">
        <v>15</v>
      </c>
      <c r="I5" s="51"/>
      <c r="J5" s="51"/>
      <c r="K5" s="52" t="s">
        <v>16</v>
      </c>
      <c r="L5" s="51"/>
      <c r="M5" s="51"/>
    </row>
    <row r="6" spans="1:14" ht="6.95" customHeight="1">
      <c r="B6" s="50" t="s">
        <v>17</v>
      </c>
      <c r="C6" s="51"/>
      <c r="D6" s="52" t="s">
        <v>18</v>
      </c>
      <c r="E6" s="51"/>
      <c r="F6" s="51"/>
      <c r="H6" s="50" t="s">
        <v>19</v>
      </c>
      <c r="I6" s="51"/>
      <c r="J6" s="51"/>
      <c r="K6" s="52"/>
      <c r="L6" s="51"/>
      <c r="M6" s="51"/>
    </row>
    <row r="7" spans="1:14" ht="9.75" customHeight="1">
      <c r="B7" s="51"/>
      <c r="C7" s="51"/>
      <c r="D7" s="51"/>
      <c r="E7" s="51"/>
      <c r="F7" s="51"/>
      <c r="H7" s="51"/>
      <c r="I7" s="51"/>
      <c r="J7" s="51"/>
    </row>
    <row r="8" spans="1:14" ht="16.7" customHeight="1">
      <c r="H8" s="50" t="s">
        <v>20</v>
      </c>
      <c r="I8" s="51"/>
      <c r="J8" s="51"/>
      <c r="K8" s="52">
        <v>0</v>
      </c>
      <c r="L8" s="51"/>
      <c r="M8" s="51"/>
    </row>
    <row r="9" spans="1:14" ht="16.7" customHeight="1">
      <c r="B9" s="50" t="s">
        <v>21</v>
      </c>
      <c r="C9" s="51"/>
      <c r="D9" s="52" t="s">
        <v>22</v>
      </c>
      <c r="E9" s="51"/>
      <c r="F9" s="51"/>
    </row>
    <row r="10" spans="1:14" ht="33.4" customHeight="1"/>
    <row r="11" spans="1:14" ht="159.19999999999999" customHeight="1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ht="18.95" customHeight="1"/>
    <row r="13" spans="1:14" ht="13.9" customHeight="1">
      <c r="A13" s="53" t="s">
        <v>23</v>
      </c>
      <c r="B13" s="51"/>
      <c r="C13" s="54" t="s">
        <v>24</v>
      </c>
      <c r="D13" s="51"/>
      <c r="E13" s="51"/>
      <c r="F13" s="51"/>
      <c r="G13" s="51"/>
      <c r="H13" s="51"/>
      <c r="I13" s="51"/>
    </row>
    <row r="14" spans="1:14" ht="25.15" customHeight="1">
      <c r="A14" s="53" t="s">
        <v>25</v>
      </c>
      <c r="B14" s="51"/>
      <c r="C14" s="5" t="s">
        <v>26</v>
      </c>
      <c r="D14" s="5" t="s">
        <v>27</v>
      </c>
      <c r="E14" s="5" t="s">
        <v>28</v>
      </c>
      <c r="F14" s="53" t="s">
        <v>29</v>
      </c>
      <c r="G14" s="51"/>
      <c r="H14" s="51"/>
      <c r="I14" s="53" t="s">
        <v>30</v>
      </c>
      <c r="J14" s="51"/>
      <c r="K14" s="51"/>
      <c r="L14" s="5" t="s">
        <v>31</v>
      </c>
    </row>
    <row r="15" spans="1:14" ht="18" customHeight="1">
      <c r="A15" s="54">
        <v>6.18</v>
      </c>
      <c r="B15" s="51"/>
      <c r="C15" s="4" t="s">
        <v>32</v>
      </c>
      <c r="D15" s="4">
        <v>1154.6610000000001</v>
      </c>
      <c r="E15" s="4">
        <v>19712.215</v>
      </c>
      <c r="F15" s="54">
        <v>80.614999999999995</v>
      </c>
      <c r="G15" s="51"/>
      <c r="H15" s="51"/>
      <c r="I15" s="54">
        <v>10729.82</v>
      </c>
      <c r="J15" s="51"/>
      <c r="K15" s="51"/>
      <c r="L15" s="4">
        <v>1.262</v>
      </c>
    </row>
    <row r="16" spans="1:14" ht="18" customHeight="1">
      <c r="A16" s="54">
        <v>6.827</v>
      </c>
      <c r="B16" s="51"/>
      <c r="C16" s="4" t="s">
        <v>33</v>
      </c>
      <c r="D16" s="4">
        <v>563.36599999999999</v>
      </c>
      <c r="E16" s="4">
        <v>8988.3330000000005</v>
      </c>
      <c r="F16" s="54">
        <v>34.692</v>
      </c>
      <c r="G16" s="51"/>
      <c r="H16" s="51"/>
      <c r="I16" s="54">
        <v>4131.7780000000002</v>
      </c>
      <c r="J16" s="51"/>
      <c r="K16" s="51"/>
      <c r="L16" s="4">
        <v>1.5249999999999999</v>
      </c>
    </row>
    <row r="17" spans="1:12" ht="18" customHeight="1">
      <c r="A17" s="54">
        <v>7.5</v>
      </c>
      <c r="B17" s="51"/>
      <c r="C17" s="4" t="s">
        <v>34</v>
      </c>
      <c r="D17" s="4">
        <v>715.17499999999995</v>
      </c>
      <c r="E17" s="4">
        <v>11735.085999999999</v>
      </c>
      <c r="F17" s="54">
        <v>44.627000000000002</v>
      </c>
      <c r="G17" s="51"/>
      <c r="H17" s="51"/>
      <c r="I17" s="54">
        <v>4690.2629999999999</v>
      </c>
      <c r="J17" s="51"/>
      <c r="K17" s="51"/>
      <c r="L17" s="4">
        <v>1.6379999999999999</v>
      </c>
    </row>
    <row r="18" spans="1:12" ht="18" customHeight="1">
      <c r="A18" s="54">
        <v>8.4670000000000005</v>
      </c>
      <c r="B18" s="51"/>
      <c r="C18" s="4" t="s">
        <v>35</v>
      </c>
      <c r="D18" s="4">
        <v>1535.748</v>
      </c>
      <c r="E18" s="4">
        <v>30400.763999999999</v>
      </c>
      <c r="F18" s="54">
        <v>118.598</v>
      </c>
      <c r="G18" s="51"/>
      <c r="H18" s="51"/>
      <c r="I18" s="54">
        <v>17445.764999999999</v>
      </c>
      <c r="J18" s="51"/>
      <c r="K18" s="51"/>
      <c r="L18" s="4">
        <v>2.0720000000000001</v>
      </c>
    </row>
    <row r="19" spans="1:12" ht="18" customHeight="1">
      <c r="A19" s="54">
        <v>11.872999999999999</v>
      </c>
      <c r="B19" s="51"/>
      <c r="C19" s="4" t="s">
        <v>36</v>
      </c>
      <c r="D19" s="4">
        <v>623.21500000000003</v>
      </c>
      <c r="E19" s="4">
        <v>16359.433999999999</v>
      </c>
      <c r="F19" s="54">
        <v>65.686999999999998</v>
      </c>
      <c r="G19" s="51"/>
      <c r="H19" s="51"/>
      <c r="I19" s="54">
        <v>4931.1270000000004</v>
      </c>
      <c r="J19" s="51"/>
      <c r="K19" s="51"/>
      <c r="L19" s="4">
        <v>4.585</v>
      </c>
    </row>
    <row r="20" spans="1:12" ht="18" customHeight="1">
      <c r="A20" s="54">
        <v>13.367000000000001</v>
      </c>
      <c r="B20" s="51"/>
      <c r="C20" s="4" t="s">
        <v>37</v>
      </c>
      <c r="D20" s="4">
        <v>635.77099999999996</v>
      </c>
      <c r="E20" s="4">
        <v>22150.263999999999</v>
      </c>
      <c r="F20" s="54">
        <v>88.995000000000005</v>
      </c>
      <c r="G20" s="51"/>
      <c r="H20" s="51"/>
      <c r="I20" s="54">
        <v>7928.576</v>
      </c>
      <c r="J20" s="51"/>
      <c r="K20" s="51"/>
      <c r="L20" s="4">
        <v>1.9330000000000001</v>
      </c>
    </row>
    <row r="21" spans="1:12" ht="18" customHeight="1">
      <c r="A21" s="54">
        <v>15.127000000000001</v>
      </c>
      <c r="B21" s="51"/>
      <c r="C21" s="4" t="s">
        <v>38</v>
      </c>
      <c r="D21" s="4">
        <v>86.266000000000005</v>
      </c>
      <c r="E21" s="4">
        <v>1067.3879999999999</v>
      </c>
      <c r="F21" s="54">
        <v>5.6710000000000003</v>
      </c>
      <c r="G21" s="51"/>
      <c r="H21" s="51"/>
      <c r="I21" s="54">
        <v>1362.633</v>
      </c>
      <c r="J21" s="51"/>
      <c r="K21" s="51"/>
      <c r="L21" s="4">
        <v>2.9449999999999998</v>
      </c>
    </row>
    <row r="22" spans="1:12" ht="18" customHeight="1">
      <c r="A22" s="54">
        <v>15.653</v>
      </c>
      <c r="B22" s="51"/>
      <c r="C22" s="4" t="s">
        <v>39</v>
      </c>
      <c r="D22" s="4">
        <v>938.01499999999999</v>
      </c>
      <c r="E22" s="4">
        <v>13931.396000000001</v>
      </c>
      <c r="F22" s="54">
        <v>511.77199999999999</v>
      </c>
      <c r="G22" s="51"/>
      <c r="H22" s="51"/>
      <c r="I22" s="54">
        <v>59928.525999999998</v>
      </c>
      <c r="J22" s="51"/>
      <c r="K22" s="51"/>
      <c r="L22" s="4">
        <v>1.5</v>
      </c>
    </row>
    <row r="23" spans="1:12" ht="18" customHeight="1">
      <c r="A23" s="54">
        <v>16.82</v>
      </c>
      <c r="B23" s="51"/>
      <c r="C23" s="4" t="s">
        <v>40</v>
      </c>
      <c r="D23" s="4">
        <v>190.60499999999999</v>
      </c>
      <c r="E23" s="4">
        <v>3800.6640000000002</v>
      </c>
      <c r="F23" s="54">
        <v>15.279</v>
      </c>
      <c r="G23" s="51"/>
      <c r="H23" s="51"/>
      <c r="I23" s="54">
        <v>2279.6170000000002</v>
      </c>
      <c r="J23" s="51"/>
      <c r="K23" s="51"/>
      <c r="L23" s="4">
        <v>0.83499999999999996</v>
      </c>
    </row>
    <row r="24" spans="1:12" ht="18" customHeight="1">
      <c r="A24" s="54">
        <v>19.172999999999998</v>
      </c>
      <c r="B24" s="51"/>
      <c r="C24" s="4" t="s">
        <v>41</v>
      </c>
      <c r="D24" s="4">
        <v>292.76499999999999</v>
      </c>
      <c r="E24" s="4">
        <v>8454.9159999999993</v>
      </c>
      <c r="F24" s="54">
        <v>34.229999999999997</v>
      </c>
      <c r="G24" s="51"/>
      <c r="H24" s="51"/>
      <c r="I24" s="54">
        <v>4491.0209999999997</v>
      </c>
      <c r="J24" s="51"/>
      <c r="K24" s="51"/>
      <c r="L24" s="4">
        <v>1.2230000000000001</v>
      </c>
    </row>
    <row r="25" spans="1:12" ht="18" customHeight="1">
      <c r="A25" s="54">
        <v>20.207000000000001</v>
      </c>
      <c r="B25" s="51"/>
      <c r="C25" s="4" t="s">
        <v>42</v>
      </c>
      <c r="D25" s="4">
        <v>505.20499999999998</v>
      </c>
      <c r="E25" s="4">
        <v>17248.773000000001</v>
      </c>
      <c r="F25" s="54">
        <v>72.480999999999995</v>
      </c>
      <c r="G25" s="51"/>
      <c r="H25" s="51"/>
      <c r="I25" s="54">
        <v>9509.5630000000001</v>
      </c>
      <c r="J25" s="51"/>
      <c r="K25" s="51"/>
      <c r="L25" s="4">
        <v>1.2170000000000001</v>
      </c>
    </row>
    <row r="26" spans="1:12" ht="18" customHeight="1">
      <c r="A26" s="54">
        <v>21.126999999999999</v>
      </c>
      <c r="B26" s="51"/>
      <c r="C26" s="4" t="s">
        <v>43</v>
      </c>
      <c r="D26" s="4">
        <v>172.374</v>
      </c>
      <c r="E26" s="4">
        <v>3405.2269999999999</v>
      </c>
      <c r="F26" s="54">
        <v>14.759</v>
      </c>
      <c r="G26" s="51"/>
      <c r="H26" s="51"/>
      <c r="I26" s="54">
        <v>2674.3609999999999</v>
      </c>
      <c r="J26" s="51"/>
      <c r="K26" s="51"/>
      <c r="L26" s="4">
        <v>1.2969999999999999</v>
      </c>
    </row>
    <row r="27" spans="1:12" ht="18" customHeight="1">
      <c r="A27" s="54">
        <v>22.033000000000001</v>
      </c>
      <c r="B27" s="51"/>
      <c r="C27" s="4" t="s">
        <v>44</v>
      </c>
      <c r="D27" s="4">
        <v>422.17</v>
      </c>
      <c r="E27" s="4">
        <v>8671.98</v>
      </c>
      <c r="F27" s="54">
        <v>36.073</v>
      </c>
      <c r="G27" s="51"/>
      <c r="H27" s="51"/>
      <c r="I27" s="54">
        <v>5959.3190000000004</v>
      </c>
      <c r="J27" s="51"/>
      <c r="K27" s="51"/>
      <c r="L27" s="4">
        <v>1.153</v>
      </c>
    </row>
    <row r="28" spans="1:12" ht="18" customHeight="1">
      <c r="A28" s="54">
        <v>24.3</v>
      </c>
      <c r="B28" s="51"/>
      <c r="C28" s="4" t="s">
        <v>45</v>
      </c>
      <c r="D28" s="4">
        <v>755.98800000000006</v>
      </c>
      <c r="E28" s="4">
        <v>10456.897999999999</v>
      </c>
      <c r="F28" s="54">
        <v>37.78</v>
      </c>
      <c r="G28" s="51"/>
      <c r="H28" s="51"/>
      <c r="I28" s="54">
        <v>5523.4210000000003</v>
      </c>
      <c r="J28" s="51"/>
      <c r="K28" s="51"/>
      <c r="L28" s="4">
        <v>1.302</v>
      </c>
    </row>
    <row r="29" spans="1:12" ht="18" customHeight="1">
      <c r="A29" s="54">
        <v>25.513000000000002</v>
      </c>
      <c r="B29" s="51"/>
      <c r="C29" s="4" t="s">
        <v>46</v>
      </c>
      <c r="D29" s="4">
        <v>993.77800000000002</v>
      </c>
      <c r="E29" s="4">
        <v>25635.584999999999</v>
      </c>
      <c r="F29" s="54">
        <v>120.239</v>
      </c>
      <c r="G29" s="51"/>
      <c r="H29" s="51"/>
      <c r="I29" s="54">
        <v>2047.665</v>
      </c>
      <c r="J29" s="51"/>
      <c r="K29" s="51"/>
      <c r="L29" s="4">
        <v>1.1180000000000001</v>
      </c>
    </row>
    <row r="30" spans="1:12" ht="18" customHeight="1">
      <c r="A30" s="54">
        <v>26.547000000000001</v>
      </c>
      <c r="B30" s="51"/>
      <c r="C30" s="4" t="s">
        <v>47</v>
      </c>
      <c r="D30" s="4">
        <v>250.15100000000001</v>
      </c>
      <c r="E30" s="4">
        <v>4625.4539999999997</v>
      </c>
      <c r="F30" s="54">
        <v>18.146000000000001</v>
      </c>
      <c r="G30" s="51"/>
      <c r="H30" s="51"/>
      <c r="I30" s="54">
        <v>2816.2179999999998</v>
      </c>
      <c r="J30" s="51"/>
      <c r="K30" s="51"/>
      <c r="L30" s="4">
        <v>1.7769999999999999</v>
      </c>
    </row>
    <row r="31" spans="1:12" ht="18" customHeight="1">
      <c r="A31" s="54">
        <v>30.44</v>
      </c>
      <c r="B31" s="51"/>
      <c r="C31" s="4" t="s">
        <v>48</v>
      </c>
      <c r="D31" s="4">
        <v>382.41899999999998</v>
      </c>
      <c r="E31" s="4">
        <v>10743.036</v>
      </c>
      <c r="F31" s="54">
        <v>44.756</v>
      </c>
      <c r="G31" s="51"/>
      <c r="H31" s="51"/>
      <c r="I31" s="54">
        <v>7796.5749999999998</v>
      </c>
      <c r="J31" s="51"/>
      <c r="K31" s="51"/>
      <c r="L31" s="4">
        <v>1.141</v>
      </c>
    </row>
    <row r="32" spans="1:12" ht="5.45" customHeight="1"/>
    <row r="33" spans="1:12" ht="13.9" customHeight="1">
      <c r="A33" s="53" t="s">
        <v>23</v>
      </c>
      <c r="B33" s="51"/>
      <c r="C33" s="54" t="s">
        <v>49</v>
      </c>
      <c r="D33" s="51"/>
      <c r="E33" s="51"/>
      <c r="F33" s="51"/>
      <c r="G33" s="51"/>
      <c r="H33" s="51"/>
      <c r="I33" s="51"/>
    </row>
    <row r="34" spans="1:12" ht="25.15" customHeight="1">
      <c r="A34" s="53" t="s">
        <v>25</v>
      </c>
      <c r="B34" s="51"/>
      <c r="C34" s="5" t="s">
        <v>26</v>
      </c>
      <c r="D34" s="5" t="s">
        <v>27</v>
      </c>
      <c r="E34" s="5" t="s">
        <v>28</v>
      </c>
      <c r="F34" s="53" t="s">
        <v>29</v>
      </c>
      <c r="G34" s="51"/>
      <c r="H34" s="51"/>
      <c r="I34" s="53" t="s">
        <v>30</v>
      </c>
      <c r="J34" s="51"/>
      <c r="K34" s="51"/>
      <c r="L34" s="5" t="s">
        <v>31</v>
      </c>
    </row>
    <row r="35" spans="1:12" ht="18" customHeight="1">
      <c r="A35" s="54">
        <v>9.1530000000000005</v>
      </c>
      <c r="B35" s="51"/>
      <c r="C35" s="4" t="s">
        <v>50</v>
      </c>
      <c r="D35" s="4">
        <v>122.10899999999999</v>
      </c>
      <c r="E35" s="4">
        <v>1691.644</v>
      </c>
      <c r="F35" s="54">
        <v>34.723999999999997</v>
      </c>
      <c r="G35" s="51"/>
      <c r="H35" s="51"/>
      <c r="I35" s="54">
        <v>3996.6840000000002</v>
      </c>
      <c r="J35" s="51"/>
      <c r="K35" s="51"/>
      <c r="L35" s="4"/>
    </row>
  </sheetData>
  <mergeCells count="91">
    <mergeCell ref="A34:B34"/>
    <mergeCell ref="F34:H34"/>
    <mergeCell ref="I34:K34"/>
    <mergeCell ref="A35:B35"/>
    <mergeCell ref="F35:H35"/>
    <mergeCell ref="I35:K35"/>
    <mergeCell ref="A31:B31"/>
    <mergeCell ref="F31:H31"/>
    <mergeCell ref="I31:K31"/>
    <mergeCell ref="A33:B33"/>
    <mergeCell ref="C33:I33"/>
    <mergeCell ref="I30:K30"/>
    <mergeCell ref="A27:B27"/>
    <mergeCell ref="F27:H27"/>
    <mergeCell ref="I27:K27"/>
    <mergeCell ref="A28:B28"/>
    <mergeCell ref="F28:H28"/>
    <mergeCell ref="I28:K28"/>
    <mergeCell ref="A29:B29"/>
    <mergeCell ref="F29:H29"/>
    <mergeCell ref="I29:K29"/>
    <mergeCell ref="A30:B30"/>
    <mergeCell ref="F30:H30"/>
    <mergeCell ref="A25:B25"/>
    <mergeCell ref="F25:H25"/>
    <mergeCell ref="I25:K25"/>
    <mergeCell ref="A26:B26"/>
    <mergeCell ref="F26:H26"/>
    <mergeCell ref="I26:K26"/>
    <mergeCell ref="A23:B23"/>
    <mergeCell ref="F23:H23"/>
    <mergeCell ref="I23:K23"/>
    <mergeCell ref="A24:B24"/>
    <mergeCell ref="F24:H24"/>
    <mergeCell ref="I24:K24"/>
    <mergeCell ref="A21:B21"/>
    <mergeCell ref="F21:H21"/>
    <mergeCell ref="I21:K21"/>
    <mergeCell ref="A22:B22"/>
    <mergeCell ref="F22:H22"/>
    <mergeCell ref="I22:K22"/>
    <mergeCell ref="A19:B19"/>
    <mergeCell ref="F19:H19"/>
    <mergeCell ref="I19:K19"/>
    <mergeCell ref="A20:B20"/>
    <mergeCell ref="F20:H20"/>
    <mergeCell ref="I20:K20"/>
    <mergeCell ref="A17:B17"/>
    <mergeCell ref="F17:H17"/>
    <mergeCell ref="I17:K17"/>
    <mergeCell ref="A18:B18"/>
    <mergeCell ref="F18:H18"/>
    <mergeCell ref="I18:K18"/>
    <mergeCell ref="A15:B15"/>
    <mergeCell ref="F15:H15"/>
    <mergeCell ref="I15:K15"/>
    <mergeCell ref="A16:B16"/>
    <mergeCell ref="F16:H16"/>
    <mergeCell ref="I16:K16"/>
    <mergeCell ref="H8:J8"/>
    <mergeCell ref="K8:M8"/>
    <mergeCell ref="B9:C9"/>
    <mergeCell ref="D9:F9"/>
    <mergeCell ref="B11:N11"/>
    <mergeCell ref="A13:B13"/>
    <mergeCell ref="C13:I13"/>
    <mergeCell ref="A14:B14"/>
    <mergeCell ref="F14:H14"/>
    <mergeCell ref="I14:K14"/>
    <mergeCell ref="B5:C5"/>
    <mergeCell ref="D5:F5"/>
    <mergeCell ref="H5:J5"/>
    <mergeCell ref="K5:M5"/>
    <mergeCell ref="B6:C7"/>
    <mergeCell ref="D6:F7"/>
    <mergeCell ref="H6:J7"/>
    <mergeCell ref="K6:M6"/>
    <mergeCell ref="B3:C3"/>
    <mergeCell ref="D3:F3"/>
    <mergeCell ref="H3:J3"/>
    <mergeCell ref="K3:M3"/>
    <mergeCell ref="B4:C4"/>
    <mergeCell ref="D4:F4"/>
    <mergeCell ref="H4:J4"/>
    <mergeCell ref="K4:M4"/>
    <mergeCell ref="B1:C1"/>
    <mergeCell ref="D1:N1"/>
    <mergeCell ref="B2:C2"/>
    <mergeCell ref="D2:F2"/>
    <mergeCell ref="H2:J2"/>
    <mergeCell ref="K2:M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4AF5E-6254-4E50-ADC4-51919C6B2281}">
  <dimension ref="A1:N35"/>
  <sheetViews>
    <sheetView workbookViewId="0">
      <selection activeCell="U28" sqref="U28"/>
    </sheetView>
  </sheetViews>
  <sheetFormatPr defaultRowHeight="14.25"/>
  <cols>
    <col min="1" max="1" width="0.875" style="3" customWidth="1"/>
    <col min="2" max="2" width="8.625" style="3" customWidth="1"/>
    <col min="3" max="4" width="10.75" style="3" customWidth="1"/>
    <col min="5" max="5" width="9.75" style="3" customWidth="1"/>
    <col min="6" max="6" width="4" style="3" customWidth="1"/>
    <col min="7" max="7" width="1.5" style="3" customWidth="1"/>
    <col min="8" max="8" width="8" style="3" customWidth="1"/>
    <col min="9" max="9" width="2.75" style="3" customWidth="1"/>
    <col min="10" max="10" width="3.5" style="3" customWidth="1"/>
    <col min="11" max="11" width="5.5" style="3" customWidth="1"/>
    <col min="12" max="12" width="11.125" style="3" customWidth="1"/>
    <col min="13" max="13" width="8.75" style="3" customWidth="1"/>
    <col min="14" max="14" width="0.625" style="3" customWidth="1"/>
    <col min="15" max="16384" width="9" style="3"/>
  </cols>
  <sheetData>
    <row r="1" spans="1:14" ht="13.9" customHeight="1">
      <c r="B1" s="50" t="s">
        <v>0</v>
      </c>
      <c r="C1" s="51"/>
      <c r="D1" s="52" t="s">
        <v>56</v>
      </c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16.7" customHeight="1">
      <c r="B2" s="50" t="s">
        <v>1</v>
      </c>
      <c r="C2" s="51"/>
      <c r="D2" s="52" t="s">
        <v>60</v>
      </c>
      <c r="E2" s="51"/>
      <c r="F2" s="51"/>
      <c r="H2" s="50" t="s">
        <v>3</v>
      </c>
      <c r="I2" s="51"/>
      <c r="J2" s="51"/>
      <c r="K2" s="52" t="s">
        <v>4</v>
      </c>
      <c r="L2" s="51"/>
      <c r="M2" s="51"/>
    </row>
    <row r="3" spans="1:14" ht="16.7" customHeight="1">
      <c r="B3" s="50" t="s">
        <v>5</v>
      </c>
      <c r="C3" s="51"/>
      <c r="D3" s="52" t="s">
        <v>6</v>
      </c>
      <c r="E3" s="51"/>
      <c r="F3" s="51"/>
      <c r="H3" s="50" t="s">
        <v>7</v>
      </c>
      <c r="I3" s="51"/>
      <c r="J3" s="51"/>
      <c r="K3" s="52" t="s">
        <v>59</v>
      </c>
      <c r="L3" s="51"/>
      <c r="M3" s="51"/>
    </row>
    <row r="4" spans="1:14" ht="16.7" customHeight="1">
      <c r="B4" s="50" t="s">
        <v>9</v>
      </c>
      <c r="C4" s="51"/>
      <c r="D4" s="52" t="s">
        <v>10</v>
      </c>
      <c r="E4" s="51"/>
      <c r="F4" s="51"/>
      <c r="H4" s="50" t="s">
        <v>11</v>
      </c>
      <c r="I4" s="51"/>
      <c r="J4" s="51"/>
      <c r="K4" s="52" t="s">
        <v>53</v>
      </c>
      <c r="L4" s="51"/>
      <c r="M4" s="51"/>
    </row>
    <row r="5" spans="1:14" ht="16.7" customHeight="1">
      <c r="B5" s="50" t="s">
        <v>13</v>
      </c>
      <c r="C5" s="51"/>
      <c r="D5" s="52" t="s">
        <v>14</v>
      </c>
      <c r="E5" s="51"/>
      <c r="F5" s="51"/>
      <c r="H5" s="50" t="s">
        <v>15</v>
      </c>
      <c r="I5" s="51"/>
      <c r="J5" s="51"/>
      <c r="K5" s="52" t="s">
        <v>16</v>
      </c>
      <c r="L5" s="51"/>
      <c r="M5" s="51"/>
    </row>
    <row r="6" spans="1:14" ht="6.95" customHeight="1">
      <c r="B6" s="50" t="s">
        <v>17</v>
      </c>
      <c r="C6" s="51"/>
      <c r="D6" s="52" t="s">
        <v>18</v>
      </c>
      <c r="E6" s="51"/>
      <c r="F6" s="51"/>
      <c r="H6" s="50" t="s">
        <v>19</v>
      </c>
      <c r="I6" s="51"/>
      <c r="J6" s="51"/>
      <c r="K6" s="52"/>
      <c r="L6" s="51"/>
      <c r="M6" s="51"/>
    </row>
    <row r="7" spans="1:14" ht="9.75" customHeight="1">
      <c r="B7" s="51"/>
      <c r="C7" s="51"/>
      <c r="D7" s="51"/>
      <c r="E7" s="51"/>
      <c r="F7" s="51"/>
      <c r="H7" s="51"/>
      <c r="I7" s="51"/>
      <c r="J7" s="51"/>
    </row>
    <row r="8" spans="1:14" ht="16.7" customHeight="1">
      <c r="H8" s="50" t="s">
        <v>20</v>
      </c>
      <c r="I8" s="51"/>
      <c r="J8" s="51"/>
      <c r="K8" s="52">
        <v>0</v>
      </c>
      <c r="L8" s="51"/>
      <c r="M8" s="51"/>
    </row>
    <row r="9" spans="1:14" ht="16.7" customHeight="1">
      <c r="B9" s="50" t="s">
        <v>21</v>
      </c>
      <c r="C9" s="51"/>
      <c r="D9" s="52" t="s">
        <v>22</v>
      </c>
      <c r="E9" s="51"/>
      <c r="F9" s="51"/>
    </row>
    <row r="10" spans="1:14" ht="33.4" customHeight="1"/>
    <row r="11" spans="1:14" ht="159.19999999999999" customHeight="1">
      <c r="B11" s="51"/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ht="18.95" customHeight="1"/>
    <row r="13" spans="1:14" ht="13.9" customHeight="1">
      <c r="A13" s="53" t="s">
        <v>23</v>
      </c>
      <c r="B13" s="51"/>
      <c r="C13" s="54" t="s">
        <v>24</v>
      </c>
      <c r="D13" s="51"/>
      <c r="E13" s="51"/>
      <c r="F13" s="51"/>
      <c r="G13" s="51"/>
      <c r="H13" s="51"/>
      <c r="I13" s="51"/>
    </row>
    <row r="14" spans="1:14" ht="25.15" customHeight="1">
      <c r="A14" s="53" t="s">
        <v>25</v>
      </c>
      <c r="B14" s="51"/>
      <c r="C14" s="5" t="s">
        <v>26</v>
      </c>
      <c r="D14" s="5" t="s">
        <v>27</v>
      </c>
      <c r="E14" s="5" t="s">
        <v>28</v>
      </c>
      <c r="F14" s="53" t="s">
        <v>29</v>
      </c>
      <c r="G14" s="51"/>
      <c r="H14" s="51"/>
      <c r="I14" s="53" t="s">
        <v>30</v>
      </c>
      <c r="J14" s="51"/>
      <c r="K14" s="51"/>
      <c r="L14" s="5" t="s">
        <v>31</v>
      </c>
    </row>
    <row r="15" spans="1:14" ht="18" customHeight="1">
      <c r="A15" s="54">
        <v>6.22</v>
      </c>
      <c r="B15" s="51"/>
      <c r="C15" s="4" t="s">
        <v>32</v>
      </c>
      <c r="D15" s="4">
        <v>1151.7950000000001</v>
      </c>
      <c r="E15" s="4">
        <v>19664.792000000001</v>
      </c>
      <c r="F15" s="54">
        <v>80.421000000000006</v>
      </c>
      <c r="G15" s="51"/>
      <c r="H15" s="51"/>
      <c r="I15" s="54">
        <v>10704.005999999999</v>
      </c>
      <c r="J15" s="51"/>
      <c r="K15" s="51"/>
      <c r="L15" s="4">
        <v>1.282</v>
      </c>
    </row>
    <row r="16" spans="1:14" ht="18" customHeight="1">
      <c r="A16" s="54">
        <v>6.8529999999999998</v>
      </c>
      <c r="B16" s="51"/>
      <c r="C16" s="4" t="s">
        <v>33</v>
      </c>
      <c r="D16" s="4">
        <v>563.59199999999998</v>
      </c>
      <c r="E16" s="4">
        <v>8962.3889999999992</v>
      </c>
      <c r="F16" s="54">
        <v>34.591999999999999</v>
      </c>
      <c r="G16" s="51"/>
      <c r="H16" s="51"/>
      <c r="I16" s="54">
        <v>4119.8530000000001</v>
      </c>
      <c r="J16" s="51"/>
      <c r="K16" s="51"/>
      <c r="L16" s="4">
        <v>1.494</v>
      </c>
    </row>
    <row r="17" spans="1:12" ht="18" customHeight="1">
      <c r="A17" s="54">
        <v>7.5330000000000004</v>
      </c>
      <c r="B17" s="51"/>
      <c r="C17" s="4" t="s">
        <v>34</v>
      </c>
      <c r="D17" s="4">
        <v>721.06500000000005</v>
      </c>
      <c r="E17" s="4">
        <v>11702.448</v>
      </c>
      <c r="F17" s="54">
        <v>44.503</v>
      </c>
      <c r="G17" s="51"/>
      <c r="H17" s="51"/>
      <c r="I17" s="54">
        <v>4677.2190000000001</v>
      </c>
      <c r="J17" s="51"/>
      <c r="K17" s="51"/>
      <c r="L17" s="4">
        <v>1.665</v>
      </c>
    </row>
    <row r="18" spans="1:12" ht="18" customHeight="1">
      <c r="A18" s="54">
        <v>8.5069999999999997</v>
      </c>
      <c r="B18" s="51"/>
      <c r="C18" s="4" t="s">
        <v>35</v>
      </c>
      <c r="D18" s="4">
        <v>1536.316</v>
      </c>
      <c r="E18" s="4">
        <v>30157.86</v>
      </c>
      <c r="F18" s="54">
        <v>117.65</v>
      </c>
      <c r="G18" s="51"/>
      <c r="H18" s="51"/>
      <c r="I18" s="54">
        <v>17306.371999999999</v>
      </c>
      <c r="J18" s="51"/>
      <c r="K18" s="51"/>
      <c r="L18" s="4">
        <v>2.1019999999999999</v>
      </c>
    </row>
    <row r="19" spans="1:12" ht="18" customHeight="1">
      <c r="A19" s="54">
        <v>11.913</v>
      </c>
      <c r="B19" s="51"/>
      <c r="C19" s="4" t="s">
        <v>36</v>
      </c>
      <c r="D19" s="4">
        <v>626.572</v>
      </c>
      <c r="E19" s="4">
        <v>16202.258</v>
      </c>
      <c r="F19" s="54">
        <v>65.055999999999997</v>
      </c>
      <c r="G19" s="51"/>
      <c r="H19" s="51"/>
      <c r="I19" s="54">
        <v>4883.75</v>
      </c>
      <c r="J19" s="51"/>
      <c r="K19" s="51"/>
      <c r="L19" s="4">
        <v>4.7439999999999998</v>
      </c>
    </row>
    <row r="20" spans="1:12" ht="18" customHeight="1">
      <c r="A20" s="54">
        <v>13.413</v>
      </c>
      <c r="B20" s="51"/>
      <c r="C20" s="4" t="s">
        <v>37</v>
      </c>
      <c r="D20" s="4">
        <v>644.84699999999998</v>
      </c>
      <c r="E20" s="4">
        <v>21982.333999999999</v>
      </c>
      <c r="F20" s="54">
        <v>88.32</v>
      </c>
      <c r="G20" s="51"/>
      <c r="H20" s="51"/>
      <c r="I20" s="54">
        <v>7868.4660000000003</v>
      </c>
      <c r="J20" s="51"/>
      <c r="K20" s="51"/>
      <c r="L20" s="4">
        <v>1.97</v>
      </c>
    </row>
    <row r="21" spans="1:12" ht="18" customHeight="1">
      <c r="A21" s="54">
        <v>15.167</v>
      </c>
      <c r="B21" s="51"/>
      <c r="C21" s="4" t="s">
        <v>38</v>
      </c>
      <c r="D21" s="4">
        <v>82.989000000000004</v>
      </c>
      <c r="E21" s="4">
        <v>1059.2909999999999</v>
      </c>
      <c r="F21" s="54">
        <v>5.6280000000000001</v>
      </c>
      <c r="G21" s="51"/>
      <c r="H21" s="51"/>
      <c r="I21" s="54">
        <v>1352.297</v>
      </c>
      <c r="J21" s="51"/>
      <c r="K21" s="51"/>
      <c r="L21" s="4">
        <v>2.9550000000000001</v>
      </c>
    </row>
    <row r="22" spans="1:12" ht="18" customHeight="1">
      <c r="A22" s="54">
        <v>15.7</v>
      </c>
      <c r="B22" s="51"/>
      <c r="C22" s="4" t="s">
        <v>39</v>
      </c>
      <c r="D22" s="4">
        <v>926.69</v>
      </c>
      <c r="E22" s="4">
        <v>13820.438</v>
      </c>
      <c r="F22" s="54">
        <v>507.69600000000003</v>
      </c>
      <c r="G22" s="51"/>
      <c r="H22" s="51"/>
      <c r="I22" s="54">
        <v>59451.222000000002</v>
      </c>
      <c r="J22" s="51"/>
      <c r="K22" s="51"/>
      <c r="L22" s="4">
        <v>1.4970000000000001</v>
      </c>
    </row>
    <row r="23" spans="1:12" ht="18" customHeight="1">
      <c r="A23" s="54">
        <v>16.887</v>
      </c>
      <c r="B23" s="51"/>
      <c r="C23" s="4" t="s">
        <v>40</v>
      </c>
      <c r="D23" s="4">
        <v>189.57900000000001</v>
      </c>
      <c r="E23" s="4">
        <v>3770.6190000000001</v>
      </c>
      <c r="F23" s="54">
        <v>15.157999999999999</v>
      </c>
      <c r="G23" s="51"/>
      <c r="H23" s="51"/>
      <c r="I23" s="54">
        <v>2261.596</v>
      </c>
      <c r="J23" s="51"/>
      <c r="K23" s="51"/>
      <c r="L23" s="4">
        <v>0.82699999999999996</v>
      </c>
    </row>
    <row r="24" spans="1:12" ht="18" customHeight="1">
      <c r="A24" s="54">
        <v>19.239999999999998</v>
      </c>
      <c r="B24" s="51"/>
      <c r="C24" s="4" t="s">
        <v>41</v>
      </c>
      <c r="D24" s="4">
        <v>292.154</v>
      </c>
      <c r="E24" s="4">
        <v>8404.1589999999997</v>
      </c>
      <c r="F24" s="54">
        <v>34.024999999999999</v>
      </c>
      <c r="G24" s="51"/>
      <c r="H24" s="51"/>
      <c r="I24" s="54">
        <v>4464.0609999999997</v>
      </c>
      <c r="J24" s="51"/>
      <c r="K24" s="51"/>
      <c r="L24" s="4">
        <v>1.2210000000000001</v>
      </c>
    </row>
    <row r="25" spans="1:12" ht="18" customHeight="1">
      <c r="A25" s="54">
        <v>20.273</v>
      </c>
      <c r="B25" s="51"/>
      <c r="C25" s="4" t="s">
        <v>42</v>
      </c>
      <c r="D25" s="4">
        <v>523.45699999999999</v>
      </c>
      <c r="E25" s="4">
        <v>17188.41</v>
      </c>
      <c r="F25" s="54">
        <v>72.227999999999994</v>
      </c>
      <c r="G25" s="51"/>
      <c r="H25" s="51"/>
      <c r="I25" s="54">
        <v>9476.2839999999997</v>
      </c>
      <c r="J25" s="51"/>
      <c r="K25" s="51"/>
      <c r="L25" s="4">
        <v>1.2470000000000001</v>
      </c>
    </row>
    <row r="26" spans="1:12" ht="18" customHeight="1">
      <c r="A26" s="54">
        <v>21.14</v>
      </c>
      <c r="B26" s="51"/>
      <c r="C26" s="4" t="s">
        <v>43</v>
      </c>
      <c r="D26" s="4">
        <v>183.24799999999999</v>
      </c>
      <c r="E26" s="4">
        <v>3443.694</v>
      </c>
      <c r="F26" s="54">
        <v>14.926</v>
      </c>
      <c r="G26" s="51"/>
      <c r="H26" s="51"/>
      <c r="I26" s="54">
        <v>2704.5729999999999</v>
      </c>
      <c r="J26" s="51"/>
      <c r="K26" s="51"/>
      <c r="L26" s="4">
        <v>1.2649999999999999</v>
      </c>
    </row>
    <row r="27" spans="1:12" ht="18" customHeight="1">
      <c r="A27" s="54">
        <v>22.053000000000001</v>
      </c>
      <c r="B27" s="51"/>
      <c r="C27" s="4" t="s">
        <v>44</v>
      </c>
      <c r="D27" s="4">
        <v>419.24599999999998</v>
      </c>
      <c r="E27" s="4">
        <v>8689.1769999999997</v>
      </c>
      <c r="F27" s="54">
        <v>36.145000000000003</v>
      </c>
      <c r="G27" s="51"/>
      <c r="H27" s="51"/>
      <c r="I27" s="54">
        <v>5971.1369999999997</v>
      </c>
      <c r="J27" s="51"/>
      <c r="K27" s="51"/>
      <c r="L27" s="4">
        <v>1.179</v>
      </c>
    </row>
    <row r="28" spans="1:12" ht="18" customHeight="1">
      <c r="A28" s="54">
        <v>24.306999999999999</v>
      </c>
      <c r="B28" s="51"/>
      <c r="C28" s="4" t="s">
        <v>45</v>
      </c>
      <c r="D28" s="4">
        <v>743.28499999999997</v>
      </c>
      <c r="E28" s="4">
        <v>10430.374</v>
      </c>
      <c r="F28" s="54">
        <v>37.683999999999997</v>
      </c>
      <c r="G28" s="51"/>
      <c r="H28" s="51"/>
      <c r="I28" s="54">
        <v>5509.4110000000001</v>
      </c>
      <c r="J28" s="51"/>
      <c r="K28" s="51"/>
      <c r="L28" s="4">
        <v>1.3160000000000001</v>
      </c>
    </row>
    <row r="29" spans="1:12" ht="18" customHeight="1">
      <c r="A29" s="54">
        <v>25.547000000000001</v>
      </c>
      <c r="B29" s="51"/>
      <c r="C29" s="4" t="s">
        <v>46</v>
      </c>
      <c r="D29" s="4">
        <v>970.43200000000002</v>
      </c>
      <c r="E29" s="4">
        <v>24869.284</v>
      </c>
      <c r="F29" s="54">
        <v>116.64400000000001</v>
      </c>
      <c r="G29" s="51"/>
      <c r="H29" s="51"/>
      <c r="I29" s="54">
        <v>1986.4559999999999</v>
      </c>
      <c r="J29" s="51"/>
      <c r="K29" s="51"/>
      <c r="L29" s="4">
        <v>1.0920000000000001</v>
      </c>
    </row>
    <row r="30" spans="1:12" ht="18" customHeight="1">
      <c r="A30" s="54">
        <v>26.58</v>
      </c>
      <c r="B30" s="51"/>
      <c r="C30" s="4" t="s">
        <v>47</v>
      </c>
      <c r="D30" s="4">
        <v>249.92599999999999</v>
      </c>
      <c r="E30" s="4">
        <v>4624.0140000000001</v>
      </c>
      <c r="F30" s="54">
        <v>18.14</v>
      </c>
      <c r="G30" s="51"/>
      <c r="H30" s="51"/>
      <c r="I30" s="54">
        <v>2815.3420000000001</v>
      </c>
      <c r="J30" s="51"/>
      <c r="K30" s="51"/>
      <c r="L30" s="4">
        <v>1.7809999999999999</v>
      </c>
    </row>
    <row r="31" spans="1:12" ht="18" customHeight="1">
      <c r="A31" s="54">
        <v>30.48</v>
      </c>
      <c r="B31" s="51"/>
      <c r="C31" s="4" t="s">
        <v>48</v>
      </c>
      <c r="D31" s="4">
        <v>385.92399999999998</v>
      </c>
      <c r="E31" s="4">
        <v>10762.326999999999</v>
      </c>
      <c r="F31" s="54">
        <v>44.837000000000003</v>
      </c>
      <c r="G31" s="51"/>
      <c r="H31" s="51"/>
      <c r="I31" s="54">
        <v>7810.5749999999998</v>
      </c>
      <c r="J31" s="51"/>
      <c r="K31" s="51"/>
      <c r="L31" s="4">
        <v>1.196</v>
      </c>
    </row>
    <row r="32" spans="1:12" ht="5.45" customHeight="1"/>
    <row r="33" spans="1:12" ht="13.9" customHeight="1">
      <c r="A33" s="53" t="s">
        <v>23</v>
      </c>
      <c r="B33" s="51"/>
      <c r="C33" s="54" t="s">
        <v>49</v>
      </c>
      <c r="D33" s="51"/>
      <c r="E33" s="51"/>
      <c r="F33" s="51"/>
      <c r="G33" s="51"/>
      <c r="H33" s="51"/>
      <c r="I33" s="51"/>
    </row>
    <row r="34" spans="1:12" ht="25.15" customHeight="1">
      <c r="A34" s="53" t="s">
        <v>25</v>
      </c>
      <c r="B34" s="51"/>
      <c r="C34" s="5" t="s">
        <v>26</v>
      </c>
      <c r="D34" s="5" t="s">
        <v>27</v>
      </c>
      <c r="E34" s="5" t="s">
        <v>28</v>
      </c>
      <c r="F34" s="53" t="s">
        <v>29</v>
      </c>
      <c r="G34" s="51"/>
      <c r="H34" s="51"/>
      <c r="I34" s="53" t="s">
        <v>30</v>
      </c>
      <c r="J34" s="51"/>
      <c r="K34" s="51"/>
      <c r="L34" s="5" t="s">
        <v>31</v>
      </c>
    </row>
    <row r="35" spans="1:12" ht="18" customHeight="1">
      <c r="A35" s="54">
        <v>9.1869999999999994</v>
      </c>
      <c r="B35" s="51"/>
      <c r="C35" s="4" t="s">
        <v>50</v>
      </c>
      <c r="D35" s="4">
        <v>147.196</v>
      </c>
      <c r="E35" s="4">
        <v>2250.277</v>
      </c>
      <c r="F35" s="54">
        <v>46.19</v>
      </c>
      <c r="G35" s="51"/>
      <c r="H35" s="51"/>
      <c r="I35" s="54">
        <v>5316.5110000000004</v>
      </c>
      <c r="J35" s="51"/>
      <c r="K35" s="51"/>
      <c r="L35" s="4"/>
    </row>
  </sheetData>
  <mergeCells count="91">
    <mergeCell ref="A34:B34"/>
    <mergeCell ref="F34:H34"/>
    <mergeCell ref="I34:K34"/>
    <mergeCell ref="A35:B35"/>
    <mergeCell ref="F35:H35"/>
    <mergeCell ref="I35:K35"/>
    <mergeCell ref="A31:B31"/>
    <mergeCell ref="F31:H31"/>
    <mergeCell ref="I31:K31"/>
    <mergeCell ref="A33:B33"/>
    <mergeCell ref="C33:I33"/>
    <mergeCell ref="I30:K30"/>
    <mergeCell ref="A27:B27"/>
    <mergeCell ref="F27:H27"/>
    <mergeCell ref="I27:K27"/>
    <mergeCell ref="A28:B28"/>
    <mergeCell ref="F28:H28"/>
    <mergeCell ref="I28:K28"/>
    <mergeCell ref="A29:B29"/>
    <mergeCell ref="F29:H29"/>
    <mergeCell ref="I29:K29"/>
    <mergeCell ref="A30:B30"/>
    <mergeCell ref="F30:H30"/>
    <mergeCell ref="A25:B25"/>
    <mergeCell ref="F25:H25"/>
    <mergeCell ref="I25:K25"/>
    <mergeCell ref="A26:B26"/>
    <mergeCell ref="F26:H26"/>
    <mergeCell ref="I26:K26"/>
    <mergeCell ref="A23:B23"/>
    <mergeCell ref="F23:H23"/>
    <mergeCell ref="I23:K23"/>
    <mergeCell ref="A24:B24"/>
    <mergeCell ref="F24:H24"/>
    <mergeCell ref="I24:K24"/>
    <mergeCell ref="A21:B21"/>
    <mergeCell ref="F21:H21"/>
    <mergeCell ref="I21:K21"/>
    <mergeCell ref="A22:B22"/>
    <mergeCell ref="F22:H22"/>
    <mergeCell ref="I22:K22"/>
    <mergeCell ref="A19:B19"/>
    <mergeCell ref="F19:H19"/>
    <mergeCell ref="I19:K19"/>
    <mergeCell ref="A20:B20"/>
    <mergeCell ref="F20:H20"/>
    <mergeCell ref="I20:K20"/>
    <mergeCell ref="A17:B17"/>
    <mergeCell ref="F17:H17"/>
    <mergeCell ref="I17:K17"/>
    <mergeCell ref="A18:B18"/>
    <mergeCell ref="F18:H18"/>
    <mergeCell ref="I18:K18"/>
    <mergeCell ref="A15:B15"/>
    <mergeCell ref="F15:H15"/>
    <mergeCell ref="I15:K15"/>
    <mergeCell ref="A16:B16"/>
    <mergeCell ref="F16:H16"/>
    <mergeCell ref="I16:K16"/>
    <mergeCell ref="H8:J8"/>
    <mergeCell ref="K8:M8"/>
    <mergeCell ref="B9:C9"/>
    <mergeCell ref="D9:F9"/>
    <mergeCell ref="B11:N11"/>
    <mergeCell ref="A13:B13"/>
    <mergeCell ref="C13:I13"/>
    <mergeCell ref="A14:B14"/>
    <mergeCell ref="F14:H14"/>
    <mergeCell ref="I14:K14"/>
    <mergeCell ref="B5:C5"/>
    <mergeCell ref="D5:F5"/>
    <mergeCell ref="H5:J5"/>
    <mergeCell ref="K5:M5"/>
    <mergeCell ref="B6:C7"/>
    <mergeCell ref="D6:F7"/>
    <mergeCell ref="H6:J7"/>
    <mergeCell ref="K6:M6"/>
    <mergeCell ref="B3:C3"/>
    <mergeCell ref="D3:F3"/>
    <mergeCell ref="H3:J3"/>
    <mergeCell ref="K3:M3"/>
    <mergeCell ref="B4:C4"/>
    <mergeCell ref="D4:F4"/>
    <mergeCell ref="H4:J4"/>
    <mergeCell ref="K4:M4"/>
    <mergeCell ref="B1:C1"/>
    <mergeCell ref="D1:N1"/>
    <mergeCell ref="B2:C2"/>
    <mergeCell ref="D2:F2"/>
    <mergeCell ref="H2:J2"/>
    <mergeCell ref="K2:M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</vt:lpstr>
      <vt:lpstr>Table S2_WT(rep1)</vt:lpstr>
      <vt:lpstr>Table S3_WT(rep2)</vt:lpstr>
      <vt:lpstr>Table S4_MdFT1(rep1)</vt:lpstr>
      <vt:lpstr>Table S5_MdFT1(rep2)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Giap Do Van</cp:lastModifiedBy>
  <dcterms:modified xsi:type="dcterms:W3CDTF">2024-09-20T09:21:23Z</dcterms:modified>
</cp:coreProperties>
</file>