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claudia.moricca/Desktop/Siti in studio/Alba Fucens/Plants review/"/>
    </mc:Choice>
  </mc:AlternateContent>
  <xr:revisionPtr revIDLastSave="0" documentId="13_ncr:1_{178B4A16-066D-B345-A33D-2A73672DB6EF}" xr6:coauthVersionLast="47" xr6:coauthVersionMax="47" xr10:uidLastSave="{00000000-0000-0000-0000-000000000000}"/>
  <bookViews>
    <workbookView xWindow="14220" yWindow="500" windowWidth="14580" windowHeight="17500" xr2:uid="{00000000-000D-0000-FFFF-FFFF00000000}"/>
  </bookViews>
  <sheets>
    <sheet name="Table S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6M9XlXUhbO4iM2U8IURnp4xzI6lO/U1o1Qw00IG1yko="/>
    </ext>
  </extLst>
</workbook>
</file>

<file path=xl/calcChain.xml><?xml version="1.0" encoding="utf-8"?>
<calcChain xmlns="http://schemas.openxmlformats.org/spreadsheetml/2006/main">
  <c r="T75" i="2" l="1"/>
  <c r="T53" i="2"/>
  <c r="T71" i="2"/>
  <c r="T74" i="2"/>
  <c r="T72" i="2"/>
  <c r="T70" i="2"/>
  <c r="T69" i="2"/>
  <c r="T68" i="2"/>
  <c r="T67" i="2"/>
  <c r="T73" i="2"/>
  <c r="T57" i="2"/>
  <c r="T45" i="2"/>
  <c r="T44" i="2"/>
  <c r="T51" i="2"/>
  <c r="T50" i="2"/>
  <c r="T22" i="2"/>
  <c r="T26" i="2"/>
  <c r="T49" i="2"/>
  <c r="T46" i="2"/>
  <c r="T42" i="2"/>
  <c r="T31" i="2"/>
  <c r="H30" i="2"/>
  <c r="T30" i="2" s="1"/>
  <c r="T29" i="2"/>
  <c r="T28" i="2"/>
  <c r="T27" i="2"/>
  <c r="T39" i="2"/>
  <c r="T36" i="2"/>
  <c r="T33" i="2"/>
  <c r="T43" i="2"/>
  <c r="T41" i="2"/>
  <c r="T35" i="2"/>
  <c r="T34" i="2"/>
  <c r="T40" i="2"/>
  <c r="T25" i="2"/>
  <c r="T24" i="2"/>
  <c r="T37" i="2"/>
  <c r="T32" i="2"/>
  <c r="T16" i="2"/>
  <c r="T15" i="2"/>
  <c r="T14" i="2"/>
  <c r="T8" i="2"/>
  <c r="S78" i="2"/>
  <c r="R78" i="2"/>
  <c r="Q78" i="2"/>
  <c r="P78" i="2"/>
  <c r="O78" i="2"/>
  <c r="N78" i="2"/>
  <c r="M78" i="2"/>
  <c r="L78" i="2"/>
  <c r="K78" i="2"/>
  <c r="T77" i="2"/>
  <c r="T76" i="2"/>
  <c r="T66" i="2"/>
  <c r="T65" i="2"/>
  <c r="T64" i="2"/>
  <c r="T63" i="2"/>
  <c r="T62" i="2"/>
  <c r="T61" i="2"/>
  <c r="T60" i="2"/>
  <c r="T59" i="2"/>
  <c r="T58" i="2"/>
  <c r="T56" i="2"/>
  <c r="T55" i="2"/>
  <c r="J54" i="2"/>
  <c r="J78" i="2" s="1"/>
  <c r="H54" i="2"/>
  <c r="T52" i="2"/>
  <c r="T48" i="2"/>
  <c r="T47" i="2"/>
  <c r="T38" i="2"/>
  <c r="T23" i="2"/>
  <c r="T21" i="2"/>
  <c r="T20" i="2"/>
  <c r="T19" i="2"/>
  <c r="T18" i="2"/>
  <c r="T17" i="2"/>
  <c r="T13" i="2"/>
  <c r="T12" i="2"/>
  <c r="T11" i="2"/>
  <c r="T10" i="2"/>
  <c r="T9" i="2"/>
  <c r="I7" i="2"/>
  <c r="I78" i="2" s="1"/>
  <c r="T54" i="2" l="1"/>
  <c r="T7" i="2"/>
  <c r="H78" i="2"/>
  <c r="T78" i="2" l="1"/>
</calcChain>
</file>

<file path=xl/sharedStrings.xml><?xml version="1.0" encoding="utf-8"?>
<sst xmlns="http://schemas.openxmlformats.org/spreadsheetml/2006/main" count="424" uniqueCount="244">
  <si>
    <t>Alba Fucens - Hercules cistern</t>
  </si>
  <si>
    <t>Stratigraphic unit (SU)</t>
  </si>
  <si>
    <t>Processed sediment weight (kg)</t>
  </si>
  <si>
    <t>2.8</t>
  </si>
  <si>
    <t>1.7</t>
  </si>
  <si>
    <t>1.3</t>
  </si>
  <si>
    <t>0.8</t>
  </si>
  <si>
    <t>Concentration (remains/kg)</t>
  </si>
  <si>
    <t>108.2</t>
  </si>
  <si>
    <t>41.8</t>
  </si>
  <si>
    <t>36.9</t>
  </si>
  <si>
    <t>67.5</t>
  </si>
  <si>
    <t>Family</t>
  </si>
  <si>
    <t>Taxon</t>
  </si>
  <si>
    <t>Common name</t>
  </si>
  <si>
    <t>Habitat</t>
  </si>
  <si>
    <t>Plant part</t>
  </si>
  <si>
    <t>I</t>
  </si>
  <si>
    <t>F</t>
  </si>
  <si>
    <t>Betulaceae</t>
  </si>
  <si>
    <r>
      <rPr>
        <i/>
        <sz val="12"/>
        <color rgb="FF000000"/>
        <rFont val="Calibri"/>
        <family val="2"/>
      </rPr>
      <t>Corylus avellana</t>
    </r>
    <r>
      <rPr>
        <sz val="12"/>
        <color rgb="FF000000"/>
        <rFont val="Calibri"/>
        <family val="2"/>
      </rPr>
      <t xml:space="preserve"> L.</t>
    </r>
  </si>
  <si>
    <t>hazelnut</t>
  </si>
  <si>
    <t>mesophilous mixed woods</t>
  </si>
  <si>
    <t>pericarp</t>
  </si>
  <si>
    <t>Capryfoliaceae</t>
  </si>
  <si>
    <r>
      <rPr>
        <i/>
        <sz val="12"/>
        <color rgb="FF000000"/>
        <rFont val="Calibri"/>
        <family val="2"/>
      </rPr>
      <t xml:space="preserve">Sambucus ebulus </t>
    </r>
    <r>
      <rPr>
        <sz val="12"/>
        <color rgb="FF000000"/>
        <rFont val="Calibri"/>
        <family val="2"/>
      </rPr>
      <t>L.</t>
    </r>
  </si>
  <si>
    <t>dwarf elderberry</t>
  </si>
  <si>
    <t>riparian woodlands</t>
  </si>
  <si>
    <t>seed</t>
  </si>
  <si>
    <r>
      <rPr>
        <i/>
        <sz val="12"/>
        <color rgb="FF000000"/>
        <rFont val="Calibri"/>
        <family val="2"/>
      </rPr>
      <t>Sambucus nigra</t>
    </r>
    <r>
      <rPr>
        <sz val="12"/>
        <color rgb="FF000000"/>
        <rFont val="Calibri"/>
        <family val="2"/>
      </rPr>
      <t xml:space="preserve"> L.</t>
    </r>
  </si>
  <si>
    <t>Europaean elderberry</t>
  </si>
  <si>
    <t xml:space="preserve">Sambucus ebulus/nigra </t>
  </si>
  <si>
    <t>elderberry</t>
  </si>
  <si>
    <t>Juglandaceae</t>
  </si>
  <si>
    <r>
      <rPr>
        <i/>
        <sz val="12"/>
        <color rgb="FF000000"/>
        <rFont val="Calibri"/>
        <family val="2"/>
      </rPr>
      <t xml:space="preserve">Juglans regia </t>
    </r>
    <r>
      <rPr>
        <sz val="12"/>
        <color rgb="FF000000"/>
        <rFont val="Calibri"/>
        <family val="2"/>
      </rPr>
      <t>L.</t>
    </r>
  </si>
  <si>
    <t>walnut</t>
  </si>
  <si>
    <t>alien; habitat: edges of woods, bushes</t>
  </si>
  <si>
    <t>inner membrane</t>
  </si>
  <si>
    <t>Moraceae</t>
  </si>
  <si>
    <r>
      <rPr>
        <i/>
        <sz val="12"/>
        <color rgb="FF000000"/>
        <rFont val="Calibri"/>
        <family val="2"/>
      </rPr>
      <t>Ficus carica</t>
    </r>
    <r>
      <rPr>
        <sz val="12"/>
        <color rgb="FF000000"/>
        <rFont val="Calibri"/>
        <family val="2"/>
      </rPr>
      <t xml:space="preserve"> L.</t>
    </r>
  </si>
  <si>
    <t>edible fig</t>
  </si>
  <si>
    <t>alien; human-made habitat and walls</t>
  </si>
  <si>
    <t>achene</t>
  </si>
  <si>
    <t>Rosaceae</t>
  </si>
  <si>
    <r>
      <rPr>
        <i/>
        <sz val="12"/>
        <color rgb="FF000000"/>
        <rFont val="Calibri"/>
        <family val="2"/>
      </rPr>
      <t>Prunus avium/cerasus</t>
    </r>
    <r>
      <rPr>
        <sz val="12"/>
        <color rgb="FF000000"/>
        <rFont val="Calibri"/>
        <family val="2"/>
      </rPr>
      <t xml:space="preserve"> L.</t>
    </r>
  </si>
  <si>
    <t>cherry</t>
  </si>
  <si>
    <t>mesophilous oak or mixed woods</t>
  </si>
  <si>
    <t>endocarp</t>
  </si>
  <si>
    <r>
      <rPr>
        <i/>
        <sz val="12"/>
        <color rgb="FF000000"/>
        <rFont val="Calibri"/>
        <family val="2"/>
      </rPr>
      <t>Prunus persica</t>
    </r>
    <r>
      <rPr>
        <sz val="12"/>
        <color rgb="FF000000"/>
        <rFont val="Calibri"/>
        <family val="2"/>
      </rPr>
      <t xml:space="preserve"> (L.) Batsch</t>
    </r>
  </si>
  <si>
    <t>peach</t>
  </si>
  <si>
    <t>alien: human-made habitat</t>
  </si>
  <si>
    <t>blackberry</t>
  </si>
  <si>
    <t>mesophilous woods and edges of forests</t>
  </si>
  <si>
    <t>Vitaceae</t>
  </si>
  <si>
    <r>
      <rPr>
        <i/>
        <sz val="12"/>
        <color rgb="FF000000"/>
        <rFont val="Calibri"/>
        <family val="2"/>
      </rPr>
      <t>Vitis vinifera</t>
    </r>
    <r>
      <rPr>
        <sz val="12"/>
        <color rgb="FF000000"/>
        <rFont val="Calibri"/>
        <family val="2"/>
      </rPr>
      <t xml:space="preserve"> L.</t>
    </r>
  </si>
  <si>
    <t>grapevine</t>
  </si>
  <si>
    <t>mediterranean habitats, but often escaped from cultivation</t>
  </si>
  <si>
    <t>Cupressaceae</t>
  </si>
  <si>
    <r>
      <rPr>
        <i/>
        <sz val="12"/>
        <color rgb="FF000000"/>
        <rFont val="Calibri"/>
        <family val="2"/>
      </rPr>
      <t>Cupressus sempervirens</t>
    </r>
    <r>
      <rPr>
        <sz val="12"/>
        <color rgb="FF000000"/>
        <rFont val="Calibri"/>
        <family val="2"/>
      </rPr>
      <t xml:space="preserve"> L.</t>
    </r>
  </si>
  <si>
    <t>cypress</t>
  </si>
  <si>
    <t>cone</t>
  </si>
  <si>
    <t>Pinaceae</t>
  </si>
  <si>
    <r>
      <rPr>
        <i/>
        <sz val="12"/>
        <color rgb="FF000000"/>
        <rFont val="Calibri"/>
        <family val="2"/>
      </rPr>
      <t>Pinus pinea</t>
    </r>
    <r>
      <rPr>
        <sz val="12"/>
        <color rgb="FF000000"/>
        <rFont val="Calibri"/>
        <family val="2"/>
      </rPr>
      <t xml:space="preserve"> L.</t>
    </r>
  </si>
  <si>
    <t>Mediterranean stone pine</t>
  </si>
  <si>
    <t>alien; coastal woods and human-made habitat</t>
  </si>
  <si>
    <t>Spontaneous herbaceous plants</t>
  </si>
  <si>
    <t>Apiaceae</t>
  </si>
  <si>
    <t>umbellifers</t>
  </si>
  <si>
    <t>mericarp</t>
  </si>
  <si>
    <r>
      <rPr>
        <i/>
        <sz val="12"/>
        <color rgb="FF000000"/>
        <rFont val="Calibri"/>
        <family val="2"/>
      </rPr>
      <t xml:space="preserve">Bifora radians </t>
    </r>
    <r>
      <rPr>
        <sz val="12"/>
        <color rgb="FF000000"/>
        <rFont val="Calibri"/>
        <family val="2"/>
      </rPr>
      <t>M. Bieb.</t>
    </r>
  </si>
  <si>
    <t>wild bishop</t>
  </si>
  <si>
    <t>uncultivated lands and crops</t>
  </si>
  <si>
    <r>
      <rPr>
        <i/>
        <sz val="12"/>
        <color rgb="FF000000"/>
        <rFont val="Calibri"/>
        <family val="2"/>
      </rPr>
      <t xml:space="preserve">Conium maculatum </t>
    </r>
    <r>
      <rPr>
        <sz val="12"/>
        <color rgb="FF000000"/>
        <rFont val="Calibri"/>
        <family val="2"/>
      </rPr>
      <t>L.</t>
    </r>
  </si>
  <si>
    <t>poison hemlock</t>
  </si>
  <si>
    <t>mesophilous ruderal vegetation (banks)</t>
  </si>
  <si>
    <r>
      <rPr>
        <i/>
        <sz val="12"/>
        <color rgb="FF000000"/>
        <rFont val="Calibri"/>
        <family val="2"/>
      </rPr>
      <t xml:space="preserve">Pimpinella major </t>
    </r>
    <r>
      <rPr>
        <sz val="12"/>
        <color rgb="FF000000"/>
        <rFont val="Calibri"/>
        <family val="2"/>
      </rPr>
      <t>(L.) Huds.</t>
    </r>
  </si>
  <si>
    <t>greater burnet</t>
  </si>
  <si>
    <t>meadows and bushes areas</t>
  </si>
  <si>
    <t>Apocynaceae</t>
  </si>
  <si>
    <r>
      <rPr>
        <i/>
        <sz val="12"/>
        <color rgb="FF000000"/>
        <rFont val="Calibri"/>
        <family val="2"/>
      </rPr>
      <t xml:space="preserve">Vincetoxicum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 xml:space="preserve">hirundinaria </t>
    </r>
    <r>
      <rPr>
        <sz val="12"/>
        <color rgb="FF000000"/>
        <rFont val="Calibri"/>
        <family val="2"/>
      </rPr>
      <t>Medik.</t>
    </r>
  </si>
  <si>
    <t>white swallow-wort</t>
  </si>
  <si>
    <t>sparse woods and cliffs</t>
  </si>
  <si>
    <t>Asteraceae</t>
  </si>
  <si>
    <r>
      <rPr>
        <i/>
        <sz val="12"/>
        <color rgb="FF000000"/>
        <rFont val="Calibri"/>
        <family val="2"/>
      </rPr>
      <t xml:space="preserve">Carthamus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 xml:space="preserve">tinctorius </t>
    </r>
    <r>
      <rPr>
        <sz val="12"/>
        <color rgb="FF000000"/>
        <rFont val="Calibri"/>
        <family val="2"/>
      </rPr>
      <t>L.</t>
    </r>
  </si>
  <si>
    <t>safflower</t>
  </si>
  <si>
    <t>alien; uncultivated lands</t>
  </si>
  <si>
    <r>
      <rPr>
        <i/>
        <sz val="12"/>
        <color rgb="FF000000"/>
        <rFont val="Calibri"/>
        <family val="2"/>
      </rPr>
      <t>Cirsium</t>
    </r>
    <r>
      <rPr>
        <sz val="12"/>
        <color rgb="FF000000"/>
        <rFont val="Calibri"/>
        <family val="2"/>
      </rPr>
      <t xml:space="preserve"> cf. </t>
    </r>
    <r>
      <rPr>
        <i/>
        <sz val="12"/>
        <color rgb="FF000000"/>
        <rFont val="Calibri"/>
        <family val="2"/>
      </rPr>
      <t>arvense</t>
    </r>
    <r>
      <rPr>
        <sz val="12"/>
        <color rgb="FF000000"/>
        <rFont val="Calibri"/>
        <family val="2"/>
      </rPr>
      <t xml:space="preserve"> (L.) Scop.</t>
    </r>
  </si>
  <si>
    <t>Canada thistle</t>
  </si>
  <si>
    <t>crops, banks, uncultivated lands</t>
  </si>
  <si>
    <r>
      <rPr>
        <i/>
        <sz val="12"/>
        <color rgb="FF000000"/>
        <rFont val="Calibri"/>
        <family val="2"/>
      </rPr>
      <t xml:space="preserve">Hypochaeris </t>
    </r>
    <r>
      <rPr>
        <sz val="12"/>
        <color rgb="FF000000"/>
        <rFont val="Calibri"/>
        <family val="2"/>
      </rPr>
      <t>sp.</t>
    </r>
    <r>
      <rPr>
        <i/>
        <sz val="12"/>
        <color rgb="FF000000"/>
        <rFont val="Calibri"/>
        <family val="2"/>
      </rPr>
      <t xml:space="preserve"> </t>
    </r>
    <r>
      <rPr>
        <sz val="12"/>
        <color rgb="FF000000"/>
        <rFont val="Calibri"/>
        <family val="2"/>
      </rPr>
      <t>L.</t>
    </r>
  </si>
  <si>
    <t>cat's ear</t>
  </si>
  <si>
    <t>meadows</t>
  </si>
  <si>
    <r>
      <rPr>
        <i/>
        <sz val="12"/>
        <color rgb="FF000000"/>
        <rFont val="Calibri"/>
        <family val="2"/>
      </rPr>
      <t xml:space="preserve">Lactuca sativa </t>
    </r>
    <r>
      <rPr>
        <sz val="12"/>
        <color rgb="FF000000"/>
        <rFont val="Calibri"/>
        <family val="2"/>
      </rPr>
      <t>L.</t>
    </r>
  </si>
  <si>
    <t>lettuce</t>
  </si>
  <si>
    <t>uncultivated lands, road edges</t>
  </si>
  <si>
    <t>Brassicaceae</t>
  </si>
  <si>
    <r>
      <rPr>
        <i/>
        <sz val="12"/>
        <color rgb="FF000000"/>
        <rFont val="Calibri"/>
        <family val="2"/>
      </rPr>
      <t xml:space="preserve">Brassica </t>
    </r>
    <r>
      <rPr>
        <sz val="12"/>
        <color rgb="FF000000"/>
        <rFont val="Calibri"/>
        <family val="2"/>
      </rPr>
      <t>sp. L.</t>
    </r>
  </si>
  <si>
    <t>mustard plants</t>
  </si>
  <si>
    <t>human-made habitat (some species); cliffs (other species)</t>
  </si>
  <si>
    <t>Brassicaceae indet.</t>
  </si>
  <si>
    <t>crucifers</t>
  </si>
  <si>
    <t>Caryophyllaceae</t>
  </si>
  <si>
    <r>
      <rPr>
        <i/>
        <sz val="12"/>
        <color rgb="FF000000"/>
        <rFont val="Calibri"/>
        <family val="2"/>
      </rPr>
      <t xml:space="preserve">Cerastium glomeratum </t>
    </r>
    <r>
      <rPr>
        <sz val="12"/>
        <color rgb="FF000000"/>
        <rFont val="Calibri"/>
        <family val="2"/>
      </rPr>
      <t xml:space="preserve">Thuill. </t>
    </r>
  </si>
  <si>
    <t>clammy chickweed</t>
  </si>
  <si>
    <t>meadows, uncultivated lands, crops, vineyards</t>
  </si>
  <si>
    <r>
      <rPr>
        <i/>
        <sz val="12"/>
        <color rgb="FF000000"/>
        <rFont val="Calibri"/>
        <family val="2"/>
      </rPr>
      <t xml:space="preserve">Cerastium </t>
    </r>
    <r>
      <rPr>
        <sz val="12"/>
        <color rgb="FF000000"/>
        <rFont val="Calibri"/>
        <family val="2"/>
      </rPr>
      <t>sp. Tourn. ex L.</t>
    </r>
  </si>
  <si>
    <t>chickweed</t>
  </si>
  <si>
    <r>
      <rPr>
        <sz val="12"/>
        <color rgb="FF000000"/>
        <rFont val="Calibri"/>
        <family val="2"/>
      </rPr>
      <t xml:space="preserve">genus </t>
    </r>
    <r>
      <rPr>
        <i/>
        <sz val="12"/>
        <color rgb="FF000000"/>
        <rFont val="Calibri"/>
        <family val="2"/>
      </rPr>
      <t xml:space="preserve">Cerastium </t>
    </r>
    <r>
      <rPr>
        <sz val="12"/>
        <color rgb="FF000000"/>
        <rFont val="Calibri"/>
        <family val="2"/>
      </rPr>
      <t>includes many species which are grows in severals types of habitats, mainly meadows</t>
    </r>
  </si>
  <si>
    <r>
      <rPr>
        <i/>
        <sz val="12"/>
        <color rgb="FF000000"/>
        <rFont val="Calibri"/>
        <family val="2"/>
      </rPr>
      <t xml:space="preserve">Dianthus </t>
    </r>
    <r>
      <rPr>
        <sz val="12"/>
        <color rgb="FF000000"/>
        <rFont val="Calibri"/>
        <family val="2"/>
      </rPr>
      <t>sp.</t>
    </r>
    <r>
      <rPr>
        <i/>
        <sz val="12"/>
        <color rgb="FF000000"/>
        <rFont val="Calibri"/>
        <family val="2"/>
      </rPr>
      <t xml:space="preserve"> </t>
    </r>
    <r>
      <rPr>
        <sz val="12"/>
        <color rgb="FF000000"/>
        <rFont val="Calibri"/>
        <family val="2"/>
      </rPr>
      <t>L.</t>
    </r>
  </si>
  <si>
    <t>pink</t>
  </si>
  <si>
    <r>
      <rPr>
        <sz val="12"/>
        <color rgb="FF000000"/>
        <rFont val="Calibri"/>
        <family val="2"/>
      </rPr>
      <t xml:space="preserve">Genus </t>
    </r>
    <r>
      <rPr>
        <i/>
        <sz val="12"/>
        <color rgb="FF000000"/>
        <rFont val="Calibri"/>
        <family val="2"/>
      </rPr>
      <t xml:space="preserve">Dianthus </t>
    </r>
    <r>
      <rPr>
        <sz val="12"/>
        <color rgb="FF000000"/>
        <rFont val="Calibri"/>
        <family val="2"/>
      </rPr>
      <t>includes many species which are grows in severals types of habitats, mainly meadows and cliffs</t>
    </r>
  </si>
  <si>
    <r>
      <rPr>
        <i/>
        <sz val="12"/>
        <color rgb="FF000000"/>
        <rFont val="Calibri"/>
        <family val="2"/>
      </rPr>
      <t>Moehringia</t>
    </r>
    <r>
      <rPr>
        <sz val="12"/>
        <color rgb="FF000000"/>
        <rFont val="Calibri"/>
        <family val="2"/>
      </rPr>
      <t xml:space="preserve"> cf. </t>
    </r>
    <r>
      <rPr>
        <i/>
        <sz val="12"/>
        <color rgb="FF000000"/>
        <rFont val="Calibri"/>
        <family val="2"/>
      </rPr>
      <t xml:space="preserve">trinervia </t>
    </r>
    <r>
      <rPr>
        <sz val="12"/>
        <color rgb="FF000000"/>
        <rFont val="Calibri"/>
        <family val="2"/>
      </rPr>
      <t>(L.) Clairv.</t>
    </r>
  </si>
  <si>
    <t>three-nerved sandwort</t>
  </si>
  <si>
    <t>mesophilous woods</t>
  </si>
  <si>
    <r>
      <rPr>
        <i/>
        <sz val="12"/>
        <color rgb="FF000000"/>
        <rFont val="Calibri"/>
        <family val="2"/>
      </rPr>
      <t xml:space="preserve">Saponaria </t>
    </r>
    <r>
      <rPr>
        <sz val="12"/>
        <color rgb="FF000000"/>
        <rFont val="Calibri"/>
        <family val="2"/>
      </rPr>
      <t>sp. L.</t>
    </r>
  </si>
  <si>
    <t>common soapwort</t>
  </si>
  <si>
    <r>
      <rPr>
        <i/>
        <sz val="12"/>
        <color rgb="FF000000"/>
        <rFont val="Calibri"/>
        <family val="2"/>
      </rPr>
      <t>Saponaria</t>
    </r>
    <r>
      <rPr>
        <sz val="12"/>
        <color rgb="FF000000"/>
        <rFont val="Calibri"/>
        <family val="2"/>
      </rPr>
      <t xml:space="preserve"> species grows mainly in meadows and rocky places</t>
    </r>
  </si>
  <si>
    <r>
      <rPr>
        <i/>
        <sz val="12"/>
        <color rgb="FF000000"/>
        <rFont val="Calibri"/>
        <family val="2"/>
      </rPr>
      <t xml:space="preserve">Stellaria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 xml:space="preserve">nemorum </t>
    </r>
    <r>
      <rPr>
        <sz val="12"/>
        <color rgb="FF000000"/>
        <rFont val="Calibri"/>
        <family val="2"/>
      </rPr>
      <t>L.</t>
    </r>
  </si>
  <si>
    <t>wood stitchwort</t>
  </si>
  <si>
    <t>Caryophyllaceae indet.</t>
  </si>
  <si>
    <t>carnation family</t>
  </si>
  <si>
    <t>Chenopodiaceae</t>
  </si>
  <si>
    <r>
      <rPr>
        <i/>
        <sz val="12"/>
        <color rgb="FF000000"/>
        <rFont val="Calibri"/>
        <family val="2"/>
      </rPr>
      <t xml:space="preserve">Chenopodium album </t>
    </r>
    <r>
      <rPr>
        <sz val="12"/>
        <color rgb="FF000000"/>
        <rFont val="Calibri"/>
        <family val="2"/>
      </rPr>
      <t>L.</t>
    </r>
  </si>
  <si>
    <t>goosefoot</t>
  </si>
  <si>
    <t>urban and rural habitats on nitrophilous soils</t>
  </si>
  <si>
    <t>Cyperaceae</t>
  </si>
  <si>
    <r>
      <rPr>
        <i/>
        <sz val="12"/>
        <color rgb="FF000000"/>
        <rFont val="Calibri"/>
        <family val="2"/>
      </rPr>
      <t xml:space="preserve">Carex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 xml:space="preserve">canescens </t>
    </r>
    <r>
      <rPr>
        <sz val="12"/>
        <color rgb="FF000000"/>
        <rFont val="Calibri"/>
        <family val="2"/>
      </rPr>
      <t>L.</t>
    </r>
  </si>
  <si>
    <t>silvery sedge</t>
  </si>
  <si>
    <r>
      <rPr>
        <i/>
        <sz val="12"/>
        <color rgb="FF000000"/>
        <rFont val="Calibri"/>
        <family val="2"/>
      </rPr>
      <t>Carex</t>
    </r>
    <r>
      <rPr>
        <sz val="12"/>
        <color rgb="FF000000"/>
        <rFont val="Calibri"/>
        <family val="2"/>
      </rPr>
      <t xml:space="preserve"> species occur mainly in humid grasslands and banks</t>
    </r>
  </si>
  <si>
    <r>
      <rPr>
        <i/>
        <sz val="12"/>
        <color rgb="FF000000"/>
        <rFont val="Calibri"/>
        <family val="2"/>
      </rPr>
      <t xml:space="preserve">Carex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 xml:space="preserve">muricata </t>
    </r>
    <r>
      <rPr>
        <sz val="12"/>
        <color rgb="FF000000"/>
        <rFont val="Calibri"/>
        <family val="2"/>
      </rPr>
      <t>L.</t>
    </r>
  </si>
  <si>
    <t>rough sedge</t>
  </si>
  <si>
    <t>(see above)</t>
  </si>
  <si>
    <r>
      <rPr>
        <i/>
        <sz val="12"/>
        <color rgb="FF000000"/>
        <rFont val="Calibri"/>
        <family val="2"/>
      </rPr>
      <t xml:space="preserve">Carex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 xml:space="preserve">pseudocyperus </t>
    </r>
    <r>
      <rPr>
        <sz val="12"/>
        <color rgb="FF000000"/>
        <rFont val="Calibri"/>
        <family val="2"/>
      </rPr>
      <t>L.</t>
    </r>
  </si>
  <si>
    <t>hop sedge</t>
  </si>
  <si>
    <r>
      <rPr>
        <i/>
        <sz val="12"/>
        <color rgb="FF000000"/>
        <rFont val="Calibri"/>
        <family val="2"/>
      </rPr>
      <t xml:space="preserve">Carex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>strigosa</t>
    </r>
    <r>
      <rPr>
        <sz val="12"/>
        <color rgb="FF000000"/>
        <rFont val="Calibri"/>
        <family val="2"/>
      </rPr>
      <t xml:space="preserve"> Huds.</t>
    </r>
  </si>
  <si>
    <t>thin-spiked wood sedge</t>
  </si>
  <si>
    <r>
      <rPr>
        <i/>
        <sz val="12"/>
        <color rgb="FF000000"/>
        <rFont val="Calibri"/>
        <family val="2"/>
      </rPr>
      <t>Carex</t>
    </r>
    <r>
      <rPr>
        <sz val="12"/>
        <color rgb="FF000000"/>
        <rFont val="Calibri"/>
        <family val="2"/>
      </rPr>
      <t xml:space="preserve"> sp. L.</t>
    </r>
  </si>
  <si>
    <t>true sedge</t>
  </si>
  <si>
    <t>Cyperaceae indet.</t>
  </si>
  <si>
    <t>sedges</t>
  </si>
  <si>
    <r>
      <rPr>
        <i/>
        <sz val="12"/>
        <color rgb="FF000000"/>
        <rFont val="Calibri"/>
        <family val="2"/>
      </rPr>
      <t xml:space="preserve">Carex </t>
    </r>
    <r>
      <rPr>
        <sz val="12"/>
        <color rgb="FF000000"/>
        <rFont val="Calibri"/>
        <family val="2"/>
      </rPr>
      <t>species occur mainly in humid grasslands and banks</t>
    </r>
  </si>
  <si>
    <r>
      <rPr>
        <i/>
        <sz val="12"/>
        <color rgb="FF000000"/>
        <rFont val="Calibri"/>
        <family val="2"/>
      </rPr>
      <t xml:space="preserve">Schoenoplectus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 xml:space="preserve">lacustris </t>
    </r>
    <r>
      <rPr>
        <sz val="12"/>
        <color rgb="FF000000"/>
        <rFont val="Calibri"/>
        <family val="2"/>
      </rPr>
      <t>(L.) Palla</t>
    </r>
  </si>
  <si>
    <t>lakeshore bulrush</t>
  </si>
  <si>
    <t>banks of rivers and lakes often on muddy soils</t>
  </si>
  <si>
    <r>
      <rPr>
        <i/>
        <sz val="12"/>
        <color rgb="FF000000"/>
        <rFont val="Calibri"/>
        <family val="2"/>
      </rPr>
      <t xml:space="preserve">Scirpus </t>
    </r>
    <r>
      <rPr>
        <sz val="12"/>
        <color rgb="FF000000"/>
        <rFont val="Calibri"/>
        <family val="2"/>
      </rPr>
      <t>sp. Tourn. ex L.</t>
    </r>
  </si>
  <si>
    <t>club-rush</t>
  </si>
  <si>
    <t>wetlands</t>
  </si>
  <si>
    <t>Euphorbiaceae</t>
  </si>
  <si>
    <r>
      <rPr>
        <i/>
        <sz val="12"/>
        <color rgb="FF000000"/>
        <rFont val="Calibri"/>
        <family val="2"/>
      </rPr>
      <t xml:space="preserve">Mercurialis annua </t>
    </r>
    <r>
      <rPr>
        <sz val="12"/>
        <color rgb="FF000000"/>
        <rFont val="Calibri"/>
        <family val="2"/>
      </rPr>
      <t>L.</t>
    </r>
  </si>
  <si>
    <t>annual mercury</t>
  </si>
  <si>
    <t>Fabaceae</t>
  </si>
  <si>
    <r>
      <rPr>
        <i/>
        <sz val="12"/>
        <color rgb="FF000000"/>
        <rFont val="Calibri"/>
        <family val="2"/>
      </rPr>
      <t xml:space="preserve">Medicago polymorpha </t>
    </r>
    <r>
      <rPr>
        <sz val="12"/>
        <color rgb="FF000000"/>
        <rFont val="Calibri"/>
        <family val="2"/>
      </rPr>
      <t>L.</t>
    </r>
  </si>
  <si>
    <t>toothed burclover</t>
  </si>
  <si>
    <t>meadows and distuberd areas</t>
  </si>
  <si>
    <t>fruit</t>
  </si>
  <si>
    <r>
      <rPr>
        <i/>
        <sz val="12"/>
        <color rgb="FF000000"/>
        <rFont val="Calibri"/>
        <family val="2"/>
      </rPr>
      <t xml:space="preserve">Trifolium montanum </t>
    </r>
    <r>
      <rPr>
        <sz val="12"/>
        <color rgb="FF000000"/>
        <rFont val="Calibri"/>
        <family val="2"/>
      </rPr>
      <t>L.</t>
    </r>
  </si>
  <si>
    <t>mountain clover</t>
  </si>
  <si>
    <t>arid meadows</t>
  </si>
  <si>
    <t>Iridaceae</t>
  </si>
  <si>
    <r>
      <rPr>
        <i/>
        <sz val="12"/>
        <color rgb="FF000000"/>
        <rFont val="Calibri"/>
        <family val="2"/>
      </rPr>
      <t xml:space="preserve">Iris </t>
    </r>
    <r>
      <rPr>
        <sz val="12"/>
        <color rgb="FF000000"/>
        <rFont val="Calibri"/>
        <family val="2"/>
      </rPr>
      <t>sp.</t>
    </r>
  </si>
  <si>
    <t>iris</t>
  </si>
  <si>
    <r>
      <rPr>
        <i/>
        <sz val="12"/>
        <color rgb="FF000000"/>
        <rFont val="Calibri"/>
        <family val="2"/>
      </rPr>
      <t xml:space="preserve">Iris </t>
    </r>
    <r>
      <rPr>
        <sz val="12"/>
        <color rgb="FF000000"/>
        <rFont val="Calibri"/>
        <family val="2"/>
      </rPr>
      <t>species occur often in rocky places or (cultivated taxa) in human-made habitats</t>
    </r>
  </si>
  <si>
    <t>Lamiaceae</t>
  </si>
  <si>
    <r>
      <rPr>
        <i/>
        <sz val="12"/>
        <color rgb="FF000000"/>
        <rFont val="Calibri"/>
        <family val="2"/>
      </rPr>
      <t xml:space="preserve">Satureja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>montana</t>
    </r>
    <r>
      <rPr>
        <sz val="12"/>
        <color rgb="FF000000"/>
        <rFont val="Calibri"/>
        <family val="2"/>
      </rPr>
      <t xml:space="preserve"> L.</t>
    </r>
  </si>
  <si>
    <t>mountain savory</t>
  </si>
  <si>
    <t>arid and rocky meadows</t>
  </si>
  <si>
    <r>
      <rPr>
        <i/>
        <sz val="12"/>
        <color rgb="FF000000"/>
        <rFont val="Calibri"/>
        <family val="2"/>
      </rPr>
      <t>Lamium purpureum</t>
    </r>
    <r>
      <rPr>
        <sz val="12"/>
        <color rgb="FF000000"/>
        <rFont val="Calibri"/>
        <family val="2"/>
      </rPr>
      <t xml:space="preserve"> L.</t>
    </r>
  </si>
  <si>
    <t>purple dead-nettle</t>
  </si>
  <si>
    <t>Lamiaceae indet.</t>
  </si>
  <si>
    <t>mint family</t>
  </si>
  <si>
    <r>
      <rPr>
        <i/>
        <sz val="12"/>
        <color rgb="FF000000"/>
        <rFont val="Calibri"/>
        <family val="2"/>
      </rPr>
      <t>Marrubium vulgare</t>
    </r>
    <r>
      <rPr>
        <sz val="12"/>
        <color rgb="FF000000"/>
        <rFont val="Calibri"/>
        <family val="2"/>
      </rPr>
      <t xml:space="preserve"> L.</t>
    </r>
  </si>
  <si>
    <t>white horehound</t>
  </si>
  <si>
    <t>uncultivated lands, arid pastures</t>
  </si>
  <si>
    <r>
      <rPr>
        <i/>
        <sz val="12"/>
        <color rgb="FF000000"/>
        <rFont val="Calibri"/>
        <family val="2"/>
      </rPr>
      <t>Melissa officinalis</t>
    </r>
    <r>
      <rPr>
        <sz val="12"/>
        <color rgb="FF000000"/>
        <rFont val="Calibri"/>
        <family val="2"/>
      </rPr>
      <t xml:space="preserve"> L.</t>
    </r>
  </si>
  <si>
    <t>lemon balm</t>
  </si>
  <si>
    <t>uncultivated lands, human-made habitats</t>
  </si>
  <si>
    <r>
      <rPr>
        <i/>
        <sz val="12"/>
        <color rgb="FF000000"/>
        <rFont val="Calibri"/>
        <family val="2"/>
      </rPr>
      <t>Stachys sylvatica</t>
    </r>
    <r>
      <rPr>
        <sz val="12"/>
        <color rgb="FF000000"/>
        <rFont val="Calibri"/>
        <family val="2"/>
      </rPr>
      <t xml:space="preserve"> L.</t>
    </r>
  </si>
  <si>
    <t>hedge woundwort</t>
  </si>
  <si>
    <t>Plumbaginaceae</t>
  </si>
  <si>
    <r>
      <rPr>
        <i/>
        <sz val="12"/>
        <color rgb="FF000000"/>
        <rFont val="Calibri"/>
        <family val="2"/>
      </rPr>
      <t xml:space="preserve">Armeria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 xml:space="preserve">arenaria </t>
    </r>
    <r>
      <rPr>
        <sz val="12"/>
        <color rgb="FF000000"/>
        <rFont val="Calibri"/>
        <family val="2"/>
      </rPr>
      <t>(Pers.) F.Dietr.</t>
    </r>
  </si>
  <si>
    <t>Jersey thrift</t>
  </si>
  <si>
    <t>meadows and pastures</t>
  </si>
  <si>
    <t>capsule</t>
  </si>
  <si>
    <t>Poaceae</t>
  </si>
  <si>
    <r>
      <rPr>
        <i/>
        <sz val="12"/>
        <color rgb="FF000000"/>
        <rFont val="Calibri"/>
        <family val="2"/>
      </rPr>
      <t xml:space="preserve">Briza media </t>
    </r>
    <r>
      <rPr>
        <sz val="12"/>
        <color rgb="FF000000"/>
        <rFont val="Calibri"/>
        <family val="2"/>
      </rPr>
      <t>L.</t>
    </r>
  </si>
  <si>
    <t>common quaking grass</t>
  </si>
  <si>
    <t>meadows, pastures, uncultivated lands</t>
  </si>
  <si>
    <t>caryopsis</t>
  </si>
  <si>
    <t>Polygonaceae</t>
  </si>
  <si>
    <r>
      <rPr>
        <i/>
        <sz val="12"/>
        <color rgb="FF000000"/>
        <rFont val="Calibri"/>
        <family val="2"/>
      </rPr>
      <t xml:space="preserve">Persicaria </t>
    </r>
    <r>
      <rPr>
        <sz val="12"/>
        <color rgb="FF000000"/>
        <rFont val="Calibri"/>
        <family val="2"/>
      </rPr>
      <t>sp. Mill.</t>
    </r>
  </si>
  <si>
    <t>knotweed</t>
  </si>
  <si>
    <r>
      <rPr>
        <i/>
        <sz val="12"/>
        <color rgb="FF000000"/>
        <rFont val="Calibri"/>
        <family val="2"/>
      </rPr>
      <t>Persicaria</t>
    </r>
    <r>
      <rPr>
        <sz val="12"/>
        <color rgb="FF000000"/>
        <rFont val="Calibri"/>
        <family val="2"/>
      </rPr>
      <t xml:space="preserve"> includes species often growing on humid soils, e.g. along banks</t>
    </r>
  </si>
  <si>
    <r>
      <rPr>
        <i/>
        <sz val="12"/>
        <color rgb="FF000000"/>
        <rFont val="Calibri"/>
        <family val="2"/>
      </rPr>
      <t>Polygonum rurivagum</t>
    </r>
    <r>
      <rPr>
        <sz val="12"/>
        <color rgb="FF000000"/>
        <rFont val="Calibri"/>
        <family val="2"/>
      </rPr>
      <t xml:space="preserve"> Jord. ex Boreau</t>
    </r>
  </si>
  <si>
    <t>-</t>
  </si>
  <si>
    <t>Polygonaceae indet.</t>
  </si>
  <si>
    <t>knotweed family</t>
  </si>
  <si>
    <r>
      <rPr>
        <i/>
        <sz val="12"/>
        <color rgb="FF000000"/>
        <rFont val="Calibri"/>
        <family val="2"/>
      </rPr>
      <t>Polygonum</t>
    </r>
    <r>
      <rPr>
        <sz val="12"/>
        <color rgb="FF000000"/>
        <rFont val="Calibri"/>
        <family val="2"/>
      </rPr>
      <t xml:space="preserve"> sp. L.</t>
    </r>
  </si>
  <si>
    <r>
      <rPr>
        <i/>
        <sz val="12"/>
        <color rgb="FF000000"/>
        <rFont val="Calibri"/>
        <family val="2"/>
      </rPr>
      <t>Rumex</t>
    </r>
    <r>
      <rPr>
        <sz val="12"/>
        <color rgb="FF000000"/>
        <rFont val="Calibri"/>
        <family val="2"/>
      </rPr>
      <t xml:space="preserve"> cf. </t>
    </r>
    <r>
      <rPr>
        <i/>
        <sz val="12"/>
        <color rgb="FF000000"/>
        <rFont val="Calibri"/>
        <family val="2"/>
      </rPr>
      <t>arifolius</t>
    </r>
    <r>
      <rPr>
        <sz val="12"/>
        <color rgb="FF000000"/>
        <rFont val="Calibri"/>
        <family val="2"/>
      </rPr>
      <t xml:space="preserve"> All.</t>
    </r>
  </si>
  <si>
    <t>mountain dock</t>
  </si>
  <si>
    <t>beech woods</t>
  </si>
  <si>
    <r>
      <rPr>
        <i/>
        <sz val="12"/>
        <color rgb="FF000000"/>
        <rFont val="Calibri"/>
        <family val="2"/>
      </rPr>
      <t xml:space="preserve">Rumex crispus </t>
    </r>
    <r>
      <rPr>
        <sz val="12"/>
        <color rgb="FF000000"/>
        <rFont val="Calibri"/>
        <family val="2"/>
      </rPr>
      <t>L.</t>
    </r>
  </si>
  <si>
    <t>curly dock</t>
  </si>
  <si>
    <t>meadows, human-made habitats</t>
  </si>
  <si>
    <r>
      <rPr>
        <i/>
        <sz val="12"/>
        <color rgb="FF000000"/>
        <rFont val="Calibri"/>
        <family val="2"/>
      </rPr>
      <t xml:space="preserve">Rumex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 xml:space="preserve">hydrolapathum </t>
    </r>
    <r>
      <rPr>
        <sz val="12"/>
        <color rgb="FF000000"/>
        <rFont val="Calibri"/>
        <family val="2"/>
      </rPr>
      <t>Huds.</t>
    </r>
  </si>
  <si>
    <t>great water dock</t>
  </si>
  <si>
    <t>banks, humid soils</t>
  </si>
  <si>
    <r>
      <rPr>
        <i/>
        <sz val="12"/>
        <color rgb="FF000000"/>
        <rFont val="Calibri"/>
        <family val="2"/>
      </rPr>
      <t>Rumex obtusifolius</t>
    </r>
    <r>
      <rPr>
        <sz val="12"/>
        <color rgb="FF000000"/>
        <rFont val="Calibri"/>
        <family val="2"/>
      </rPr>
      <t xml:space="preserve"> L.</t>
    </r>
  </si>
  <si>
    <t>bitter dock</t>
  </si>
  <si>
    <r>
      <rPr>
        <i/>
        <sz val="12"/>
        <color rgb="FF000000"/>
        <rFont val="Calibri"/>
        <family val="2"/>
      </rPr>
      <t xml:space="preserve">Rumex </t>
    </r>
    <r>
      <rPr>
        <sz val="12"/>
        <color rgb="FF000000"/>
        <rFont val="Calibri"/>
        <family val="2"/>
      </rPr>
      <t xml:space="preserve">cf. </t>
    </r>
    <r>
      <rPr>
        <i/>
        <sz val="12"/>
        <color rgb="FF000000"/>
        <rFont val="Calibri"/>
        <family val="2"/>
      </rPr>
      <t xml:space="preserve">palustris </t>
    </r>
    <r>
      <rPr>
        <sz val="12"/>
        <color rgb="FF000000"/>
        <rFont val="Calibri"/>
        <family val="2"/>
      </rPr>
      <t>Sm.</t>
    </r>
  </si>
  <si>
    <t>marsh dock</t>
  </si>
  <si>
    <r>
      <rPr>
        <i/>
        <sz val="12"/>
        <color rgb="FF000000"/>
        <rFont val="Calibri"/>
        <family val="2"/>
      </rPr>
      <t>Rumex</t>
    </r>
    <r>
      <rPr>
        <sz val="12"/>
        <color rgb="FF000000"/>
        <rFont val="Calibri"/>
        <family val="2"/>
      </rPr>
      <t xml:space="preserve"> sp. L.</t>
    </r>
  </si>
  <si>
    <t>dock</t>
  </si>
  <si>
    <t>Ranunculaceae</t>
  </si>
  <si>
    <r>
      <rPr>
        <i/>
        <sz val="12"/>
        <color rgb="FF000000"/>
        <rFont val="Calibri"/>
        <family val="2"/>
      </rPr>
      <t xml:space="preserve">Ranunculus arvensis </t>
    </r>
    <r>
      <rPr>
        <sz val="12"/>
        <color rgb="FF000000"/>
        <rFont val="Calibri"/>
        <family val="2"/>
      </rPr>
      <t>L.</t>
    </r>
  </si>
  <si>
    <t>field buttercup</t>
  </si>
  <si>
    <t>uncultivated arid lands, crops</t>
  </si>
  <si>
    <r>
      <rPr>
        <i/>
        <sz val="12"/>
        <color rgb="FF000000"/>
        <rFont val="Calibri"/>
        <family val="2"/>
      </rPr>
      <t>Ranunculus</t>
    </r>
    <r>
      <rPr>
        <sz val="12"/>
        <color rgb="FF000000"/>
        <rFont val="Calibri"/>
        <family val="2"/>
      </rPr>
      <t xml:space="preserve"> sp. L.</t>
    </r>
  </si>
  <si>
    <t>buttercup</t>
  </si>
  <si>
    <t>Rosaceae indet.</t>
  </si>
  <si>
    <t>rose family</t>
  </si>
  <si>
    <t>spine</t>
  </si>
  <si>
    <r>
      <rPr>
        <i/>
        <sz val="12"/>
        <color rgb="FF000000"/>
        <rFont val="Calibri"/>
        <family val="2"/>
      </rPr>
      <t xml:space="preserve">Poterium sanguisorba </t>
    </r>
    <r>
      <rPr>
        <sz val="12"/>
        <color rgb="FF000000"/>
        <rFont val="Calibri"/>
        <family val="2"/>
      </rPr>
      <t>L.</t>
    </r>
  </si>
  <si>
    <t>salad burnet</t>
  </si>
  <si>
    <t>arid meadows and uncultivated lands, crops, human-made habitats</t>
  </si>
  <si>
    <t>Urticaceae</t>
  </si>
  <si>
    <r>
      <rPr>
        <i/>
        <sz val="12"/>
        <color rgb="FF000000"/>
        <rFont val="Calibri"/>
        <family val="2"/>
      </rPr>
      <t xml:space="preserve">Urtica dioica </t>
    </r>
    <r>
      <rPr>
        <sz val="12"/>
        <color rgb="FF000000"/>
        <rFont val="Calibri"/>
        <family val="2"/>
      </rPr>
      <t>L.</t>
    </r>
  </si>
  <si>
    <t>common nettle</t>
  </si>
  <si>
    <t>Undetermined</t>
  </si>
  <si>
    <t>Indeterminable</t>
  </si>
  <si>
    <r>
      <t xml:space="preserve">Rubus ulmifolius </t>
    </r>
    <r>
      <rPr>
        <sz val="12"/>
        <color rgb="FF000000"/>
        <rFont val="Calibri"/>
        <family val="2"/>
      </rPr>
      <t>Schott</t>
    </r>
  </si>
  <si>
    <t>Plants with ritual purposes</t>
  </si>
  <si>
    <t>Habitat group</t>
  </si>
  <si>
    <t>natural habitat</t>
  </si>
  <si>
    <t>semi-natural habitat</t>
  </si>
  <si>
    <t>mixed</t>
  </si>
  <si>
    <t>alien; human-made habitat</t>
  </si>
  <si>
    <t>Apiaceae indet.</t>
  </si>
  <si>
    <t>Other</t>
  </si>
  <si>
    <t>Mosses</t>
  </si>
  <si>
    <t>Bryophyta</t>
  </si>
  <si>
    <t>seta</t>
  </si>
  <si>
    <t>Fruits and nuts</t>
  </si>
  <si>
    <t>pod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</si>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</sst>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scheme val="minor"/>
    </font>
    <font>
      <b/>
      <sz val="12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i/>
      <sz val="12"/>
      <color rgb="FF000000"/>
      <name val="Calibri"/>
      <family val="2"/>
    </font>
    <font>
      <sz val="12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rgb="FF000000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rgb="FF000000"/>
      </left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ck">
        <color indexed="64"/>
      </right>
      <top style="thin">
        <color rgb="FF000000"/>
      </top>
      <bottom/>
      <diagonal/>
    </border>
    <border>
      <left/>
      <right/>
      <top style="thick">
        <color indexed="64"/>
      </top>
      <bottom style="thick">
        <color rgb="FF000000"/>
      </bottom>
      <diagonal/>
    </border>
    <border>
      <left/>
      <right style="thick">
        <color rgb="FF000000"/>
      </right>
      <top style="thick">
        <color indexed="64"/>
      </top>
      <bottom style="thick">
        <color rgb="FF000000"/>
      </bottom>
      <diagonal/>
    </border>
    <border>
      <left style="thick">
        <color rgb="FF000000"/>
      </left>
      <right style="thick">
        <color indexed="64"/>
      </right>
      <top style="thick">
        <color indexed="64"/>
      </top>
      <bottom style="thick">
        <color rgb="FF00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rgb="FF000000"/>
      </left>
      <right style="thin">
        <color rgb="FF000000"/>
      </right>
      <top/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indexed="64"/>
      </bottom>
      <diagonal/>
    </border>
    <border>
      <left style="thin">
        <color rgb="FF000000"/>
      </left>
      <right/>
      <top style="thin">
        <color rgb="FF000000"/>
      </top>
      <bottom style="thick">
        <color indexed="64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indexed="64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indexed="64"/>
      </bottom>
      <diagonal/>
    </border>
    <border>
      <left/>
      <right style="thin">
        <color rgb="FF000000"/>
      </right>
      <top style="thin">
        <color rgb="FF000000"/>
      </top>
      <bottom style="thick">
        <color indexed="64"/>
      </bottom>
      <diagonal/>
    </border>
    <border>
      <left style="thick">
        <color rgb="FF000000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rgb="FF000000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rgb="FF000000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rgb="FF000000"/>
      </right>
      <top style="thick">
        <color indexed="64"/>
      </top>
      <bottom style="thick">
        <color indexed="64"/>
      </bottom>
      <diagonal/>
    </border>
    <border>
      <left style="thin">
        <color rgb="FF000000"/>
      </left>
      <right style="thick">
        <color rgb="FF000000"/>
      </right>
      <top style="thick">
        <color indexed="64"/>
      </top>
      <bottom style="thick">
        <color indexed="64"/>
      </bottom>
      <diagonal/>
    </border>
    <border>
      <left style="thick">
        <color rgb="FF000000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rgb="FF000000"/>
      </top>
      <bottom style="thick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ck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1" xfId="0" applyFont="1" applyBorder="1" applyAlignme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3" fillId="0" borderId="27" xfId="0" applyFont="1" applyBorder="1"/>
    <xf numFmtId="0" fontId="4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27" xfId="0" applyFont="1" applyBorder="1" applyAlignment="1">
      <alignment vertical="center"/>
    </xf>
    <xf numFmtId="0" fontId="3" fillId="0" borderId="28" xfId="0" applyFont="1" applyBorder="1"/>
    <xf numFmtId="0" fontId="4" fillId="0" borderId="28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vertical="center" wrapText="1"/>
    </xf>
    <xf numFmtId="0" fontId="6" fillId="0" borderId="27" xfId="0" applyFont="1" applyBorder="1" applyAlignment="1">
      <alignment horizontal="left" vertical="center"/>
    </xf>
    <xf numFmtId="0" fontId="4" fillId="0" borderId="27" xfId="0" applyFont="1" applyBorder="1" applyAlignment="1">
      <alignment horizontal="center"/>
    </xf>
    <xf numFmtId="0" fontId="4" fillId="0" borderId="27" xfId="0" applyFont="1" applyBorder="1"/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4" fillId="0" borderId="27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/>
    </xf>
    <xf numFmtId="0" fontId="4" fillId="0" borderId="35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/>
    </xf>
    <xf numFmtId="0" fontId="4" fillId="0" borderId="31" xfId="0" applyFont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4" fillId="0" borderId="3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left" vertical="center"/>
    </xf>
    <xf numFmtId="0" fontId="4" fillId="0" borderId="43" xfId="0" applyFont="1" applyBorder="1"/>
    <xf numFmtId="0" fontId="4" fillId="0" borderId="44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4" fillId="0" borderId="44" xfId="0" applyFont="1" applyBorder="1"/>
    <xf numFmtId="0" fontId="4" fillId="0" borderId="4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8" fillId="0" borderId="0" xfId="0" applyFont="1"/>
    <xf numFmtId="0" fontId="2" fillId="0" borderId="4" xfId="0" applyFont="1" applyBorder="1"/>
    <xf numFmtId="0" fontId="0" fillId="0" borderId="14" xfId="0" applyBorder="1"/>
    <xf numFmtId="0" fontId="10" fillId="0" borderId="38" xfId="0" applyFont="1" applyBorder="1"/>
    <xf numFmtId="0" fontId="10" fillId="0" borderId="39" xfId="0" applyFont="1" applyBorder="1"/>
    <xf numFmtId="0" fontId="9" fillId="0" borderId="52" xfId="0" applyFont="1" applyBorder="1"/>
    <xf numFmtId="0" fontId="10" fillId="0" borderId="53" xfId="0" applyFont="1" applyBorder="1"/>
    <xf numFmtId="0" fontId="0" fillId="0" borderId="52" xfId="0" applyBorder="1"/>
    <xf numFmtId="0" fontId="4" fillId="0" borderId="59" xfId="0" applyFont="1" applyBorder="1" applyAlignment="1">
      <alignment horizontal="left" vertical="center"/>
    </xf>
    <xf numFmtId="0" fontId="4" fillId="0" borderId="60" xfId="0" applyFont="1" applyBorder="1" applyAlignment="1">
      <alignment horizontal="left" vertical="center"/>
    </xf>
    <xf numFmtId="0" fontId="4" fillId="0" borderId="60" xfId="0" applyFont="1" applyBorder="1" applyAlignment="1">
      <alignment horizontal="center" vertical="center"/>
    </xf>
    <xf numFmtId="0" fontId="4" fillId="0" borderId="43" xfId="0" applyFont="1" applyBorder="1" applyAlignment="1">
      <alignment vertical="center"/>
    </xf>
    <xf numFmtId="0" fontId="4" fillId="0" borderId="43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64" xfId="0" applyFont="1" applyBorder="1" applyAlignment="1">
      <alignment horizontal="left" vertical="center"/>
    </xf>
    <xf numFmtId="0" fontId="4" fillId="0" borderId="44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6" xfId="0" applyFont="1" applyBorder="1" applyAlignment="1">
      <alignment horizontal="left" vertical="center"/>
    </xf>
    <xf numFmtId="0" fontId="4" fillId="0" borderId="29" xfId="0" applyFont="1" applyBorder="1" applyAlignment="1">
      <alignment vertical="center"/>
    </xf>
    <xf numFmtId="0" fontId="4" fillId="0" borderId="67" xfId="0" applyFont="1" applyBorder="1" applyAlignment="1">
      <alignment horizontal="left" vertical="center"/>
    </xf>
    <xf numFmtId="0" fontId="4" fillId="0" borderId="55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54" xfId="0" applyFont="1" applyBorder="1" applyAlignment="1">
      <alignment horizontal="left" vertical="center"/>
    </xf>
    <xf numFmtId="0" fontId="4" fillId="0" borderId="68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6" fillId="0" borderId="41" xfId="0" applyFont="1" applyBorder="1" applyAlignment="1">
      <alignment horizontal="left" vertical="center"/>
    </xf>
    <xf numFmtId="0" fontId="4" fillId="0" borderId="69" xfId="0" applyFont="1" applyBorder="1" applyAlignment="1">
      <alignment horizontal="left" vertical="center"/>
    </xf>
    <xf numFmtId="0" fontId="4" fillId="0" borderId="46" xfId="0" applyFont="1" applyBorder="1" applyAlignment="1">
      <alignment horizontal="center" vertical="center"/>
    </xf>
    <xf numFmtId="0" fontId="4" fillId="0" borderId="71" xfId="0" applyFont="1" applyBorder="1" applyAlignment="1">
      <alignment vertical="center"/>
    </xf>
    <xf numFmtId="0" fontId="4" fillId="0" borderId="7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44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 wrapText="1"/>
    </xf>
    <xf numFmtId="0" fontId="4" fillId="0" borderId="73" xfId="0" applyFont="1" applyBorder="1" applyAlignment="1">
      <alignment vertical="center" wrapText="1"/>
    </xf>
    <xf numFmtId="0" fontId="4" fillId="0" borderId="71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45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4" xfId="0" applyFont="1" applyBorder="1" applyAlignment="1">
      <alignment horizontal="left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80" xfId="0" applyFont="1" applyBorder="1" applyAlignment="1">
      <alignment vertical="center"/>
    </xf>
    <xf numFmtId="0" fontId="4" fillId="0" borderId="81" xfId="0" applyFont="1" applyBorder="1" applyAlignment="1">
      <alignment horizontal="left" vertical="center"/>
    </xf>
    <xf numFmtId="0" fontId="4" fillId="0" borderId="82" xfId="0" applyFont="1" applyBorder="1" applyAlignment="1">
      <alignment horizontal="left" vertical="center"/>
    </xf>
    <xf numFmtId="0" fontId="4" fillId="0" borderId="80" xfId="0" applyFont="1" applyBorder="1" applyAlignment="1">
      <alignment horizontal="left" vertical="center"/>
    </xf>
    <xf numFmtId="0" fontId="4" fillId="0" borderId="81" xfId="0" applyFont="1" applyBorder="1" applyAlignment="1">
      <alignment vertical="center"/>
    </xf>
    <xf numFmtId="0" fontId="3" fillId="0" borderId="55" xfId="0" applyFont="1" applyBorder="1"/>
    <xf numFmtId="0" fontId="4" fillId="0" borderId="32" xfId="0" applyFont="1" applyBorder="1" applyAlignment="1">
      <alignment vertical="center"/>
    </xf>
    <xf numFmtId="0" fontId="4" fillId="0" borderId="84" xfId="0" applyFont="1" applyBorder="1" applyAlignment="1">
      <alignment horizontal="left" vertical="center"/>
    </xf>
    <xf numFmtId="0" fontId="4" fillId="0" borderId="85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0" fontId="4" fillId="0" borderId="76" xfId="0" applyFont="1" applyBorder="1" applyAlignment="1">
      <alignment horizontal="left" vertical="center"/>
    </xf>
    <xf numFmtId="0" fontId="8" fillId="2" borderId="75" xfId="0" applyFont="1" applyFill="1" applyBorder="1" applyAlignment="1">
      <alignment horizontal="center" vertical="center" textRotation="90"/>
    </xf>
    <xf numFmtId="0" fontId="4" fillId="0" borderId="53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/>
    <xf numFmtId="0" fontId="1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2" fillId="0" borderId="17" xfId="0" applyFont="1" applyBorder="1"/>
    <xf numFmtId="0" fontId="4" fillId="0" borderId="22" xfId="0" applyFont="1" applyBorder="1" applyAlignment="1">
      <alignment horizontal="center" vertical="center"/>
    </xf>
    <xf numFmtId="0" fontId="2" fillId="0" borderId="21" xfId="0" applyFont="1" applyBorder="1"/>
    <xf numFmtId="0" fontId="4" fillId="0" borderId="27" xfId="0" applyFont="1" applyBorder="1" applyAlignment="1">
      <alignment horizontal="left" vertical="center"/>
    </xf>
    <xf numFmtId="0" fontId="2" fillId="0" borderId="27" xfId="0" applyFont="1" applyBorder="1"/>
    <xf numFmtId="0" fontId="4" fillId="0" borderId="2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0" fontId="2" fillId="0" borderId="58" xfId="0" applyFont="1" applyBorder="1"/>
    <xf numFmtId="0" fontId="4" fillId="0" borderId="13" xfId="0" applyFont="1" applyBorder="1" applyAlignment="1">
      <alignment horizontal="left" vertical="center"/>
    </xf>
    <xf numFmtId="0" fontId="4" fillId="0" borderId="58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 textRotation="90" wrapText="1"/>
    </xf>
    <xf numFmtId="0" fontId="8" fillId="2" borderId="57" xfId="0" applyFont="1" applyFill="1" applyBorder="1" applyAlignment="1">
      <alignment horizontal="center" vertical="center" textRotation="90" wrapText="1"/>
    </xf>
    <xf numFmtId="0" fontId="8" fillId="2" borderId="65" xfId="0" applyFont="1" applyFill="1" applyBorder="1" applyAlignment="1">
      <alignment horizontal="center" vertical="center" textRotation="90" wrapText="1"/>
    </xf>
    <xf numFmtId="0" fontId="0" fillId="2" borderId="33" xfId="0" applyFill="1" applyBorder="1" applyAlignment="1">
      <alignment horizontal="center" vertical="center" textRotation="90" wrapText="1"/>
    </xf>
    <xf numFmtId="0" fontId="0" fillId="2" borderId="57" xfId="0" applyFill="1" applyBorder="1" applyAlignment="1">
      <alignment horizontal="center" vertical="center" textRotation="90" wrapText="1"/>
    </xf>
    <xf numFmtId="0" fontId="8" fillId="0" borderId="50" xfId="0" applyFont="1" applyBorder="1" applyAlignment="1">
      <alignment horizontal="right"/>
    </xf>
    <xf numFmtId="0" fontId="8" fillId="0" borderId="51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0" fontId="4" fillId="0" borderId="17" xfId="0" applyFont="1" applyBorder="1" applyAlignment="1">
      <alignment horizontal="left" vertical="center"/>
    </xf>
    <xf numFmtId="0" fontId="4" fillId="0" borderId="58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96"/>
  <sheetViews>
    <sheetView tabSelected="1" topLeftCell="A2" zoomScaleNormal="120" workbookViewId="0">
      <selection activeCell="E34" sqref="E34"/>
    </sheetView>
  </sheetViews>
  <sheetFormatPr baseColWidth="10" defaultColWidth="14.5" defaultRowHeight="15" customHeight="1" x14ac:dyDescent="0.2"/>
  <cols>
    <col min="1" max="1" width="8.83203125" customWidth="1"/>
    <col min="2" max="3" width="32.6640625" customWidth="1"/>
    <col min="4" max="4" width="24.83203125" customWidth="1"/>
    <col min="5" max="5" width="70.33203125" customWidth="1"/>
    <col min="6" max="6" width="21.6640625" customWidth="1"/>
    <col min="7" max="7" width="17.6640625" customWidth="1"/>
    <col min="8" max="27" width="8" customWidth="1"/>
  </cols>
  <sheetData>
    <row r="1" spans="1:20" ht="23" thickTop="1" thickBot="1" x14ac:dyDescent="0.3">
      <c r="A1" s="76" t="s">
        <v>0</v>
      </c>
      <c r="B1" s="77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5"/>
      <c r="T1" s="59"/>
    </row>
    <row r="2" spans="1:20" ht="17" thickTop="1" x14ac:dyDescent="0.2">
      <c r="A2" s="71"/>
      <c r="B2" s="73"/>
      <c r="C2" s="73"/>
      <c r="D2" s="73"/>
      <c r="E2" s="73"/>
      <c r="F2" s="158" t="s">
        <v>1</v>
      </c>
      <c r="G2" s="159"/>
      <c r="H2" s="139">
        <v>605</v>
      </c>
      <c r="I2" s="138"/>
      <c r="J2" s="137">
        <v>606</v>
      </c>
      <c r="K2" s="138"/>
      <c r="L2" s="137">
        <v>608</v>
      </c>
      <c r="M2" s="138"/>
      <c r="N2" s="137">
        <v>610</v>
      </c>
      <c r="O2" s="138"/>
      <c r="P2" s="137">
        <v>611</v>
      </c>
      <c r="Q2" s="138"/>
      <c r="R2" s="137">
        <v>612</v>
      </c>
      <c r="S2" s="138"/>
      <c r="T2" s="51"/>
    </row>
    <row r="3" spans="1:20" ht="16" x14ac:dyDescent="0.2">
      <c r="B3" s="73"/>
      <c r="C3" s="73"/>
      <c r="D3" s="73"/>
      <c r="E3" s="73"/>
      <c r="F3" s="160" t="s">
        <v>2</v>
      </c>
      <c r="G3" s="161"/>
      <c r="H3" s="147">
        <v>5</v>
      </c>
      <c r="I3" s="148"/>
      <c r="J3" s="147" t="s">
        <v>3</v>
      </c>
      <c r="K3" s="148"/>
      <c r="L3" s="147" t="s">
        <v>4</v>
      </c>
      <c r="M3" s="148"/>
      <c r="N3" s="147" t="s">
        <v>5</v>
      </c>
      <c r="O3" s="148"/>
      <c r="P3" s="147" t="s">
        <v>6</v>
      </c>
      <c r="Q3" s="148"/>
      <c r="R3" s="147">
        <v>1</v>
      </c>
      <c r="S3" s="148"/>
      <c r="T3" s="50"/>
    </row>
    <row r="4" spans="1:20" ht="16" x14ac:dyDescent="0.2">
      <c r="B4" s="72"/>
      <c r="C4" s="72"/>
      <c r="D4" s="72"/>
      <c r="E4" s="72"/>
      <c r="F4" s="162" t="s">
        <v>7</v>
      </c>
      <c r="G4" s="163"/>
      <c r="H4" s="147">
        <v>209</v>
      </c>
      <c r="I4" s="148"/>
      <c r="J4" s="147" t="s">
        <v>8</v>
      </c>
      <c r="K4" s="148"/>
      <c r="L4" s="147" t="s">
        <v>9</v>
      </c>
      <c r="M4" s="148"/>
      <c r="N4" s="147" t="s">
        <v>10</v>
      </c>
      <c r="O4" s="148"/>
      <c r="P4" s="147" t="s">
        <v>11</v>
      </c>
      <c r="Q4" s="148"/>
      <c r="R4" s="147">
        <v>15</v>
      </c>
      <c r="S4" s="148"/>
      <c r="T4" s="50"/>
    </row>
    <row r="5" spans="1:20" ht="17" thickBot="1" x14ac:dyDescent="0.25">
      <c r="A5" s="78"/>
      <c r="B5" s="79" t="s">
        <v>13</v>
      </c>
      <c r="C5" s="79" t="s">
        <v>12</v>
      </c>
      <c r="D5" s="125" t="s">
        <v>14</v>
      </c>
      <c r="E5" s="127" t="s">
        <v>15</v>
      </c>
      <c r="F5" s="125" t="s">
        <v>231</v>
      </c>
      <c r="G5" s="124" t="s">
        <v>16</v>
      </c>
      <c r="H5" s="84" t="s">
        <v>17</v>
      </c>
      <c r="I5" s="85" t="s">
        <v>18</v>
      </c>
      <c r="J5" s="86" t="s">
        <v>17</v>
      </c>
      <c r="K5" s="85" t="s">
        <v>18</v>
      </c>
      <c r="L5" s="86" t="s">
        <v>17</v>
      </c>
      <c r="M5" s="85" t="s">
        <v>18</v>
      </c>
      <c r="N5" s="86" t="s">
        <v>17</v>
      </c>
      <c r="O5" s="85" t="s">
        <v>18</v>
      </c>
      <c r="P5" s="86" t="s">
        <v>17</v>
      </c>
      <c r="Q5" s="85" t="s">
        <v>18</v>
      </c>
      <c r="R5" s="86" t="s">
        <v>17</v>
      </c>
      <c r="S5" s="85" t="s">
        <v>18</v>
      </c>
      <c r="T5" s="87"/>
    </row>
    <row r="6" spans="1:20" ht="42" customHeight="1" thickTop="1" thickBot="1" x14ac:dyDescent="0.25">
      <c r="A6" s="134" t="s">
        <v>238</v>
      </c>
      <c r="B6" s="133" t="s">
        <v>239</v>
      </c>
      <c r="C6" s="119"/>
      <c r="D6" s="130"/>
      <c r="E6" s="123"/>
      <c r="F6" s="126"/>
      <c r="G6" s="135" t="s">
        <v>240</v>
      </c>
      <c r="H6" s="120">
        <v>5</v>
      </c>
      <c r="I6" s="121"/>
      <c r="J6" s="122">
        <v>39</v>
      </c>
      <c r="K6" s="121"/>
      <c r="L6" s="122">
        <v>18</v>
      </c>
      <c r="M6" s="121"/>
      <c r="N6" s="122">
        <v>4</v>
      </c>
      <c r="O6" s="121"/>
      <c r="P6" s="122">
        <v>2</v>
      </c>
      <c r="Q6" s="121"/>
      <c r="R6" s="122">
        <v>4</v>
      </c>
      <c r="S6" s="121"/>
      <c r="T6" s="136">
        <v>72</v>
      </c>
    </row>
    <row r="7" spans="1:20" ht="17" thickTop="1" x14ac:dyDescent="0.2">
      <c r="A7" s="153" t="s">
        <v>241</v>
      </c>
      <c r="B7" s="14" t="s">
        <v>20</v>
      </c>
      <c r="C7" s="70" t="s">
        <v>19</v>
      </c>
      <c r="D7" s="131" t="s">
        <v>21</v>
      </c>
      <c r="E7" s="128" t="s">
        <v>22</v>
      </c>
      <c r="F7" s="94" t="s">
        <v>232</v>
      </c>
      <c r="G7" s="66" t="s">
        <v>23</v>
      </c>
      <c r="H7" s="15"/>
      <c r="I7" s="67">
        <f>15+26+10</f>
        <v>51</v>
      </c>
      <c r="J7" s="16"/>
      <c r="K7" s="67">
        <v>12</v>
      </c>
      <c r="L7" s="16"/>
      <c r="M7" s="67">
        <v>4</v>
      </c>
      <c r="N7" s="16">
        <v>1</v>
      </c>
      <c r="O7" s="67">
        <v>2</v>
      </c>
      <c r="P7" s="68"/>
      <c r="Q7" s="67">
        <v>16</v>
      </c>
      <c r="R7" s="16"/>
      <c r="S7" s="67">
        <v>1</v>
      </c>
      <c r="T7" s="50">
        <f t="shared" ref="T7:T17" si="0">SUM(H7:S7)</f>
        <v>87</v>
      </c>
    </row>
    <row r="8" spans="1:20" ht="16" x14ac:dyDescent="0.2">
      <c r="A8" s="153"/>
      <c r="B8" s="1" t="s">
        <v>39</v>
      </c>
      <c r="C8" s="2" t="s">
        <v>38</v>
      </c>
      <c r="D8" s="132" t="s">
        <v>40</v>
      </c>
      <c r="E8" s="129" t="s">
        <v>41</v>
      </c>
      <c r="F8" s="30" t="s">
        <v>233</v>
      </c>
      <c r="G8" s="13" t="s">
        <v>42</v>
      </c>
      <c r="H8" s="3">
        <v>7</v>
      </c>
      <c r="I8" s="4"/>
      <c r="J8" s="5">
        <v>6</v>
      </c>
      <c r="K8" s="4"/>
      <c r="L8" s="5">
        <v>6</v>
      </c>
      <c r="M8" s="4"/>
      <c r="N8" s="5">
        <v>5</v>
      </c>
      <c r="O8" s="4">
        <v>2</v>
      </c>
      <c r="P8" s="5">
        <v>25</v>
      </c>
      <c r="Q8" s="4"/>
      <c r="R8" s="5">
        <v>8</v>
      </c>
      <c r="S8" s="4"/>
      <c r="T8" s="50">
        <f t="shared" ref="T8" si="1">SUM(H8:S8)</f>
        <v>59</v>
      </c>
    </row>
    <row r="9" spans="1:20" ht="16" x14ac:dyDescent="0.2">
      <c r="A9" s="156"/>
      <c r="B9" s="140" t="s">
        <v>34</v>
      </c>
      <c r="C9" s="140" t="s">
        <v>33</v>
      </c>
      <c r="D9" s="142" t="s">
        <v>35</v>
      </c>
      <c r="E9" s="144" t="s">
        <v>36</v>
      </c>
      <c r="F9" s="146" t="s">
        <v>232</v>
      </c>
      <c r="G9" s="13" t="s">
        <v>23</v>
      </c>
      <c r="H9" s="3"/>
      <c r="I9" s="4">
        <v>68</v>
      </c>
      <c r="J9" s="5"/>
      <c r="K9" s="4">
        <v>8</v>
      </c>
      <c r="L9" s="5"/>
      <c r="M9" s="4">
        <v>1</v>
      </c>
      <c r="N9" s="5"/>
      <c r="O9" s="4"/>
      <c r="P9" s="5"/>
      <c r="Q9" s="4"/>
      <c r="R9" s="5"/>
      <c r="S9" s="4"/>
      <c r="T9" s="50">
        <f t="shared" si="0"/>
        <v>77</v>
      </c>
    </row>
    <row r="10" spans="1:20" ht="17" x14ac:dyDescent="0.2">
      <c r="A10" s="156"/>
      <c r="B10" s="141"/>
      <c r="C10" s="164"/>
      <c r="D10" s="143"/>
      <c r="E10" s="145"/>
      <c r="F10" s="146"/>
      <c r="G10" s="28" t="s">
        <v>37</v>
      </c>
      <c r="H10" s="3"/>
      <c r="I10" s="4">
        <v>16</v>
      </c>
      <c r="J10" s="21"/>
      <c r="K10" s="4"/>
      <c r="L10" s="5"/>
      <c r="M10" s="4"/>
      <c r="N10" s="5"/>
      <c r="O10" s="4">
        <v>1</v>
      </c>
      <c r="P10" s="5"/>
      <c r="Q10" s="4"/>
      <c r="R10" s="5"/>
      <c r="S10" s="4"/>
      <c r="T10" s="50">
        <f t="shared" si="0"/>
        <v>17</v>
      </c>
    </row>
    <row r="11" spans="1:20" ht="16" x14ac:dyDescent="0.2">
      <c r="A11" s="156"/>
      <c r="B11" s="1" t="s">
        <v>44</v>
      </c>
      <c r="C11" s="2" t="s">
        <v>43</v>
      </c>
      <c r="D11" s="7" t="s">
        <v>45</v>
      </c>
      <c r="E11" s="33" t="s">
        <v>46</v>
      </c>
      <c r="F11" s="34" t="s">
        <v>232</v>
      </c>
      <c r="G11" s="46" t="s">
        <v>47</v>
      </c>
      <c r="H11" s="5">
        <v>3</v>
      </c>
      <c r="I11" s="4">
        <v>3</v>
      </c>
      <c r="J11" s="5">
        <v>1</v>
      </c>
      <c r="K11" s="4"/>
      <c r="L11" s="5"/>
      <c r="M11" s="4"/>
      <c r="N11" s="5"/>
      <c r="O11" s="4"/>
      <c r="P11" s="5"/>
      <c r="Q11" s="4"/>
      <c r="R11" s="5"/>
      <c r="S11" s="4"/>
      <c r="T11" s="50">
        <f t="shared" si="0"/>
        <v>7</v>
      </c>
    </row>
    <row r="12" spans="1:20" ht="16" x14ac:dyDescent="0.2">
      <c r="A12" s="156"/>
      <c r="B12" s="1" t="s">
        <v>48</v>
      </c>
      <c r="C12" s="2" t="s">
        <v>43</v>
      </c>
      <c r="D12" s="7" t="s">
        <v>49</v>
      </c>
      <c r="E12" s="32" t="s">
        <v>50</v>
      </c>
      <c r="F12" s="30" t="s">
        <v>233</v>
      </c>
      <c r="G12" s="47" t="s">
        <v>47</v>
      </c>
      <c r="H12" s="5">
        <v>1</v>
      </c>
      <c r="I12" s="4"/>
      <c r="J12" s="5"/>
      <c r="K12" s="4"/>
      <c r="L12" s="5">
        <v>1</v>
      </c>
      <c r="M12" s="4"/>
      <c r="N12" s="5"/>
      <c r="O12" s="4"/>
      <c r="P12" s="5"/>
      <c r="Q12" s="4"/>
      <c r="R12" s="5"/>
      <c r="S12" s="4"/>
      <c r="T12" s="50">
        <f t="shared" si="0"/>
        <v>2</v>
      </c>
    </row>
    <row r="13" spans="1:20" ht="16" x14ac:dyDescent="0.2">
      <c r="A13" s="156"/>
      <c r="B13" s="9" t="s">
        <v>229</v>
      </c>
      <c r="C13" s="2" t="s">
        <v>43</v>
      </c>
      <c r="D13" s="7" t="s">
        <v>51</v>
      </c>
      <c r="E13" s="29" t="s">
        <v>52</v>
      </c>
      <c r="F13" s="30" t="s">
        <v>232</v>
      </c>
      <c r="G13" s="47" t="s">
        <v>42</v>
      </c>
      <c r="H13" s="5">
        <v>6</v>
      </c>
      <c r="I13" s="4"/>
      <c r="J13" s="5"/>
      <c r="K13" s="4"/>
      <c r="L13" s="5"/>
      <c r="M13" s="4"/>
      <c r="N13" s="5"/>
      <c r="O13" s="4"/>
      <c r="P13" s="5"/>
      <c r="Q13" s="4"/>
      <c r="R13" s="5"/>
      <c r="S13" s="4"/>
      <c r="T13" s="50">
        <f t="shared" si="0"/>
        <v>6</v>
      </c>
    </row>
    <row r="14" spans="1:20" ht="16" customHeight="1" x14ac:dyDescent="0.2">
      <c r="A14" s="156"/>
      <c r="B14" s="9" t="s">
        <v>25</v>
      </c>
      <c r="C14" s="2" t="s">
        <v>24</v>
      </c>
      <c r="D14" s="7" t="s">
        <v>26</v>
      </c>
      <c r="E14" s="29" t="s">
        <v>27</v>
      </c>
      <c r="F14" s="30" t="s">
        <v>232</v>
      </c>
      <c r="G14" s="13" t="s">
        <v>47</v>
      </c>
      <c r="H14" s="3">
        <v>48</v>
      </c>
      <c r="I14" s="4">
        <v>3</v>
      </c>
      <c r="J14" s="5">
        <v>7</v>
      </c>
      <c r="K14" s="4"/>
      <c r="L14" s="5"/>
      <c r="M14" s="4"/>
      <c r="N14" s="5"/>
      <c r="O14" s="4"/>
      <c r="P14" s="8"/>
      <c r="Q14" s="4"/>
      <c r="R14" s="5"/>
      <c r="S14" s="4"/>
      <c r="T14" s="50">
        <f t="shared" ref="T14:T16" si="2">SUM(H14:S14)</f>
        <v>58</v>
      </c>
    </row>
    <row r="15" spans="1:20" ht="16" x14ac:dyDescent="0.2">
      <c r="A15" s="156"/>
      <c r="B15" s="1" t="s">
        <v>29</v>
      </c>
      <c r="C15" s="2" t="s">
        <v>24</v>
      </c>
      <c r="D15" s="7" t="s">
        <v>30</v>
      </c>
      <c r="E15" s="29" t="s">
        <v>27</v>
      </c>
      <c r="F15" s="30" t="s">
        <v>232</v>
      </c>
      <c r="G15" s="13" t="s">
        <v>47</v>
      </c>
      <c r="H15" s="3">
        <v>75</v>
      </c>
      <c r="I15" s="4">
        <v>9</v>
      </c>
      <c r="J15" s="5">
        <v>12</v>
      </c>
      <c r="K15" s="4"/>
      <c r="L15" s="5"/>
      <c r="M15" s="4"/>
      <c r="N15" s="5"/>
      <c r="O15" s="4">
        <v>1</v>
      </c>
      <c r="P15" s="5">
        <v>1</v>
      </c>
      <c r="Q15" s="4"/>
      <c r="R15" s="5"/>
      <c r="S15" s="4"/>
      <c r="T15" s="50">
        <f t="shared" si="2"/>
        <v>98</v>
      </c>
    </row>
    <row r="16" spans="1:20" ht="16" x14ac:dyDescent="0.2">
      <c r="A16" s="156"/>
      <c r="B16" s="9" t="s">
        <v>31</v>
      </c>
      <c r="C16" s="2" t="s">
        <v>24</v>
      </c>
      <c r="D16" s="7" t="s">
        <v>32</v>
      </c>
      <c r="E16" s="29" t="s">
        <v>27</v>
      </c>
      <c r="F16" s="30" t="s">
        <v>232</v>
      </c>
      <c r="G16" s="13" t="s">
        <v>47</v>
      </c>
      <c r="H16" s="3"/>
      <c r="I16" s="4"/>
      <c r="J16" s="5"/>
      <c r="K16" s="4">
        <v>1</v>
      </c>
      <c r="L16" s="5"/>
      <c r="M16" s="4"/>
      <c r="N16" s="5"/>
      <c r="O16" s="4"/>
      <c r="P16" s="5"/>
      <c r="Q16" s="4"/>
      <c r="R16" s="5"/>
      <c r="S16" s="4"/>
      <c r="T16" s="50">
        <f t="shared" si="2"/>
        <v>1</v>
      </c>
    </row>
    <row r="17" spans="1:20" ht="17" thickBot="1" x14ac:dyDescent="0.25">
      <c r="A17" s="157"/>
      <c r="B17" s="79" t="s">
        <v>54</v>
      </c>
      <c r="C17" s="80" t="s">
        <v>53</v>
      </c>
      <c r="D17" s="81" t="s">
        <v>55</v>
      </c>
      <c r="E17" s="82" t="s">
        <v>56</v>
      </c>
      <c r="F17" s="83" t="s">
        <v>232</v>
      </c>
      <c r="G17" s="88" t="s">
        <v>28</v>
      </c>
      <c r="H17" s="86">
        <v>7</v>
      </c>
      <c r="I17" s="85">
        <v>17</v>
      </c>
      <c r="J17" s="86">
        <v>1</v>
      </c>
      <c r="K17" s="85"/>
      <c r="L17" s="86">
        <v>1</v>
      </c>
      <c r="M17" s="85"/>
      <c r="N17" s="86"/>
      <c r="O17" s="85"/>
      <c r="P17" s="86"/>
      <c r="Q17" s="85"/>
      <c r="R17" s="86">
        <v>1</v>
      </c>
      <c r="S17" s="85"/>
      <c r="T17" s="89">
        <f t="shared" si="0"/>
        <v>27</v>
      </c>
    </row>
    <row r="18" spans="1:20" ht="17" thickTop="1" x14ac:dyDescent="0.2">
      <c r="A18" s="153" t="s">
        <v>230</v>
      </c>
      <c r="B18" s="116" t="s">
        <v>58</v>
      </c>
      <c r="C18" s="116" t="s">
        <v>57</v>
      </c>
      <c r="D18" s="117" t="s">
        <v>59</v>
      </c>
      <c r="E18" s="69" t="s">
        <v>235</v>
      </c>
      <c r="F18" s="118" t="s">
        <v>233</v>
      </c>
      <c r="G18" s="23" t="s">
        <v>60</v>
      </c>
      <c r="H18" s="15">
        <v>1</v>
      </c>
      <c r="I18" s="67">
        <v>38</v>
      </c>
      <c r="J18" s="16"/>
      <c r="K18" s="67"/>
      <c r="L18" s="16"/>
      <c r="M18" s="67"/>
      <c r="N18" s="16"/>
      <c r="O18" s="67"/>
      <c r="P18" s="16"/>
      <c r="Q18" s="67"/>
      <c r="R18" s="16"/>
      <c r="S18" s="67"/>
      <c r="T18" s="50">
        <f t="shared" ref="T18:T20" si="3">SUM(H18:S18)</f>
        <v>39</v>
      </c>
    </row>
    <row r="19" spans="1:20" ht="15.75" customHeight="1" x14ac:dyDescent="0.2">
      <c r="A19" s="156"/>
      <c r="B19" s="140" t="s">
        <v>62</v>
      </c>
      <c r="C19" s="140" t="s">
        <v>61</v>
      </c>
      <c r="D19" s="149" t="s">
        <v>63</v>
      </c>
      <c r="E19" s="151" t="s">
        <v>64</v>
      </c>
      <c r="F19" s="149" t="s">
        <v>234</v>
      </c>
      <c r="G19" s="7" t="s">
        <v>60</v>
      </c>
      <c r="H19" s="3">
        <v>1</v>
      </c>
      <c r="I19" s="4"/>
      <c r="J19" s="5"/>
      <c r="K19" s="4"/>
      <c r="L19" s="5"/>
      <c r="M19" s="4"/>
      <c r="N19" s="5"/>
      <c r="O19" s="4"/>
      <c r="P19" s="5"/>
      <c r="Q19" s="4"/>
      <c r="R19" s="5"/>
      <c r="S19" s="4"/>
      <c r="T19" s="50">
        <f t="shared" si="3"/>
        <v>1</v>
      </c>
    </row>
    <row r="20" spans="1:20" ht="15.75" customHeight="1" thickBot="1" x14ac:dyDescent="0.25">
      <c r="A20" s="157"/>
      <c r="B20" s="150"/>
      <c r="C20" s="165"/>
      <c r="D20" s="150"/>
      <c r="E20" s="150"/>
      <c r="F20" s="152"/>
      <c r="G20" s="81" t="s">
        <v>23</v>
      </c>
      <c r="H20" s="84"/>
      <c r="I20" s="85"/>
      <c r="J20" s="86"/>
      <c r="K20" s="85"/>
      <c r="L20" s="86"/>
      <c r="M20" s="85"/>
      <c r="N20" s="86">
        <v>1</v>
      </c>
      <c r="O20" s="85"/>
      <c r="P20" s="86"/>
      <c r="Q20" s="85"/>
      <c r="R20" s="86"/>
      <c r="S20" s="85"/>
      <c r="T20" s="89">
        <f t="shared" si="3"/>
        <v>1</v>
      </c>
    </row>
    <row r="21" spans="1:20" ht="15.75" customHeight="1" thickTop="1" x14ac:dyDescent="0.2">
      <c r="A21" s="155" t="s">
        <v>65</v>
      </c>
      <c r="B21" s="14" t="s">
        <v>236</v>
      </c>
      <c r="C21" s="14" t="s">
        <v>66</v>
      </c>
      <c r="D21" s="24" t="s">
        <v>67</v>
      </c>
      <c r="E21" s="27"/>
      <c r="F21" s="23"/>
      <c r="G21" s="23" t="s">
        <v>68</v>
      </c>
      <c r="H21" s="15">
        <v>2</v>
      </c>
      <c r="I21" s="67"/>
      <c r="J21" s="16">
        <v>1</v>
      </c>
      <c r="K21" s="67"/>
      <c r="L21" s="16"/>
      <c r="M21" s="67"/>
      <c r="N21" s="16"/>
      <c r="O21" s="67"/>
      <c r="P21" s="16"/>
      <c r="Q21" s="67"/>
      <c r="R21" s="16"/>
      <c r="S21" s="67"/>
      <c r="T21" s="50">
        <f t="shared" ref="T21:T74" si="4">SUM(H21:S21)</f>
        <v>3</v>
      </c>
    </row>
    <row r="22" spans="1:20" ht="15.75" customHeight="1" x14ac:dyDescent="0.2">
      <c r="A22" s="153"/>
      <c r="B22" s="31" t="s">
        <v>179</v>
      </c>
      <c r="C22" s="31" t="s">
        <v>178</v>
      </c>
      <c r="D22" s="30" t="s">
        <v>180</v>
      </c>
      <c r="E22" s="32" t="s">
        <v>181</v>
      </c>
      <c r="F22" s="30" t="s">
        <v>233</v>
      </c>
      <c r="G22" s="47" t="s">
        <v>182</v>
      </c>
      <c r="H22" s="48">
        <v>4</v>
      </c>
      <c r="I22" s="47"/>
      <c r="J22" s="48"/>
      <c r="K22" s="47"/>
      <c r="L22" s="48"/>
      <c r="M22" s="47"/>
      <c r="N22" s="48"/>
      <c r="O22" s="47"/>
      <c r="P22" s="48"/>
      <c r="Q22" s="47"/>
      <c r="R22" s="48"/>
      <c r="S22" s="47"/>
      <c r="T22" s="53">
        <f t="shared" ref="T22" si="5">SUM(H22:S22)</f>
        <v>4</v>
      </c>
    </row>
    <row r="23" spans="1:20" ht="15.75" customHeight="1" x14ac:dyDescent="0.2">
      <c r="A23" s="153"/>
      <c r="B23" s="9" t="s">
        <v>69</v>
      </c>
      <c r="C23" s="14" t="s">
        <v>66</v>
      </c>
      <c r="D23" s="10" t="s">
        <v>70</v>
      </c>
      <c r="E23" s="6" t="s">
        <v>71</v>
      </c>
      <c r="F23" s="7" t="s">
        <v>233</v>
      </c>
      <c r="G23" s="7" t="s">
        <v>68</v>
      </c>
      <c r="H23" s="3"/>
      <c r="I23" s="4"/>
      <c r="J23" s="5">
        <v>1</v>
      </c>
      <c r="K23" s="4"/>
      <c r="L23" s="5"/>
      <c r="M23" s="4"/>
      <c r="N23" s="5"/>
      <c r="O23" s="4"/>
      <c r="P23" s="5"/>
      <c r="Q23" s="4"/>
      <c r="R23" s="5"/>
      <c r="S23" s="11"/>
      <c r="T23" s="50">
        <f t="shared" si="4"/>
        <v>1</v>
      </c>
    </row>
    <row r="24" spans="1:20" ht="15.75" customHeight="1" x14ac:dyDescent="0.2">
      <c r="A24" s="153"/>
      <c r="B24" s="31" t="s">
        <v>96</v>
      </c>
      <c r="C24" s="31" t="s">
        <v>95</v>
      </c>
      <c r="D24" s="40" t="s">
        <v>97</v>
      </c>
      <c r="E24" s="41" t="s">
        <v>98</v>
      </c>
      <c r="F24" s="40" t="s">
        <v>234</v>
      </c>
      <c r="G24" s="47" t="s">
        <v>28</v>
      </c>
      <c r="H24" s="48">
        <v>5</v>
      </c>
      <c r="I24" s="47"/>
      <c r="J24" s="52"/>
      <c r="K24" s="57"/>
      <c r="L24" s="48"/>
      <c r="M24" s="47"/>
      <c r="N24" s="48"/>
      <c r="O24" s="47"/>
      <c r="P24" s="48"/>
      <c r="Q24" s="47"/>
      <c r="R24" s="48"/>
      <c r="S24" s="47"/>
      <c r="T24" s="53">
        <f t="shared" ref="T24:T31" si="6">SUM(H24:S24)</f>
        <v>5</v>
      </c>
    </row>
    <row r="25" spans="1:20" ht="15.75" customHeight="1" x14ac:dyDescent="0.2">
      <c r="A25" s="153"/>
      <c r="B25" s="31" t="s">
        <v>99</v>
      </c>
      <c r="C25" s="31" t="s">
        <v>95</v>
      </c>
      <c r="D25" s="42" t="s">
        <v>100</v>
      </c>
      <c r="E25" s="43"/>
      <c r="F25" s="42"/>
      <c r="G25" s="47" t="s">
        <v>28</v>
      </c>
      <c r="H25" s="48">
        <v>16</v>
      </c>
      <c r="I25" s="47"/>
      <c r="J25" s="52"/>
      <c r="K25" s="57"/>
      <c r="L25" s="48"/>
      <c r="M25" s="47"/>
      <c r="N25" s="48"/>
      <c r="O25" s="47"/>
      <c r="P25" s="48"/>
      <c r="Q25" s="47"/>
      <c r="R25" s="48"/>
      <c r="S25" s="47"/>
      <c r="T25" s="53">
        <f t="shared" si="6"/>
        <v>16</v>
      </c>
    </row>
    <row r="26" spans="1:20" ht="15.75" customHeight="1" x14ac:dyDescent="0.2">
      <c r="A26" s="153"/>
      <c r="B26" s="39" t="s">
        <v>184</v>
      </c>
      <c r="C26" s="31" t="s">
        <v>183</v>
      </c>
      <c r="D26" s="30" t="s">
        <v>185</v>
      </c>
      <c r="E26" s="32" t="s">
        <v>186</v>
      </c>
      <c r="F26" s="30" t="s">
        <v>233</v>
      </c>
      <c r="G26" s="47" t="s">
        <v>187</v>
      </c>
      <c r="H26" s="48"/>
      <c r="I26" s="47"/>
      <c r="J26" s="48">
        <v>11</v>
      </c>
      <c r="K26" s="47"/>
      <c r="L26" s="48"/>
      <c r="M26" s="47"/>
      <c r="N26" s="48"/>
      <c r="O26" s="47"/>
      <c r="P26" s="48"/>
      <c r="Q26" s="47"/>
      <c r="R26" s="48"/>
      <c r="S26" s="47"/>
      <c r="T26" s="53">
        <f t="shared" si="6"/>
        <v>11</v>
      </c>
    </row>
    <row r="27" spans="1:20" ht="15.75" customHeight="1" x14ac:dyDescent="0.2">
      <c r="A27" s="153"/>
      <c r="B27" s="31" t="s">
        <v>126</v>
      </c>
      <c r="C27" s="31" t="s">
        <v>125</v>
      </c>
      <c r="D27" s="30" t="s">
        <v>127</v>
      </c>
      <c r="E27" s="44" t="s">
        <v>128</v>
      </c>
      <c r="F27" s="30" t="s">
        <v>232</v>
      </c>
      <c r="G27" s="47" t="s">
        <v>42</v>
      </c>
      <c r="H27" s="48"/>
      <c r="I27" s="47"/>
      <c r="J27" s="48"/>
      <c r="K27" s="47"/>
      <c r="L27" s="48"/>
      <c r="M27" s="47"/>
      <c r="N27" s="48"/>
      <c r="O27" s="47"/>
      <c r="P27" s="48">
        <v>1</v>
      </c>
      <c r="Q27" s="47"/>
      <c r="R27" s="48"/>
      <c r="S27" s="47"/>
      <c r="T27" s="53">
        <f t="shared" si="6"/>
        <v>1</v>
      </c>
    </row>
    <row r="28" spans="1:20" ht="15.75" customHeight="1" x14ac:dyDescent="0.2">
      <c r="A28" s="153"/>
      <c r="B28" s="31" t="s">
        <v>129</v>
      </c>
      <c r="C28" s="31" t="s">
        <v>125</v>
      </c>
      <c r="D28" s="30" t="s">
        <v>130</v>
      </c>
      <c r="E28" s="32" t="s">
        <v>131</v>
      </c>
      <c r="F28" s="30" t="s">
        <v>232</v>
      </c>
      <c r="G28" s="47" t="s">
        <v>42</v>
      </c>
      <c r="H28" s="48"/>
      <c r="I28" s="47"/>
      <c r="J28" s="48">
        <v>1</v>
      </c>
      <c r="K28" s="47"/>
      <c r="L28" s="48"/>
      <c r="M28" s="47"/>
      <c r="N28" s="48"/>
      <c r="O28" s="47"/>
      <c r="P28" s="48"/>
      <c r="Q28" s="47"/>
      <c r="R28" s="48"/>
      <c r="S28" s="47"/>
      <c r="T28" s="53">
        <f t="shared" si="6"/>
        <v>1</v>
      </c>
    </row>
    <row r="29" spans="1:20" ht="15.75" customHeight="1" x14ac:dyDescent="0.2">
      <c r="A29" s="153"/>
      <c r="B29" s="31" t="s">
        <v>132</v>
      </c>
      <c r="C29" s="31" t="s">
        <v>125</v>
      </c>
      <c r="D29" s="30" t="s">
        <v>133</v>
      </c>
      <c r="E29" s="32" t="s">
        <v>131</v>
      </c>
      <c r="F29" s="30" t="s">
        <v>232</v>
      </c>
      <c r="G29" s="47" t="s">
        <v>42</v>
      </c>
      <c r="H29" s="48">
        <v>1</v>
      </c>
      <c r="I29" s="47"/>
      <c r="J29" s="48"/>
      <c r="K29" s="47"/>
      <c r="L29" s="48"/>
      <c r="M29" s="47"/>
      <c r="N29" s="48"/>
      <c r="O29" s="47"/>
      <c r="P29" s="48"/>
      <c r="Q29" s="47"/>
      <c r="R29" s="48"/>
      <c r="S29" s="47"/>
      <c r="T29" s="53">
        <f t="shared" si="6"/>
        <v>1</v>
      </c>
    </row>
    <row r="30" spans="1:20" ht="15.75" customHeight="1" x14ac:dyDescent="0.2">
      <c r="A30" s="153"/>
      <c r="B30" s="31" t="s">
        <v>134</v>
      </c>
      <c r="C30" s="31" t="s">
        <v>125</v>
      </c>
      <c r="D30" s="30" t="s">
        <v>135</v>
      </c>
      <c r="E30" s="32" t="s">
        <v>131</v>
      </c>
      <c r="F30" s="30" t="s">
        <v>232</v>
      </c>
      <c r="G30" s="47" t="s">
        <v>42</v>
      </c>
      <c r="H30" s="48">
        <f>213+24</f>
        <v>237</v>
      </c>
      <c r="I30" s="47"/>
      <c r="J30" s="48"/>
      <c r="K30" s="47"/>
      <c r="L30" s="48"/>
      <c r="M30" s="47"/>
      <c r="N30" s="48"/>
      <c r="O30" s="47"/>
      <c r="P30" s="48"/>
      <c r="Q30" s="47"/>
      <c r="R30" s="48"/>
      <c r="S30" s="47"/>
      <c r="T30" s="53">
        <f t="shared" si="6"/>
        <v>237</v>
      </c>
    </row>
    <row r="31" spans="1:20" ht="15.75" customHeight="1" x14ac:dyDescent="0.2">
      <c r="A31" s="153"/>
      <c r="B31" s="31" t="s">
        <v>136</v>
      </c>
      <c r="C31" s="31" t="s">
        <v>125</v>
      </c>
      <c r="D31" s="30" t="s">
        <v>137</v>
      </c>
      <c r="E31" s="32" t="s">
        <v>131</v>
      </c>
      <c r="F31" s="30" t="s">
        <v>232</v>
      </c>
      <c r="G31" s="47" t="s">
        <v>42</v>
      </c>
      <c r="H31" s="48">
        <v>5</v>
      </c>
      <c r="I31" s="47"/>
      <c r="J31" s="48"/>
      <c r="K31" s="47"/>
      <c r="L31" s="48"/>
      <c r="M31" s="47"/>
      <c r="N31" s="48">
        <v>1</v>
      </c>
      <c r="O31" s="47"/>
      <c r="P31" s="48"/>
      <c r="Q31" s="47"/>
      <c r="R31" s="48"/>
      <c r="S31" s="47"/>
      <c r="T31" s="53">
        <f t="shared" si="6"/>
        <v>6</v>
      </c>
    </row>
    <row r="32" spans="1:20" ht="15.75" customHeight="1" x14ac:dyDescent="0.2">
      <c r="A32" s="153"/>
      <c r="B32" s="39" t="s">
        <v>83</v>
      </c>
      <c r="C32" s="31" t="s">
        <v>82</v>
      </c>
      <c r="D32" s="37" t="s">
        <v>84</v>
      </c>
      <c r="E32" s="38" t="s">
        <v>85</v>
      </c>
      <c r="F32" s="30" t="s">
        <v>233</v>
      </c>
      <c r="G32" s="47" t="s">
        <v>42</v>
      </c>
      <c r="H32" s="48">
        <v>1</v>
      </c>
      <c r="I32" s="47"/>
      <c r="J32" s="48"/>
      <c r="K32" s="47"/>
      <c r="L32" s="48"/>
      <c r="M32" s="47"/>
      <c r="N32" s="48"/>
      <c r="O32" s="47"/>
      <c r="P32" s="48"/>
      <c r="Q32" s="47"/>
      <c r="R32" s="48"/>
      <c r="S32" s="54"/>
      <c r="T32" s="53">
        <f t="shared" ref="T32:T37" si="7">SUM(H32:S32)</f>
        <v>1</v>
      </c>
    </row>
    <row r="33" spans="1:20" ht="15.75" customHeight="1" x14ac:dyDescent="0.2">
      <c r="A33" s="153"/>
      <c r="B33" s="31" t="s">
        <v>119</v>
      </c>
      <c r="C33" s="31" t="s">
        <v>101</v>
      </c>
      <c r="D33" s="30" t="s">
        <v>120</v>
      </c>
      <c r="E33" s="32"/>
      <c r="F33" s="30"/>
      <c r="G33" s="47" t="s">
        <v>28</v>
      </c>
      <c r="H33" s="48">
        <v>1</v>
      </c>
      <c r="I33" s="47"/>
      <c r="J33" s="48">
        <v>1</v>
      </c>
      <c r="K33" s="47"/>
      <c r="L33" s="48"/>
      <c r="M33" s="47"/>
      <c r="N33" s="48"/>
      <c r="O33" s="47"/>
      <c r="P33" s="48"/>
      <c r="Q33" s="47"/>
      <c r="R33" s="48"/>
      <c r="S33" s="47"/>
      <c r="T33" s="53">
        <f t="shared" si="7"/>
        <v>2</v>
      </c>
    </row>
    <row r="34" spans="1:20" ht="15.75" customHeight="1" x14ac:dyDescent="0.2">
      <c r="A34" s="153"/>
      <c r="B34" s="39" t="s">
        <v>102</v>
      </c>
      <c r="C34" s="31" t="s">
        <v>101</v>
      </c>
      <c r="D34" s="37" t="s">
        <v>103</v>
      </c>
      <c r="E34" s="38" t="s">
        <v>104</v>
      </c>
      <c r="F34" s="30" t="s">
        <v>233</v>
      </c>
      <c r="G34" s="47" t="s">
        <v>28</v>
      </c>
      <c r="H34" s="48"/>
      <c r="I34" s="47"/>
      <c r="J34" s="48">
        <v>1</v>
      </c>
      <c r="K34" s="47"/>
      <c r="L34" s="48"/>
      <c r="M34" s="47"/>
      <c r="N34" s="48"/>
      <c r="O34" s="47"/>
      <c r="P34" s="48"/>
      <c r="Q34" s="47"/>
      <c r="R34" s="48"/>
      <c r="S34" s="47"/>
      <c r="T34" s="53">
        <f t="shared" si="7"/>
        <v>1</v>
      </c>
    </row>
    <row r="35" spans="1:20" ht="32" customHeight="1" x14ac:dyDescent="0.2">
      <c r="A35" s="153"/>
      <c r="B35" s="39" t="s">
        <v>105</v>
      </c>
      <c r="C35" s="31" t="s">
        <v>101</v>
      </c>
      <c r="D35" s="37" t="s">
        <v>106</v>
      </c>
      <c r="E35" s="38" t="s">
        <v>107</v>
      </c>
      <c r="F35" s="37" t="s">
        <v>234</v>
      </c>
      <c r="G35" s="47" t="s">
        <v>28</v>
      </c>
      <c r="H35" s="48">
        <v>2</v>
      </c>
      <c r="I35" s="47"/>
      <c r="J35" s="48"/>
      <c r="K35" s="47"/>
      <c r="L35" s="48"/>
      <c r="M35" s="47"/>
      <c r="N35" s="48"/>
      <c r="O35" s="47"/>
      <c r="P35" s="48"/>
      <c r="Q35" s="47"/>
      <c r="R35" s="48"/>
      <c r="S35" s="47"/>
      <c r="T35" s="53">
        <f t="shared" si="7"/>
        <v>2</v>
      </c>
    </row>
    <row r="36" spans="1:20" ht="15.75" customHeight="1" x14ac:dyDescent="0.2">
      <c r="A36" s="153"/>
      <c r="B36" s="39" t="s">
        <v>122</v>
      </c>
      <c r="C36" s="31" t="s">
        <v>121</v>
      </c>
      <c r="D36" s="30" t="s">
        <v>123</v>
      </c>
      <c r="E36" s="32" t="s">
        <v>124</v>
      </c>
      <c r="F36" s="30" t="s">
        <v>233</v>
      </c>
      <c r="G36" s="47" t="s">
        <v>28</v>
      </c>
      <c r="H36" s="48">
        <v>1</v>
      </c>
      <c r="I36" s="47"/>
      <c r="J36" s="48">
        <v>5</v>
      </c>
      <c r="K36" s="47"/>
      <c r="L36" s="48">
        <v>2</v>
      </c>
      <c r="M36" s="47"/>
      <c r="N36" s="48">
        <v>1</v>
      </c>
      <c r="O36" s="47"/>
      <c r="P36" s="48"/>
      <c r="Q36" s="47"/>
      <c r="R36" s="48"/>
      <c r="S36" s="47"/>
      <c r="T36" s="53">
        <f t="shared" si="7"/>
        <v>9</v>
      </c>
    </row>
    <row r="37" spans="1:20" ht="15.75" customHeight="1" x14ac:dyDescent="0.2">
      <c r="A37" s="153"/>
      <c r="B37" s="31" t="s">
        <v>86</v>
      </c>
      <c r="C37" s="31" t="s">
        <v>82</v>
      </c>
      <c r="D37" s="37" t="s">
        <v>87</v>
      </c>
      <c r="E37" s="38" t="s">
        <v>88</v>
      </c>
      <c r="F37" s="37" t="s">
        <v>234</v>
      </c>
      <c r="G37" s="47" t="s">
        <v>42</v>
      </c>
      <c r="H37" s="48">
        <v>2</v>
      </c>
      <c r="I37" s="47"/>
      <c r="J37" s="48"/>
      <c r="K37" s="47"/>
      <c r="L37" s="48"/>
      <c r="M37" s="47"/>
      <c r="N37" s="48"/>
      <c r="O37" s="47"/>
      <c r="P37" s="48"/>
      <c r="Q37" s="47"/>
      <c r="R37" s="48"/>
      <c r="S37" s="54"/>
      <c r="T37" s="53">
        <f t="shared" si="7"/>
        <v>2</v>
      </c>
    </row>
    <row r="38" spans="1:20" ht="15.75" customHeight="1" x14ac:dyDescent="0.2">
      <c r="A38" s="153"/>
      <c r="B38" s="9" t="s">
        <v>72</v>
      </c>
      <c r="C38" s="14" t="s">
        <v>66</v>
      </c>
      <c r="D38" s="10" t="s">
        <v>73</v>
      </c>
      <c r="E38" s="25" t="s">
        <v>74</v>
      </c>
      <c r="F38" s="7" t="s">
        <v>233</v>
      </c>
      <c r="G38" s="7" t="s">
        <v>68</v>
      </c>
      <c r="H38" s="3"/>
      <c r="I38" s="4"/>
      <c r="J38" s="5"/>
      <c r="K38" s="4"/>
      <c r="L38" s="5"/>
      <c r="M38" s="4"/>
      <c r="N38" s="5">
        <v>1</v>
      </c>
      <c r="O38" s="4"/>
      <c r="P38" s="5"/>
      <c r="Q38" s="4"/>
      <c r="R38" s="5"/>
      <c r="S38" s="11"/>
      <c r="T38" s="50">
        <f t="shared" si="4"/>
        <v>1</v>
      </c>
    </row>
    <row r="39" spans="1:20" ht="15.75" customHeight="1" x14ac:dyDescent="0.2">
      <c r="A39" s="153"/>
      <c r="B39" s="31" t="s">
        <v>138</v>
      </c>
      <c r="C39" s="31" t="s">
        <v>125</v>
      </c>
      <c r="D39" s="30" t="s">
        <v>139</v>
      </c>
      <c r="E39" s="44" t="s">
        <v>140</v>
      </c>
      <c r="F39" s="30" t="s">
        <v>232</v>
      </c>
      <c r="G39" s="47" t="s">
        <v>42</v>
      </c>
      <c r="H39" s="48">
        <v>1</v>
      </c>
      <c r="I39" s="47"/>
      <c r="J39" s="48"/>
      <c r="K39" s="47"/>
      <c r="L39" s="48"/>
      <c r="M39" s="47"/>
      <c r="N39" s="48"/>
      <c r="O39" s="47"/>
      <c r="P39" s="48"/>
      <c r="Q39" s="47"/>
      <c r="R39" s="48"/>
      <c r="S39" s="47"/>
      <c r="T39" s="53">
        <f t="shared" ref="T39" si="8">SUM(H39:S39)</f>
        <v>1</v>
      </c>
    </row>
    <row r="40" spans="1:20" ht="15.75" customHeight="1" x14ac:dyDescent="0.2">
      <c r="A40" s="153"/>
      <c r="B40" s="39" t="s">
        <v>108</v>
      </c>
      <c r="C40" s="31" t="s">
        <v>101</v>
      </c>
      <c r="D40" s="37" t="s">
        <v>109</v>
      </c>
      <c r="E40" s="38" t="s">
        <v>110</v>
      </c>
      <c r="F40" s="37" t="s">
        <v>232</v>
      </c>
      <c r="G40" s="47" t="s">
        <v>28</v>
      </c>
      <c r="H40" s="48"/>
      <c r="I40" s="47"/>
      <c r="J40" s="48"/>
      <c r="K40" s="47"/>
      <c r="L40" s="48"/>
      <c r="M40" s="47"/>
      <c r="N40" s="48">
        <v>1</v>
      </c>
      <c r="O40" s="47"/>
      <c r="P40" s="48"/>
      <c r="Q40" s="47"/>
      <c r="R40" s="48"/>
      <c r="S40" s="47"/>
      <c r="T40" s="53">
        <f t="shared" ref="T40:T45" si="9">SUM(H40:S40)</f>
        <v>1</v>
      </c>
    </row>
    <row r="41" spans="1:20" ht="15.75" customHeight="1" x14ac:dyDescent="0.2">
      <c r="A41" s="153"/>
      <c r="B41" s="39" t="s">
        <v>89</v>
      </c>
      <c r="C41" s="31" t="s">
        <v>82</v>
      </c>
      <c r="D41" s="37" t="s">
        <v>90</v>
      </c>
      <c r="E41" s="38" t="s">
        <v>91</v>
      </c>
      <c r="F41" s="30" t="s">
        <v>233</v>
      </c>
      <c r="G41" s="47" t="s">
        <v>42</v>
      </c>
      <c r="H41" s="48">
        <v>1</v>
      </c>
      <c r="I41" s="47"/>
      <c r="J41" s="48"/>
      <c r="K41" s="47"/>
      <c r="L41" s="48"/>
      <c r="M41" s="47"/>
      <c r="N41" s="48"/>
      <c r="O41" s="47"/>
      <c r="P41" s="48"/>
      <c r="Q41" s="47"/>
      <c r="R41" s="48"/>
      <c r="S41" s="54"/>
      <c r="T41" s="53">
        <f t="shared" si="9"/>
        <v>1</v>
      </c>
    </row>
    <row r="42" spans="1:20" ht="15.75" customHeight="1" x14ac:dyDescent="0.2">
      <c r="A42" s="153"/>
      <c r="B42" s="31" t="s">
        <v>159</v>
      </c>
      <c r="C42" s="31" t="s">
        <v>158</v>
      </c>
      <c r="D42" s="37" t="s">
        <v>160</v>
      </c>
      <c r="E42" s="44" t="s">
        <v>161</v>
      </c>
      <c r="F42" s="37" t="s">
        <v>234</v>
      </c>
      <c r="G42" s="47" t="s">
        <v>28</v>
      </c>
      <c r="H42" s="48"/>
      <c r="I42" s="47"/>
      <c r="J42" s="48">
        <v>1</v>
      </c>
      <c r="K42" s="47"/>
      <c r="L42" s="48"/>
      <c r="M42" s="47"/>
      <c r="N42" s="48"/>
      <c r="O42" s="47"/>
      <c r="P42" s="48"/>
      <c r="Q42" s="47"/>
      <c r="R42" s="48"/>
      <c r="S42" s="47"/>
      <c r="T42" s="53">
        <f t="shared" si="9"/>
        <v>1</v>
      </c>
    </row>
    <row r="43" spans="1:20" ht="15.75" customHeight="1" x14ac:dyDescent="0.2">
      <c r="A43" s="153"/>
      <c r="B43" s="39" t="s">
        <v>92</v>
      </c>
      <c r="C43" s="31" t="s">
        <v>82</v>
      </c>
      <c r="D43" s="37" t="s">
        <v>93</v>
      </c>
      <c r="E43" s="38" t="s">
        <v>94</v>
      </c>
      <c r="F43" s="30" t="s">
        <v>233</v>
      </c>
      <c r="G43" s="47" t="s">
        <v>42</v>
      </c>
      <c r="H43" s="48"/>
      <c r="I43" s="47"/>
      <c r="J43" s="48"/>
      <c r="K43" s="47"/>
      <c r="L43" s="48"/>
      <c r="M43" s="47"/>
      <c r="N43" s="48"/>
      <c r="O43" s="47"/>
      <c r="P43" s="48"/>
      <c r="Q43" s="47"/>
      <c r="R43" s="48">
        <v>1</v>
      </c>
      <c r="S43" s="54"/>
      <c r="T43" s="53">
        <f t="shared" si="9"/>
        <v>1</v>
      </c>
    </row>
    <row r="44" spans="1:20" ht="15.75" customHeight="1" x14ac:dyDescent="0.2">
      <c r="A44" s="153"/>
      <c r="B44" s="31" t="s">
        <v>168</v>
      </c>
      <c r="C44" s="31" t="s">
        <v>162</v>
      </c>
      <c r="D44" s="30" t="s">
        <v>169</v>
      </c>
      <c r="E44" s="32" t="s">
        <v>243</v>
      </c>
      <c r="F44" s="30"/>
      <c r="G44" s="47" t="s">
        <v>68</v>
      </c>
      <c r="H44" s="48">
        <v>5</v>
      </c>
      <c r="I44" s="47">
        <v>2</v>
      </c>
      <c r="J44" s="48">
        <v>2</v>
      </c>
      <c r="K44" s="47"/>
      <c r="L44" s="48"/>
      <c r="M44" s="47"/>
      <c r="N44" s="48"/>
      <c r="O44" s="47"/>
      <c r="P44" s="48"/>
      <c r="Q44" s="47"/>
      <c r="R44" s="48"/>
      <c r="S44" s="47"/>
      <c r="T44" s="53">
        <f t="shared" si="9"/>
        <v>9</v>
      </c>
    </row>
    <row r="45" spans="1:20" ht="15.75" customHeight="1" x14ac:dyDescent="0.2">
      <c r="A45" s="153"/>
      <c r="B45" s="31" t="s">
        <v>166</v>
      </c>
      <c r="C45" s="31" t="s">
        <v>162</v>
      </c>
      <c r="D45" s="37" t="s">
        <v>167</v>
      </c>
      <c r="E45" s="32" t="s">
        <v>153</v>
      </c>
      <c r="F45" s="30" t="s">
        <v>233</v>
      </c>
      <c r="G45" s="47" t="s">
        <v>68</v>
      </c>
      <c r="H45" s="48">
        <v>1</v>
      </c>
      <c r="I45" s="47"/>
      <c r="J45" s="48"/>
      <c r="K45" s="47"/>
      <c r="L45" s="48"/>
      <c r="M45" s="47"/>
      <c r="N45" s="48"/>
      <c r="O45" s="47"/>
      <c r="P45" s="48"/>
      <c r="Q45" s="47"/>
      <c r="R45" s="48"/>
      <c r="S45" s="47"/>
      <c r="T45" s="53">
        <f t="shared" si="9"/>
        <v>1</v>
      </c>
    </row>
    <row r="46" spans="1:20" ht="15.75" customHeight="1" x14ac:dyDescent="0.2">
      <c r="A46" s="153"/>
      <c r="B46" s="31" t="s">
        <v>170</v>
      </c>
      <c r="C46" s="31" t="s">
        <v>162</v>
      </c>
      <c r="D46" s="30" t="s">
        <v>171</v>
      </c>
      <c r="E46" s="32" t="s">
        <v>172</v>
      </c>
      <c r="F46" s="30" t="s">
        <v>233</v>
      </c>
      <c r="G46" s="47" t="s">
        <v>68</v>
      </c>
      <c r="H46" s="48">
        <v>23</v>
      </c>
      <c r="I46" s="47"/>
      <c r="J46" s="48">
        <v>1</v>
      </c>
      <c r="K46" s="47"/>
      <c r="L46" s="48"/>
      <c r="M46" s="47"/>
      <c r="N46" s="48"/>
      <c r="O46" s="47"/>
      <c r="P46" s="48"/>
      <c r="Q46" s="47"/>
      <c r="R46" s="48"/>
      <c r="S46" s="47"/>
      <c r="T46" s="53">
        <f t="shared" ref="T46" si="10">SUM(H46:S46)</f>
        <v>24</v>
      </c>
    </row>
    <row r="47" spans="1:20" ht="15.75" customHeight="1" x14ac:dyDescent="0.2">
      <c r="A47" s="153"/>
      <c r="B47" s="168" t="s">
        <v>151</v>
      </c>
      <c r="C47" s="166" t="s">
        <v>150</v>
      </c>
      <c r="D47" s="146" t="s">
        <v>152</v>
      </c>
      <c r="E47" s="144" t="s">
        <v>153</v>
      </c>
      <c r="F47" s="146" t="s">
        <v>233</v>
      </c>
      <c r="G47" s="47" t="s">
        <v>242</v>
      </c>
      <c r="H47" s="48">
        <v>3</v>
      </c>
      <c r="I47" s="47"/>
      <c r="J47" s="48"/>
      <c r="K47" s="47"/>
      <c r="L47" s="48">
        <v>1</v>
      </c>
      <c r="M47" s="47"/>
      <c r="N47" s="48"/>
      <c r="O47" s="47"/>
      <c r="P47" s="48"/>
      <c r="Q47" s="47"/>
      <c r="R47" s="48"/>
      <c r="S47" s="55"/>
      <c r="T47" s="53">
        <f t="shared" si="4"/>
        <v>4</v>
      </c>
    </row>
    <row r="48" spans="1:20" ht="15.75" customHeight="1" x14ac:dyDescent="0.2">
      <c r="A48" s="153"/>
      <c r="B48" s="145"/>
      <c r="C48" s="167"/>
      <c r="D48" s="145"/>
      <c r="E48" s="145"/>
      <c r="F48" s="146"/>
      <c r="G48" s="47" t="s">
        <v>28</v>
      </c>
      <c r="H48" s="48"/>
      <c r="I48" s="47"/>
      <c r="J48" s="48"/>
      <c r="K48" s="47"/>
      <c r="L48" s="48">
        <v>3</v>
      </c>
      <c r="M48" s="47"/>
      <c r="N48" s="48"/>
      <c r="O48" s="47"/>
      <c r="P48" s="48"/>
      <c r="Q48" s="47"/>
      <c r="R48" s="48"/>
      <c r="S48" s="55"/>
      <c r="T48" s="53">
        <f t="shared" si="4"/>
        <v>3</v>
      </c>
    </row>
    <row r="49" spans="1:20" ht="15.75" customHeight="1" x14ac:dyDescent="0.2">
      <c r="A49" s="153"/>
      <c r="B49" s="31" t="s">
        <v>173</v>
      </c>
      <c r="C49" s="31" t="s">
        <v>162</v>
      </c>
      <c r="D49" s="37" t="s">
        <v>174</v>
      </c>
      <c r="E49" s="38" t="s">
        <v>175</v>
      </c>
      <c r="F49" s="30" t="s">
        <v>233</v>
      </c>
      <c r="G49" s="47" t="s">
        <v>68</v>
      </c>
      <c r="H49" s="48">
        <v>1</v>
      </c>
      <c r="I49" s="47"/>
      <c r="J49" s="48"/>
      <c r="K49" s="47"/>
      <c r="L49" s="48"/>
      <c r="M49" s="47"/>
      <c r="N49" s="48"/>
      <c r="O49" s="47"/>
      <c r="P49" s="48"/>
      <c r="Q49" s="47"/>
      <c r="R49" s="48"/>
      <c r="S49" s="47"/>
      <c r="T49" s="53">
        <f t="shared" ref="T49:T51" si="11">SUM(H49:S49)</f>
        <v>1</v>
      </c>
    </row>
    <row r="50" spans="1:20" ht="15.75" customHeight="1" x14ac:dyDescent="0.2">
      <c r="A50" s="153"/>
      <c r="B50" s="44" t="s">
        <v>148</v>
      </c>
      <c r="C50" s="32" t="s">
        <v>147</v>
      </c>
      <c r="D50" s="30" t="s">
        <v>149</v>
      </c>
      <c r="E50" s="32" t="s">
        <v>124</v>
      </c>
      <c r="F50" s="30" t="s">
        <v>233</v>
      </c>
      <c r="G50" s="47" t="s">
        <v>42</v>
      </c>
      <c r="H50" s="48">
        <v>2</v>
      </c>
      <c r="I50" s="47">
        <v>2</v>
      </c>
      <c r="J50" s="48"/>
      <c r="K50" s="47"/>
      <c r="L50" s="48"/>
      <c r="M50" s="47"/>
      <c r="N50" s="48"/>
      <c r="O50" s="47"/>
      <c r="P50" s="48"/>
      <c r="Q50" s="47"/>
      <c r="R50" s="48"/>
      <c r="S50" s="55"/>
      <c r="T50" s="53">
        <f t="shared" si="11"/>
        <v>4</v>
      </c>
    </row>
    <row r="51" spans="1:20" ht="15.75" customHeight="1" x14ac:dyDescent="0.2">
      <c r="A51" s="153"/>
      <c r="B51" s="31" t="s">
        <v>111</v>
      </c>
      <c r="C51" s="31" t="s">
        <v>101</v>
      </c>
      <c r="D51" s="37" t="s">
        <v>112</v>
      </c>
      <c r="E51" s="32" t="s">
        <v>113</v>
      </c>
      <c r="F51" s="30" t="s">
        <v>232</v>
      </c>
      <c r="G51" s="47" t="s">
        <v>28</v>
      </c>
      <c r="H51" s="48">
        <v>1</v>
      </c>
      <c r="I51" s="47"/>
      <c r="J51" s="48"/>
      <c r="K51" s="47"/>
      <c r="L51" s="48"/>
      <c r="M51" s="47"/>
      <c r="N51" s="48"/>
      <c r="O51" s="47"/>
      <c r="P51" s="48"/>
      <c r="Q51" s="47"/>
      <c r="R51" s="48"/>
      <c r="S51" s="47"/>
      <c r="T51" s="53">
        <f t="shared" si="11"/>
        <v>1</v>
      </c>
    </row>
    <row r="52" spans="1:20" ht="15.75" customHeight="1" x14ac:dyDescent="0.2">
      <c r="A52" s="153"/>
      <c r="B52" s="31" t="s">
        <v>189</v>
      </c>
      <c r="C52" s="31" t="s">
        <v>188</v>
      </c>
      <c r="D52" s="30" t="s">
        <v>190</v>
      </c>
      <c r="E52" s="44" t="s">
        <v>191</v>
      </c>
      <c r="F52" s="30" t="s">
        <v>232</v>
      </c>
      <c r="G52" s="47" t="s">
        <v>42</v>
      </c>
      <c r="H52" s="48">
        <v>1</v>
      </c>
      <c r="I52" s="47"/>
      <c r="J52" s="48"/>
      <c r="K52" s="47"/>
      <c r="L52" s="48"/>
      <c r="M52" s="47"/>
      <c r="N52" s="48"/>
      <c r="O52" s="47"/>
      <c r="P52" s="48"/>
      <c r="Q52" s="47"/>
      <c r="R52" s="48"/>
      <c r="S52" s="47"/>
      <c r="T52" s="53">
        <f t="shared" si="4"/>
        <v>1</v>
      </c>
    </row>
    <row r="53" spans="1:20" ht="15.75" customHeight="1" x14ac:dyDescent="0.2">
      <c r="A53" s="153"/>
      <c r="B53" s="35" t="s">
        <v>75</v>
      </c>
      <c r="C53" s="14" t="s">
        <v>66</v>
      </c>
      <c r="D53" s="12" t="s">
        <v>76</v>
      </c>
      <c r="E53" s="26" t="s">
        <v>77</v>
      </c>
      <c r="F53" s="22" t="s">
        <v>234</v>
      </c>
      <c r="G53" s="17" t="s">
        <v>68</v>
      </c>
      <c r="H53" s="18">
        <v>49</v>
      </c>
      <c r="I53" s="36"/>
      <c r="J53" s="19">
        <v>3</v>
      </c>
      <c r="K53" s="58"/>
      <c r="L53" s="19"/>
      <c r="M53" s="58"/>
      <c r="N53" s="19"/>
      <c r="O53" s="58"/>
      <c r="P53" s="19"/>
      <c r="Q53" s="36"/>
      <c r="R53" s="19"/>
      <c r="S53" s="20"/>
      <c r="T53" s="50">
        <f t="shared" ref="T53" si="12">SUM(H53:S53)</f>
        <v>52</v>
      </c>
    </row>
    <row r="54" spans="1:20" ht="15.75" customHeight="1" x14ac:dyDescent="0.2">
      <c r="A54" s="153"/>
      <c r="B54" s="31" t="s">
        <v>192</v>
      </c>
      <c r="C54" s="31" t="s">
        <v>188</v>
      </c>
      <c r="D54" s="30" t="s">
        <v>193</v>
      </c>
      <c r="E54" s="32" t="s">
        <v>124</v>
      </c>
      <c r="F54" s="30" t="s">
        <v>233</v>
      </c>
      <c r="G54" s="47" t="s">
        <v>42</v>
      </c>
      <c r="H54" s="48">
        <f>115+11+39</f>
        <v>165</v>
      </c>
      <c r="I54" s="47">
        <v>1</v>
      </c>
      <c r="J54" s="48">
        <f>34+109</f>
        <v>143</v>
      </c>
      <c r="K54" s="47"/>
      <c r="L54" s="48">
        <v>33</v>
      </c>
      <c r="M54" s="47"/>
      <c r="N54" s="48">
        <v>24</v>
      </c>
      <c r="O54" s="47"/>
      <c r="P54" s="48">
        <v>6</v>
      </c>
      <c r="Q54" s="47"/>
      <c r="R54" s="48"/>
      <c r="S54" s="47"/>
      <c r="T54" s="53">
        <f t="shared" si="4"/>
        <v>372</v>
      </c>
    </row>
    <row r="55" spans="1:20" ht="15.75" customHeight="1" x14ac:dyDescent="0.2">
      <c r="A55" s="153"/>
      <c r="B55" s="31" t="s">
        <v>194</v>
      </c>
      <c r="C55" s="31" t="s">
        <v>188</v>
      </c>
      <c r="D55" s="30" t="s">
        <v>195</v>
      </c>
      <c r="E55" s="32"/>
      <c r="F55" s="30"/>
      <c r="G55" s="47" t="s">
        <v>154</v>
      </c>
      <c r="H55" s="48">
        <v>2</v>
      </c>
      <c r="I55" s="47"/>
      <c r="J55" s="48">
        <v>1</v>
      </c>
      <c r="K55" s="47"/>
      <c r="L55" s="48"/>
      <c r="M55" s="47"/>
      <c r="N55" s="48">
        <v>2</v>
      </c>
      <c r="O55" s="47"/>
      <c r="P55" s="48"/>
      <c r="Q55" s="47"/>
      <c r="R55" s="48"/>
      <c r="S55" s="47"/>
      <c r="T55" s="53">
        <f t="shared" si="4"/>
        <v>5</v>
      </c>
    </row>
    <row r="56" spans="1:20" ht="15.75" customHeight="1" x14ac:dyDescent="0.2">
      <c r="A56" s="153"/>
      <c r="B56" s="31" t="s">
        <v>196</v>
      </c>
      <c r="C56" s="31" t="s">
        <v>188</v>
      </c>
      <c r="D56" s="30" t="s">
        <v>190</v>
      </c>
      <c r="E56" s="32"/>
      <c r="F56" s="30" t="s">
        <v>234</v>
      </c>
      <c r="G56" s="47" t="s">
        <v>154</v>
      </c>
      <c r="H56" s="48">
        <v>1</v>
      </c>
      <c r="I56" s="47"/>
      <c r="J56" s="48">
        <v>1</v>
      </c>
      <c r="K56" s="47"/>
      <c r="L56" s="48"/>
      <c r="M56" s="47"/>
      <c r="N56" s="48">
        <v>1</v>
      </c>
      <c r="O56" s="47"/>
      <c r="P56" s="48"/>
      <c r="Q56" s="47"/>
      <c r="R56" s="48"/>
      <c r="S56" s="47"/>
      <c r="T56" s="53">
        <f t="shared" si="4"/>
        <v>3</v>
      </c>
    </row>
    <row r="57" spans="1:20" ht="15.75" customHeight="1" x14ac:dyDescent="0.2">
      <c r="A57" s="153"/>
      <c r="B57" s="45" t="s">
        <v>221</v>
      </c>
      <c r="C57" s="45" t="s">
        <v>43</v>
      </c>
      <c r="D57" s="30" t="s">
        <v>222</v>
      </c>
      <c r="E57" s="32" t="s">
        <v>223</v>
      </c>
      <c r="F57" s="30" t="s">
        <v>233</v>
      </c>
      <c r="G57" s="47" t="s">
        <v>42</v>
      </c>
      <c r="H57" s="48">
        <v>1</v>
      </c>
      <c r="I57" s="47"/>
      <c r="J57" s="48"/>
      <c r="K57" s="47"/>
      <c r="L57" s="48"/>
      <c r="M57" s="47"/>
      <c r="N57" s="48"/>
      <c r="O57" s="47"/>
      <c r="P57" s="48"/>
      <c r="Q57" s="47"/>
      <c r="R57" s="48"/>
      <c r="S57" s="47"/>
      <c r="T57" s="53">
        <f t="shared" ref="T57" si="13">SUM(H57:S57)</f>
        <v>1</v>
      </c>
    </row>
    <row r="58" spans="1:20" ht="15.75" customHeight="1" x14ac:dyDescent="0.2">
      <c r="A58" s="153"/>
      <c r="B58" s="31" t="s">
        <v>197</v>
      </c>
      <c r="C58" s="31" t="s">
        <v>188</v>
      </c>
      <c r="D58" s="37" t="s">
        <v>198</v>
      </c>
      <c r="E58" s="38" t="s">
        <v>199</v>
      </c>
      <c r="F58" s="37" t="s">
        <v>232</v>
      </c>
      <c r="G58" s="47" t="s">
        <v>42</v>
      </c>
      <c r="H58" s="48">
        <v>5</v>
      </c>
      <c r="I58" s="47"/>
      <c r="J58" s="48"/>
      <c r="K58" s="47"/>
      <c r="L58" s="48"/>
      <c r="M58" s="47"/>
      <c r="N58" s="48"/>
      <c r="O58" s="47"/>
      <c r="P58" s="48"/>
      <c r="Q58" s="47"/>
      <c r="R58" s="48"/>
      <c r="S58" s="54"/>
      <c r="T58" s="53">
        <f t="shared" si="4"/>
        <v>5</v>
      </c>
    </row>
    <row r="59" spans="1:20" ht="15.75" customHeight="1" x14ac:dyDescent="0.2">
      <c r="A59" s="153"/>
      <c r="B59" s="39" t="s">
        <v>200</v>
      </c>
      <c r="C59" s="31" t="s">
        <v>188</v>
      </c>
      <c r="D59" s="30" t="s">
        <v>201</v>
      </c>
      <c r="E59" s="32" t="s">
        <v>202</v>
      </c>
      <c r="F59" s="30" t="s">
        <v>233</v>
      </c>
      <c r="G59" s="47" t="s">
        <v>42</v>
      </c>
      <c r="H59" s="48">
        <v>3</v>
      </c>
      <c r="I59" s="47"/>
      <c r="J59" s="48"/>
      <c r="K59" s="47"/>
      <c r="L59" s="48"/>
      <c r="M59" s="47"/>
      <c r="N59" s="48"/>
      <c r="O59" s="47"/>
      <c r="P59" s="48"/>
      <c r="Q59" s="47"/>
      <c r="R59" s="48"/>
      <c r="S59" s="47"/>
      <c r="T59" s="53">
        <f t="shared" si="4"/>
        <v>3</v>
      </c>
    </row>
    <row r="60" spans="1:20" ht="15.75" customHeight="1" x14ac:dyDescent="0.2">
      <c r="A60" s="153"/>
      <c r="B60" s="31" t="s">
        <v>203</v>
      </c>
      <c r="C60" s="31" t="s">
        <v>188</v>
      </c>
      <c r="D60" s="37" t="s">
        <v>204</v>
      </c>
      <c r="E60" s="38" t="s">
        <v>205</v>
      </c>
      <c r="F60" s="30" t="s">
        <v>232</v>
      </c>
      <c r="G60" s="47" t="s">
        <v>154</v>
      </c>
      <c r="H60" s="48">
        <v>1</v>
      </c>
      <c r="I60" s="47"/>
      <c r="J60" s="48"/>
      <c r="K60" s="47"/>
      <c r="L60" s="48"/>
      <c r="M60" s="47"/>
      <c r="N60" s="48"/>
      <c r="O60" s="47"/>
      <c r="P60" s="48"/>
      <c r="Q60" s="47"/>
      <c r="R60" s="48"/>
      <c r="S60" s="47"/>
      <c r="T60" s="53">
        <f t="shared" si="4"/>
        <v>1</v>
      </c>
    </row>
    <row r="61" spans="1:20" ht="15.75" customHeight="1" x14ac:dyDescent="0.2">
      <c r="A61" s="153"/>
      <c r="B61" s="31" t="s">
        <v>206</v>
      </c>
      <c r="C61" s="31" t="s">
        <v>188</v>
      </c>
      <c r="D61" s="30" t="s">
        <v>207</v>
      </c>
      <c r="E61" s="32" t="s">
        <v>124</v>
      </c>
      <c r="F61" s="30" t="s">
        <v>233</v>
      </c>
      <c r="G61" s="47" t="s">
        <v>154</v>
      </c>
      <c r="H61" s="48">
        <v>4</v>
      </c>
      <c r="I61" s="47"/>
      <c r="J61" s="48"/>
      <c r="K61" s="47"/>
      <c r="L61" s="48">
        <v>1</v>
      </c>
      <c r="M61" s="47"/>
      <c r="N61" s="48"/>
      <c r="O61" s="47"/>
      <c r="P61" s="48"/>
      <c r="Q61" s="47"/>
      <c r="R61" s="48"/>
      <c r="S61" s="47"/>
      <c r="T61" s="53">
        <f t="shared" si="4"/>
        <v>5</v>
      </c>
    </row>
    <row r="62" spans="1:20" ht="15.75" customHeight="1" x14ac:dyDescent="0.2">
      <c r="A62" s="153"/>
      <c r="B62" s="31" t="s">
        <v>208</v>
      </c>
      <c r="C62" s="31" t="s">
        <v>188</v>
      </c>
      <c r="D62" s="37" t="s">
        <v>209</v>
      </c>
      <c r="E62" s="38" t="s">
        <v>205</v>
      </c>
      <c r="F62" s="30" t="s">
        <v>232</v>
      </c>
      <c r="G62" s="47" t="s">
        <v>42</v>
      </c>
      <c r="H62" s="48"/>
      <c r="I62" s="47"/>
      <c r="J62" s="48">
        <v>6</v>
      </c>
      <c r="K62" s="47"/>
      <c r="L62" s="48"/>
      <c r="M62" s="47"/>
      <c r="N62" s="48"/>
      <c r="O62" s="47"/>
      <c r="P62" s="48"/>
      <c r="Q62" s="47"/>
      <c r="R62" s="48"/>
      <c r="S62" s="54"/>
      <c r="T62" s="53">
        <f t="shared" si="4"/>
        <v>6</v>
      </c>
    </row>
    <row r="63" spans="1:20" ht="15.75" customHeight="1" x14ac:dyDescent="0.2">
      <c r="A63" s="153"/>
      <c r="B63" s="31" t="s">
        <v>210</v>
      </c>
      <c r="C63" s="31" t="s">
        <v>188</v>
      </c>
      <c r="D63" s="37" t="s">
        <v>211</v>
      </c>
      <c r="E63" s="38"/>
      <c r="F63" s="37" t="s">
        <v>234</v>
      </c>
      <c r="G63" s="47" t="s">
        <v>42</v>
      </c>
      <c r="H63" s="48">
        <v>7</v>
      </c>
      <c r="I63" s="47"/>
      <c r="J63" s="48"/>
      <c r="K63" s="47"/>
      <c r="L63" s="48"/>
      <c r="M63" s="47"/>
      <c r="N63" s="48"/>
      <c r="O63" s="47"/>
      <c r="P63" s="48"/>
      <c r="Q63" s="47"/>
      <c r="R63" s="48"/>
      <c r="S63" s="54"/>
      <c r="T63" s="53">
        <f t="shared" si="4"/>
        <v>7</v>
      </c>
    </row>
    <row r="64" spans="1:20" ht="15.75" customHeight="1" x14ac:dyDescent="0.2">
      <c r="A64" s="153"/>
      <c r="B64" s="39" t="s">
        <v>213</v>
      </c>
      <c r="C64" s="31" t="s">
        <v>212</v>
      </c>
      <c r="D64" s="30" t="s">
        <v>214</v>
      </c>
      <c r="E64" s="32" t="s">
        <v>215</v>
      </c>
      <c r="F64" s="30" t="s">
        <v>233</v>
      </c>
      <c r="G64" s="47" t="s">
        <v>42</v>
      </c>
      <c r="H64" s="48">
        <v>3</v>
      </c>
      <c r="I64" s="47"/>
      <c r="J64" s="48">
        <v>1</v>
      </c>
      <c r="K64" s="47"/>
      <c r="L64" s="48"/>
      <c r="M64" s="47"/>
      <c r="N64" s="48"/>
      <c r="O64" s="47"/>
      <c r="P64" s="48"/>
      <c r="Q64" s="47"/>
      <c r="R64" s="48"/>
      <c r="S64" s="47"/>
      <c r="T64" s="53">
        <f t="shared" si="4"/>
        <v>4</v>
      </c>
    </row>
    <row r="65" spans="1:20" ht="15.75" customHeight="1" x14ac:dyDescent="0.2">
      <c r="A65" s="153"/>
      <c r="B65" s="31" t="s">
        <v>216</v>
      </c>
      <c r="C65" s="31" t="s">
        <v>212</v>
      </c>
      <c r="D65" s="30" t="s">
        <v>217</v>
      </c>
      <c r="E65" s="32"/>
      <c r="F65" s="30" t="s">
        <v>234</v>
      </c>
      <c r="G65" s="47" t="s">
        <v>42</v>
      </c>
      <c r="H65" s="48">
        <v>1</v>
      </c>
      <c r="I65" s="47"/>
      <c r="J65" s="48"/>
      <c r="K65" s="47"/>
      <c r="L65" s="48"/>
      <c r="M65" s="47"/>
      <c r="N65" s="48"/>
      <c r="O65" s="47"/>
      <c r="P65" s="48">
        <v>2</v>
      </c>
      <c r="Q65" s="47"/>
      <c r="R65" s="48"/>
      <c r="S65" s="47"/>
      <c r="T65" s="53">
        <f t="shared" si="4"/>
        <v>3</v>
      </c>
    </row>
    <row r="66" spans="1:20" ht="15.75" customHeight="1" x14ac:dyDescent="0.2">
      <c r="A66" s="153"/>
      <c r="B66" s="103" t="s">
        <v>218</v>
      </c>
      <c r="C66" s="31" t="s">
        <v>43</v>
      </c>
      <c r="D66" s="30" t="s">
        <v>219</v>
      </c>
      <c r="E66" s="32"/>
      <c r="F66" s="30"/>
      <c r="G66" s="47" t="s">
        <v>220</v>
      </c>
      <c r="H66" s="48">
        <v>5</v>
      </c>
      <c r="I66" s="47"/>
      <c r="J66" s="48"/>
      <c r="K66" s="47"/>
      <c r="L66" s="48"/>
      <c r="M66" s="47"/>
      <c r="N66" s="48"/>
      <c r="O66" s="47"/>
      <c r="P66" s="48"/>
      <c r="Q66" s="47"/>
      <c r="R66" s="48"/>
      <c r="S66" s="47"/>
      <c r="T66" s="53">
        <f t="shared" si="4"/>
        <v>5</v>
      </c>
    </row>
    <row r="67" spans="1:20" ht="15.75" customHeight="1" x14ac:dyDescent="0.2">
      <c r="A67" s="153"/>
      <c r="B67" s="31" t="s">
        <v>114</v>
      </c>
      <c r="C67" s="31" t="s">
        <v>101</v>
      </c>
      <c r="D67" s="30" t="s">
        <v>115</v>
      </c>
      <c r="E67" s="44" t="s">
        <v>116</v>
      </c>
      <c r="F67" s="30" t="s">
        <v>234</v>
      </c>
      <c r="G67" s="47" t="s">
        <v>28</v>
      </c>
      <c r="H67" s="48"/>
      <c r="I67" s="47"/>
      <c r="J67" s="48">
        <v>3</v>
      </c>
      <c r="K67" s="47"/>
      <c r="L67" s="48"/>
      <c r="M67" s="47"/>
      <c r="N67" s="48"/>
      <c r="O67" s="47"/>
      <c r="P67" s="48"/>
      <c r="Q67" s="47"/>
      <c r="R67" s="48"/>
      <c r="S67" s="47"/>
      <c r="T67" s="53">
        <f t="shared" ref="T67:T72" si="14">SUM(H67:S67)</f>
        <v>3</v>
      </c>
    </row>
    <row r="68" spans="1:20" ht="15.75" customHeight="1" x14ac:dyDescent="0.2">
      <c r="A68" s="153"/>
      <c r="B68" s="31" t="s">
        <v>163</v>
      </c>
      <c r="C68" s="31" t="s">
        <v>162</v>
      </c>
      <c r="D68" s="37" t="s">
        <v>164</v>
      </c>
      <c r="E68" s="38" t="s">
        <v>165</v>
      </c>
      <c r="F68" s="30" t="s">
        <v>232</v>
      </c>
      <c r="G68" s="47" t="s">
        <v>68</v>
      </c>
      <c r="H68" s="48">
        <v>1</v>
      </c>
      <c r="I68" s="47"/>
      <c r="J68" s="48"/>
      <c r="K68" s="47"/>
      <c r="L68" s="48"/>
      <c r="M68" s="47"/>
      <c r="N68" s="48"/>
      <c r="O68" s="47"/>
      <c r="P68" s="48"/>
      <c r="Q68" s="47"/>
      <c r="R68" s="48"/>
      <c r="S68" s="47"/>
      <c r="T68" s="53">
        <f t="shared" si="14"/>
        <v>1</v>
      </c>
    </row>
    <row r="69" spans="1:20" ht="15.75" customHeight="1" x14ac:dyDescent="0.2">
      <c r="A69" s="153"/>
      <c r="B69" s="39" t="s">
        <v>141</v>
      </c>
      <c r="C69" s="31" t="s">
        <v>125</v>
      </c>
      <c r="D69" s="37" t="s">
        <v>142</v>
      </c>
      <c r="E69" s="38" t="s">
        <v>143</v>
      </c>
      <c r="F69" s="30" t="s">
        <v>232</v>
      </c>
      <c r="G69" s="47" t="s">
        <v>42</v>
      </c>
      <c r="H69" s="48">
        <v>1</v>
      </c>
      <c r="I69" s="47"/>
      <c r="J69" s="48"/>
      <c r="K69" s="47"/>
      <c r="L69" s="48"/>
      <c r="M69" s="47"/>
      <c r="N69" s="48"/>
      <c r="O69" s="47"/>
      <c r="P69" s="48"/>
      <c r="Q69" s="47"/>
      <c r="R69" s="48"/>
      <c r="S69" s="47"/>
      <c r="T69" s="53">
        <f t="shared" si="14"/>
        <v>1</v>
      </c>
    </row>
    <row r="70" spans="1:20" ht="15.75" customHeight="1" x14ac:dyDescent="0.2">
      <c r="A70" s="153"/>
      <c r="B70" s="31" t="s">
        <v>144</v>
      </c>
      <c r="C70" s="31" t="s">
        <v>125</v>
      </c>
      <c r="D70" s="30" t="s">
        <v>145</v>
      </c>
      <c r="E70" s="32" t="s">
        <v>146</v>
      </c>
      <c r="F70" s="30" t="s">
        <v>232</v>
      </c>
      <c r="G70" s="47" t="s">
        <v>42</v>
      </c>
      <c r="H70" s="48">
        <v>1</v>
      </c>
      <c r="I70" s="47"/>
      <c r="J70" s="48"/>
      <c r="K70" s="47"/>
      <c r="L70" s="48"/>
      <c r="M70" s="47"/>
      <c r="N70" s="48"/>
      <c r="O70" s="47"/>
      <c r="P70" s="48"/>
      <c r="Q70" s="47"/>
      <c r="R70" s="48"/>
      <c r="S70" s="47"/>
      <c r="T70" s="53">
        <f t="shared" si="14"/>
        <v>1</v>
      </c>
    </row>
    <row r="71" spans="1:20" ht="15.75" customHeight="1" x14ac:dyDescent="0.2">
      <c r="A71" s="153"/>
      <c r="B71" s="31" t="s">
        <v>176</v>
      </c>
      <c r="C71" s="31" t="s">
        <v>162</v>
      </c>
      <c r="D71" s="30" t="s">
        <v>177</v>
      </c>
      <c r="E71" s="29" t="s">
        <v>113</v>
      </c>
      <c r="F71" s="30" t="s">
        <v>232</v>
      </c>
      <c r="G71" s="47" t="s">
        <v>68</v>
      </c>
      <c r="H71" s="48">
        <v>1</v>
      </c>
      <c r="I71" s="47"/>
      <c r="J71" s="48"/>
      <c r="K71" s="47"/>
      <c r="L71" s="48"/>
      <c r="M71" s="47"/>
      <c r="N71" s="48"/>
      <c r="O71" s="47"/>
      <c r="P71" s="48"/>
      <c r="Q71" s="47"/>
      <c r="R71" s="48"/>
      <c r="S71" s="47"/>
      <c r="T71" s="53">
        <f t="shared" si="14"/>
        <v>1</v>
      </c>
    </row>
    <row r="72" spans="1:20" ht="15.75" customHeight="1" x14ac:dyDescent="0.2">
      <c r="A72" s="153"/>
      <c r="B72" s="31" t="s">
        <v>117</v>
      </c>
      <c r="C72" s="31" t="s">
        <v>101</v>
      </c>
      <c r="D72" s="30" t="s">
        <v>118</v>
      </c>
      <c r="E72" s="32" t="s">
        <v>113</v>
      </c>
      <c r="F72" s="30" t="s">
        <v>232</v>
      </c>
      <c r="G72" s="47" t="s">
        <v>28</v>
      </c>
      <c r="H72" s="48">
        <v>3</v>
      </c>
      <c r="I72" s="47"/>
      <c r="J72" s="48"/>
      <c r="K72" s="47"/>
      <c r="L72" s="48"/>
      <c r="M72" s="47"/>
      <c r="N72" s="48"/>
      <c r="O72" s="47"/>
      <c r="P72" s="48"/>
      <c r="Q72" s="47"/>
      <c r="R72" s="48"/>
      <c r="S72" s="47"/>
      <c r="T72" s="53">
        <f t="shared" si="14"/>
        <v>3</v>
      </c>
    </row>
    <row r="73" spans="1:20" ht="15.75" customHeight="1" x14ac:dyDescent="0.2">
      <c r="A73" s="153"/>
      <c r="B73" s="102" t="s">
        <v>155</v>
      </c>
      <c r="C73" s="31" t="s">
        <v>150</v>
      </c>
      <c r="D73" s="37" t="s">
        <v>156</v>
      </c>
      <c r="E73" s="38" t="s">
        <v>157</v>
      </c>
      <c r="F73" s="34" t="s">
        <v>232</v>
      </c>
      <c r="G73" s="47" t="s">
        <v>28</v>
      </c>
      <c r="H73" s="48"/>
      <c r="I73" s="47"/>
      <c r="J73" s="48">
        <v>2</v>
      </c>
      <c r="K73" s="47"/>
      <c r="L73" s="48"/>
      <c r="M73" s="47"/>
      <c r="N73" s="48"/>
      <c r="O73" s="47"/>
      <c r="P73" s="48"/>
      <c r="Q73" s="47"/>
      <c r="R73" s="48"/>
      <c r="S73" s="47"/>
      <c r="T73" s="53">
        <f t="shared" ref="T73" si="15">SUM(H73:S73)</f>
        <v>2</v>
      </c>
    </row>
    <row r="74" spans="1:20" ht="15" customHeight="1" x14ac:dyDescent="0.2">
      <c r="A74" s="153"/>
      <c r="B74" s="102" t="s">
        <v>225</v>
      </c>
      <c r="C74" s="99" t="s">
        <v>224</v>
      </c>
      <c r="D74" s="30" t="s">
        <v>226</v>
      </c>
      <c r="E74" s="105" t="s">
        <v>124</v>
      </c>
      <c r="F74" s="106" t="s">
        <v>233</v>
      </c>
      <c r="G74" s="49" t="s">
        <v>28</v>
      </c>
      <c r="H74" s="100"/>
      <c r="I74" s="90"/>
      <c r="J74" s="107">
        <v>28</v>
      </c>
      <c r="K74" s="47"/>
      <c r="L74" s="100"/>
      <c r="M74" s="90"/>
      <c r="N74" s="107"/>
      <c r="O74" s="47"/>
      <c r="P74" s="107"/>
      <c r="Q74" s="90"/>
      <c r="R74" s="100"/>
      <c r="S74" s="90"/>
      <c r="T74" s="101">
        <f t="shared" si="4"/>
        <v>28</v>
      </c>
    </row>
    <row r="75" spans="1:20" ht="15.75" customHeight="1" thickBot="1" x14ac:dyDescent="0.25">
      <c r="A75" s="154"/>
      <c r="B75" s="114" t="s">
        <v>79</v>
      </c>
      <c r="C75" s="115" t="s">
        <v>78</v>
      </c>
      <c r="D75" s="111" t="s">
        <v>80</v>
      </c>
      <c r="E75" s="112" t="s">
        <v>81</v>
      </c>
      <c r="F75" s="83" t="s">
        <v>232</v>
      </c>
      <c r="G75" s="98" t="s">
        <v>28</v>
      </c>
      <c r="H75" s="108"/>
      <c r="I75" s="88"/>
      <c r="J75" s="97">
        <v>1</v>
      </c>
      <c r="K75" s="88"/>
      <c r="L75" s="108"/>
      <c r="M75" s="88"/>
      <c r="N75" s="97"/>
      <c r="O75" s="88"/>
      <c r="P75" s="97"/>
      <c r="Q75" s="109"/>
      <c r="R75" s="108"/>
      <c r="S75" s="110"/>
      <c r="T75" s="104">
        <f t="shared" ref="T75" si="16">SUM(H75:S75)</f>
        <v>1</v>
      </c>
    </row>
    <row r="76" spans="1:20" ht="15.75" customHeight="1" thickTop="1" x14ac:dyDescent="0.2">
      <c r="A76" s="153" t="s">
        <v>237</v>
      </c>
      <c r="B76" s="91" t="s">
        <v>227</v>
      </c>
      <c r="C76" s="113"/>
      <c r="D76" s="69"/>
      <c r="E76" s="92"/>
      <c r="F76" s="69"/>
      <c r="G76" s="93"/>
      <c r="H76" s="94">
        <v>2</v>
      </c>
      <c r="I76" s="95">
        <v>88</v>
      </c>
      <c r="J76" s="94">
        <v>2</v>
      </c>
      <c r="K76" s="95"/>
      <c r="L76" s="94"/>
      <c r="M76" s="95"/>
      <c r="N76" s="94"/>
      <c r="O76" s="95"/>
      <c r="P76" s="94">
        <v>1</v>
      </c>
      <c r="Q76" s="95"/>
      <c r="R76" s="94"/>
      <c r="S76" s="93"/>
      <c r="T76" s="96">
        <f t="shared" ref="T76:T77" si="17">SUM(H76:S76)</f>
        <v>93</v>
      </c>
    </row>
    <row r="77" spans="1:20" ht="24" customHeight="1" x14ac:dyDescent="0.2">
      <c r="A77" s="153"/>
      <c r="B77" s="60" t="s">
        <v>228</v>
      </c>
      <c r="C77" s="31"/>
      <c r="D77" s="30"/>
      <c r="E77" s="32"/>
      <c r="F77" s="30"/>
      <c r="G77" s="47"/>
      <c r="H77" s="48"/>
      <c r="I77" s="47">
        <v>21</v>
      </c>
      <c r="J77" s="48"/>
      <c r="K77" s="47"/>
      <c r="L77" s="48"/>
      <c r="M77" s="47"/>
      <c r="N77" s="48"/>
      <c r="O77" s="47"/>
      <c r="P77" s="48"/>
      <c r="Q77" s="47"/>
      <c r="R77" s="48"/>
      <c r="S77" s="47"/>
      <c r="T77" s="56">
        <f t="shared" si="17"/>
        <v>21</v>
      </c>
    </row>
    <row r="78" spans="1:20" ht="15.75" customHeight="1" thickBot="1" x14ac:dyDescent="0.25">
      <c r="A78" s="154"/>
      <c r="B78" s="61"/>
      <c r="C78" s="61"/>
      <c r="D78" s="61"/>
      <c r="E78" s="61"/>
      <c r="F78" s="61"/>
      <c r="G78" s="64"/>
      <c r="H78" s="63">
        <f t="shared" ref="H78:T78" si="18">SUM(H7:H77)</f>
        <v>721</v>
      </c>
      <c r="I78" s="62">
        <f t="shared" si="18"/>
        <v>319</v>
      </c>
      <c r="J78" s="63">
        <f t="shared" si="18"/>
        <v>243</v>
      </c>
      <c r="K78" s="62">
        <f t="shared" si="18"/>
        <v>21</v>
      </c>
      <c r="L78" s="63">
        <f t="shared" si="18"/>
        <v>48</v>
      </c>
      <c r="M78" s="62">
        <f t="shared" si="18"/>
        <v>5</v>
      </c>
      <c r="N78" s="63">
        <f t="shared" si="18"/>
        <v>38</v>
      </c>
      <c r="O78" s="62">
        <f t="shared" si="18"/>
        <v>6</v>
      </c>
      <c r="P78" s="63">
        <f t="shared" si="18"/>
        <v>36</v>
      </c>
      <c r="Q78" s="62">
        <f t="shared" si="18"/>
        <v>16</v>
      </c>
      <c r="R78" s="63">
        <f t="shared" si="18"/>
        <v>10</v>
      </c>
      <c r="S78" s="64">
        <f t="shared" si="18"/>
        <v>1</v>
      </c>
      <c r="T78" s="65">
        <f t="shared" si="18"/>
        <v>1464</v>
      </c>
    </row>
    <row r="79" spans="1:20" ht="15.75" customHeight="1" thickTop="1" x14ac:dyDescent="0.2"/>
    <row r="80" spans="1:2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</sheetData>
  <mergeCells count="40">
    <mergeCell ref="A7:A17"/>
    <mergeCell ref="A18:A20"/>
    <mergeCell ref="F2:G2"/>
    <mergeCell ref="F3:G3"/>
    <mergeCell ref="F4:G4"/>
    <mergeCell ref="C9:C10"/>
    <mergeCell ref="C19:C20"/>
    <mergeCell ref="B19:B20"/>
    <mergeCell ref="D19:D20"/>
    <mergeCell ref="E19:E20"/>
    <mergeCell ref="F19:F20"/>
    <mergeCell ref="A76:A78"/>
    <mergeCell ref="A21:A75"/>
    <mergeCell ref="C47:C48"/>
    <mergeCell ref="B47:B48"/>
    <mergeCell ref="D47:D48"/>
    <mergeCell ref="E47:E48"/>
    <mergeCell ref="F47:F48"/>
    <mergeCell ref="B9:B10"/>
    <mergeCell ref="D9:D10"/>
    <mergeCell ref="E9:E10"/>
    <mergeCell ref="F9:F10"/>
    <mergeCell ref="R3:S3"/>
    <mergeCell ref="H4:I4"/>
    <mergeCell ref="J4:K4"/>
    <mergeCell ref="L4:M4"/>
    <mergeCell ref="N4:O4"/>
    <mergeCell ref="P4:Q4"/>
    <mergeCell ref="R4:S4"/>
    <mergeCell ref="H3:I3"/>
    <mergeCell ref="J3:K3"/>
    <mergeCell ref="L3:M3"/>
    <mergeCell ref="N3:O3"/>
    <mergeCell ref="P3:Q3"/>
    <mergeCell ref="R2:S2"/>
    <mergeCell ref="H2:I2"/>
    <mergeCell ref="J2:K2"/>
    <mergeCell ref="L2:M2"/>
    <mergeCell ref="N2:O2"/>
    <mergeCell ref="P2:Q2"/>
  </mergeCells>
  <pageMargins left="0.7" right="0.7" top="0.75" bottom="0.75" header="0" footer="0"/>
  <pageSetup orientation="landscape"/>
  <ignoredErrors>
    <ignoredError sqref="T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Felice</dc:creator>
  <cp:lastModifiedBy>Claudia Moricca</cp:lastModifiedBy>
  <dcterms:created xsi:type="dcterms:W3CDTF">2019-01-05T10:31:45Z</dcterms:created>
  <dcterms:modified xsi:type="dcterms:W3CDTF">2024-10-10T13:14:00Z</dcterms:modified>
</cp:coreProperties>
</file>