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2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<sst xmlns="http://schemas.openxmlformats.org/spreadsheetml/2006/main" count="349" uniqueCount="43">
  <si>
    <t>Supplementary Table 1 HuSWEETs' expression after 6 h for 4 °C treatment and at room temperature.</t>
  </si>
  <si>
    <t>Gene name</t>
  </si>
  <si>
    <t>Sample Name</t>
  </si>
  <si>
    <t>Ct</t>
  </si>
  <si>
    <t>Actin Ct</t>
  </si>
  <si>
    <t>△Ct</t>
  </si>
  <si>
    <r>
      <rPr>
        <sz val="11"/>
        <color indexed="8"/>
        <rFont val="Arial"/>
        <charset val="0"/>
      </rPr>
      <t xml:space="preserve">Mean </t>
    </r>
    <r>
      <rPr>
        <sz val="11"/>
        <color indexed="8"/>
        <rFont val="宋体"/>
        <charset val="134"/>
      </rPr>
      <t>△</t>
    </r>
    <r>
      <rPr>
        <sz val="11"/>
        <color indexed="8"/>
        <rFont val="Arial"/>
        <charset val="0"/>
      </rPr>
      <t>Ct</t>
    </r>
  </si>
  <si>
    <t>-ΔΔCt</t>
  </si>
  <si>
    <t>Expression(2-ΔΔCt)</t>
  </si>
  <si>
    <t>Mean Expression(2-ΔΔCt)</t>
  </si>
  <si>
    <t xml:space="preserve">STDEV
</t>
  </si>
  <si>
    <t>P Value</t>
  </si>
  <si>
    <t>HuSWEET1</t>
  </si>
  <si>
    <t>CK</t>
  </si>
  <si>
    <t>T1</t>
  </si>
  <si>
    <t>HuSWEET2</t>
  </si>
  <si>
    <t>HuSWEET3</t>
  </si>
  <si>
    <t>HuSWEET4</t>
  </si>
  <si>
    <t>HuSWEET5</t>
  </si>
  <si>
    <t>HuSWEET6</t>
  </si>
  <si>
    <t>HuSWEET7</t>
  </si>
  <si>
    <t>HuSWEET8</t>
  </si>
  <si>
    <t>HuSWEET9</t>
  </si>
  <si>
    <t>HuSWEET10</t>
  </si>
  <si>
    <t>HuSWEET11</t>
  </si>
  <si>
    <t>HuSWEET12</t>
  </si>
  <si>
    <t>HuSWEET13</t>
  </si>
  <si>
    <t>HuSWEET14</t>
  </si>
  <si>
    <t>HuSWEET15</t>
  </si>
  <si>
    <t>HuSWEET16</t>
  </si>
  <si>
    <t>HuSWEET17</t>
  </si>
  <si>
    <t>HuSWEET18</t>
  </si>
  <si>
    <t>HuSWEET19</t>
  </si>
  <si>
    <t>HuSWEET20</t>
  </si>
  <si>
    <t>HuSWEET21</t>
  </si>
  <si>
    <t>HuSWEET22</t>
  </si>
  <si>
    <t>HuSWEET23</t>
  </si>
  <si>
    <t>HuSWEET24</t>
  </si>
  <si>
    <t>HuSWEET25</t>
  </si>
  <si>
    <t>HuSWEET26</t>
  </si>
  <si>
    <t>HuSWEET27</t>
  </si>
  <si>
    <t>HuSWEET28</t>
  </si>
  <si>
    <t>Note: CK, at room temperature; T,at 4 °C treatment.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</si>
</sst>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9">
    <font>
      <sz val="11"/>
      <color theme="1"/>
      <name val="宋体"/>
      <charset val="134"/>
      <scheme val="minor"/>
    </font>
    <font>
      <sz val="11"/>
      <color rgb="FF000000"/>
      <name val="Times New Roman"/>
      <charset val="134"/>
    </font>
    <font>
      <sz val="11"/>
      <color theme="1"/>
      <name val="Arial"/>
      <charset val="0"/>
    </font>
    <font>
      <sz val="11"/>
      <color rgb="FFFF0000"/>
      <name val="Arial"/>
      <charset val="0"/>
    </font>
    <font>
      <sz val="12"/>
      <color theme="1"/>
      <name val="Calibri"/>
      <charset val="134"/>
    </font>
    <font>
      <sz val="10"/>
      <name val="Arial"/>
      <charset val="0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Arial"/>
      <charset val="0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0" fillId="13" borderId="6" applyNumberFormat="0" applyAlignment="0" applyProtection="0">
      <alignment vertical="center"/>
    </xf>
    <xf numFmtId="0" fontId="21" fillId="13" borderId="2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5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vertical="center"/>
    </xf>
    <xf numFmtId="0" fontId="5" fillId="0" borderId="1" xfId="0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vertical="center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2"/>
  <sheetViews>
    <sheetView tabSelected="1" workbookViewId="0">
      <selection activeCell="H5" sqref="H5"/>
    </sheetView>
  </sheetViews>
  <sheetFormatPr defaultColWidth="8.72727272727273" defaultRowHeight="14"/>
  <cols>
    <col min="1" max="1" width="10.5454545454545" customWidth="1"/>
    <col min="7" max="7" width="9.63636363636364"/>
  </cols>
  <sheetData>
    <row r="1" spans="1:9">
      <c r="A1" s="1" t="s">
        <v>0</v>
      </c>
      <c r="B1" s="1"/>
      <c r="C1" s="1"/>
      <c r="D1" s="1"/>
      <c r="E1" s="1"/>
      <c r="F1" s="2"/>
      <c r="G1" s="2"/>
      <c r="H1" s="2"/>
      <c r="I1" s="2"/>
    </row>
    <row r="2" ht="56" spans="1:11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6" t="s">
        <v>7</v>
      </c>
      <c r="H2" s="7" t="s">
        <v>8</v>
      </c>
      <c r="I2" s="7" t="s">
        <v>9</v>
      </c>
      <c r="J2" s="7" t="s">
        <v>10</v>
      </c>
      <c r="K2" s="15" t="s">
        <v>11</v>
      </c>
    </row>
    <row r="3" ht="15.5" spans="1:11">
      <c r="A3" s="8" t="s">
        <v>12</v>
      </c>
      <c r="B3" s="9" t="s">
        <v>13</v>
      </c>
      <c r="C3" s="9">
        <v>31.39</v>
      </c>
      <c r="D3" s="9">
        <v>25.78</v>
      </c>
      <c r="E3" s="10">
        <f t="shared" ref="E3:E8" si="0">C3-D3</f>
        <v>5.61</v>
      </c>
      <c r="F3" s="10"/>
      <c r="G3" s="10">
        <f t="shared" ref="G3:G8" si="1">5.62-E3</f>
        <v>0.0100000000000007</v>
      </c>
      <c r="H3" s="10">
        <f t="shared" ref="H3:H8" si="2">POWER(2,G3)</f>
        <v>1.00695555005672</v>
      </c>
      <c r="I3" s="10"/>
      <c r="J3" s="10"/>
      <c r="K3" s="11"/>
    </row>
    <row r="4" ht="15.5" spans="1:11">
      <c r="A4" s="8" t="s">
        <v>12</v>
      </c>
      <c r="B4" s="9" t="s">
        <v>13</v>
      </c>
      <c r="C4" s="9">
        <v>31.43</v>
      </c>
      <c r="D4" s="9">
        <v>25.79</v>
      </c>
      <c r="E4" s="10">
        <f t="shared" si="0"/>
        <v>5.64</v>
      </c>
      <c r="F4" s="10">
        <f>AVERAGE(E3:E5)</f>
        <v>5.62333333333333</v>
      </c>
      <c r="G4" s="10">
        <f t="shared" si="1"/>
        <v>-0.0200000000000005</v>
      </c>
      <c r="H4" s="10">
        <f t="shared" si="2"/>
        <v>0.986232704493359</v>
      </c>
      <c r="I4" s="10">
        <f>AVERAGE(H3:H5)</f>
        <v>0.997729418183359</v>
      </c>
      <c r="J4" s="10">
        <f>STDEV(H3:H5)</f>
        <v>0.0105463613820249</v>
      </c>
      <c r="K4" s="11">
        <f>TTEST(H3:H5,H6:H8,1,1)</f>
        <v>0.323349463157154</v>
      </c>
    </row>
    <row r="5" ht="15.5" spans="1:11">
      <c r="A5" s="8" t="s">
        <v>12</v>
      </c>
      <c r="B5" s="9" t="s">
        <v>13</v>
      </c>
      <c r="C5" s="9">
        <v>31.38</v>
      </c>
      <c r="D5" s="9">
        <v>25.76</v>
      </c>
      <c r="E5" s="10">
        <f t="shared" si="0"/>
        <v>5.62</v>
      </c>
      <c r="F5" s="10"/>
      <c r="G5" s="10">
        <f t="shared" si="1"/>
        <v>0</v>
      </c>
      <c r="H5" s="10">
        <f t="shared" si="2"/>
        <v>1</v>
      </c>
      <c r="I5" s="10"/>
      <c r="J5" s="10"/>
      <c r="K5" s="11"/>
    </row>
    <row r="6" ht="15.5" spans="1:11">
      <c r="A6" s="8" t="s">
        <v>12</v>
      </c>
      <c r="B6" s="9" t="s">
        <v>14</v>
      </c>
      <c r="C6" s="9">
        <v>31.43</v>
      </c>
      <c r="D6" s="9">
        <v>25.78</v>
      </c>
      <c r="E6" s="10">
        <f t="shared" si="0"/>
        <v>5.65</v>
      </c>
      <c r="F6" s="10"/>
      <c r="G6" s="10">
        <f t="shared" si="1"/>
        <v>-0.0299999999999985</v>
      </c>
      <c r="H6" s="10">
        <f t="shared" si="2"/>
        <v>0.979420297586928</v>
      </c>
      <c r="I6" s="10"/>
      <c r="J6" s="10"/>
      <c r="K6" s="11"/>
    </row>
    <row r="7" ht="15.5" spans="1:11">
      <c r="A7" s="8" t="s">
        <v>12</v>
      </c>
      <c r="B7" s="9" t="s">
        <v>14</v>
      </c>
      <c r="C7" s="9">
        <v>31.36</v>
      </c>
      <c r="D7" s="9">
        <v>25.79</v>
      </c>
      <c r="E7" s="10">
        <f t="shared" si="0"/>
        <v>5.57</v>
      </c>
      <c r="F7" s="10"/>
      <c r="G7" s="10">
        <f t="shared" si="1"/>
        <v>0.0499999999999998</v>
      </c>
      <c r="H7" s="10">
        <f t="shared" si="2"/>
        <v>1.03526492384138</v>
      </c>
      <c r="I7" s="10">
        <f>AVERAGE(H6:H8)</f>
        <v>1.00954823373945</v>
      </c>
      <c r="J7" s="10">
        <f>STDEV(H6:H8)</f>
        <v>0.0281824393756802</v>
      </c>
      <c r="K7" s="11"/>
    </row>
    <row r="8" ht="15.5" spans="1:11">
      <c r="A8" s="8" t="s">
        <v>12</v>
      </c>
      <c r="B8" s="9" t="s">
        <v>14</v>
      </c>
      <c r="C8" s="9">
        <v>31.36</v>
      </c>
      <c r="D8" s="9">
        <v>25.76</v>
      </c>
      <c r="E8" s="10">
        <f t="shared" si="0"/>
        <v>5.6</v>
      </c>
      <c r="F8" s="10"/>
      <c r="G8" s="10">
        <f t="shared" si="1"/>
        <v>0.0200000000000022</v>
      </c>
      <c r="H8" s="10">
        <f t="shared" si="2"/>
        <v>1.01395947979003</v>
      </c>
      <c r="I8" s="10"/>
      <c r="J8" s="10"/>
      <c r="K8" s="11"/>
    </row>
    <row r="9" ht="15.5" spans="1:11">
      <c r="A9" s="8" t="s">
        <v>15</v>
      </c>
      <c r="B9" s="9" t="s">
        <v>13</v>
      </c>
      <c r="C9" s="11"/>
      <c r="D9" s="9">
        <v>25.78</v>
      </c>
      <c r="E9" s="11"/>
      <c r="F9" s="11"/>
      <c r="G9" s="11"/>
      <c r="H9" s="11"/>
      <c r="I9" s="11"/>
      <c r="J9" s="11"/>
      <c r="K9" s="11"/>
    </row>
    <row r="10" spans="1:11">
      <c r="A10" s="12" t="s">
        <v>15</v>
      </c>
      <c r="B10" s="9" t="s">
        <v>13</v>
      </c>
      <c r="C10" s="11"/>
      <c r="D10" s="9">
        <v>25.79</v>
      </c>
      <c r="E10" s="11"/>
      <c r="F10" s="11"/>
      <c r="G10" s="11"/>
      <c r="H10" s="11"/>
      <c r="I10" s="11"/>
      <c r="J10" s="11"/>
      <c r="K10" s="11"/>
    </row>
    <row r="11" spans="1:11">
      <c r="A11" s="12" t="s">
        <v>15</v>
      </c>
      <c r="B11" s="9" t="s">
        <v>13</v>
      </c>
      <c r="C11" s="11"/>
      <c r="D11" s="9">
        <v>25.76</v>
      </c>
      <c r="E11" s="11"/>
      <c r="F11" s="11"/>
      <c r="G11" s="11"/>
      <c r="H11" s="11"/>
      <c r="I11" s="11"/>
      <c r="J11" s="11"/>
      <c r="K11" s="11"/>
    </row>
    <row r="12" spans="1:11">
      <c r="A12" s="12" t="s">
        <v>15</v>
      </c>
      <c r="B12" s="9" t="s">
        <v>14</v>
      </c>
      <c r="C12" s="9"/>
      <c r="D12" s="9">
        <v>25.78</v>
      </c>
      <c r="E12" s="10"/>
      <c r="F12" s="10"/>
      <c r="G12" s="10"/>
      <c r="H12" s="10"/>
      <c r="I12" s="10"/>
      <c r="J12" s="10"/>
      <c r="K12" s="11"/>
    </row>
    <row r="13" spans="1:11">
      <c r="A13" s="12" t="s">
        <v>15</v>
      </c>
      <c r="B13" s="9" t="s">
        <v>14</v>
      </c>
      <c r="C13" s="9"/>
      <c r="D13" s="9">
        <v>25.79</v>
      </c>
      <c r="E13" s="10"/>
      <c r="F13" s="10"/>
      <c r="G13" s="10"/>
      <c r="H13" s="10"/>
      <c r="I13" s="10"/>
      <c r="J13" s="10"/>
      <c r="K13" s="11"/>
    </row>
    <row r="14" spans="1:11">
      <c r="A14" s="12" t="s">
        <v>15</v>
      </c>
      <c r="B14" s="9" t="s">
        <v>14</v>
      </c>
      <c r="C14" s="9"/>
      <c r="D14" s="9">
        <v>25.76</v>
      </c>
      <c r="E14" s="10"/>
      <c r="F14" s="10"/>
      <c r="G14" s="10"/>
      <c r="H14" s="10"/>
      <c r="I14" s="10"/>
      <c r="J14" s="10"/>
      <c r="K14" s="11"/>
    </row>
    <row r="15" ht="15" spans="1:11">
      <c r="A15" s="12" t="s">
        <v>16</v>
      </c>
      <c r="B15" s="9" t="s">
        <v>13</v>
      </c>
      <c r="C15" s="9">
        <v>30.19</v>
      </c>
      <c r="D15" s="9">
        <v>25.78</v>
      </c>
      <c r="E15" s="10">
        <f t="shared" ref="E15:E20" si="3">C15-D15</f>
        <v>4.41</v>
      </c>
      <c r="F15" s="13"/>
      <c r="G15" s="10">
        <f t="shared" ref="G15:G20" si="4">5.62-E15</f>
        <v>1.21</v>
      </c>
      <c r="H15" s="10">
        <f t="shared" ref="H15:H20" si="5">POWER(2,G15)</f>
        <v>2.31337636781057</v>
      </c>
      <c r="I15" s="10"/>
      <c r="J15" s="10"/>
      <c r="K15" s="11"/>
    </row>
    <row r="16" ht="15" spans="1:11">
      <c r="A16" s="12" t="s">
        <v>16</v>
      </c>
      <c r="B16" s="9" t="s">
        <v>13</v>
      </c>
      <c r="C16" s="9">
        <v>30.13</v>
      </c>
      <c r="D16" s="9">
        <v>25.79</v>
      </c>
      <c r="E16" s="10">
        <f t="shared" si="3"/>
        <v>4.34</v>
      </c>
      <c r="F16" s="13"/>
      <c r="G16" s="10">
        <f t="shared" si="4"/>
        <v>1.28</v>
      </c>
      <c r="H16" s="10">
        <f t="shared" si="5"/>
        <v>2.42838976879009</v>
      </c>
      <c r="I16" s="10">
        <f>AVERAGE(H15:H17)</f>
        <v>2.32544680424837</v>
      </c>
      <c r="J16" s="10">
        <f>STDEV(H15:H17)</f>
        <v>0.0974699075315972</v>
      </c>
      <c r="K16" s="11">
        <f>TTEST(H15:H17,H18:H20,1,1)</f>
        <v>0.344636631950656</v>
      </c>
    </row>
    <row r="17" ht="15" spans="1:11">
      <c r="A17" s="12" t="s">
        <v>16</v>
      </c>
      <c r="B17" s="9" t="s">
        <v>13</v>
      </c>
      <c r="C17" s="9">
        <v>30.22</v>
      </c>
      <c r="D17" s="9">
        <v>25.76</v>
      </c>
      <c r="E17" s="10">
        <f t="shared" si="3"/>
        <v>4.46</v>
      </c>
      <c r="F17" s="13"/>
      <c r="G17" s="10">
        <f t="shared" si="4"/>
        <v>1.16</v>
      </c>
      <c r="H17" s="10">
        <f t="shared" si="5"/>
        <v>2.23457427614444</v>
      </c>
      <c r="I17" s="10"/>
      <c r="J17" s="10"/>
      <c r="K17" s="11"/>
    </row>
    <row r="18" ht="15" spans="1:11">
      <c r="A18" s="12" t="s">
        <v>16</v>
      </c>
      <c r="B18" s="9" t="s">
        <v>14</v>
      </c>
      <c r="C18" s="9">
        <v>30.21</v>
      </c>
      <c r="D18" s="9">
        <v>25.78</v>
      </c>
      <c r="E18" s="10">
        <f t="shared" si="3"/>
        <v>4.43</v>
      </c>
      <c r="F18" s="13"/>
      <c r="G18" s="10">
        <f t="shared" si="4"/>
        <v>1.19</v>
      </c>
      <c r="H18" s="10">
        <f t="shared" si="5"/>
        <v>2.28152743173685</v>
      </c>
      <c r="I18" s="10"/>
      <c r="J18" s="10"/>
      <c r="K18" s="11"/>
    </row>
    <row r="19" ht="15" spans="1:11">
      <c r="A19" s="12" t="s">
        <v>16</v>
      </c>
      <c r="B19" s="9" t="s">
        <v>14</v>
      </c>
      <c r="C19" s="9">
        <v>30.21</v>
      </c>
      <c r="D19" s="9">
        <v>25.79</v>
      </c>
      <c r="E19" s="10">
        <f t="shared" si="3"/>
        <v>4.42</v>
      </c>
      <c r="F19" s="13"/>
      <c r="G19" s="10">
        <f t="shared" si="4"/>
        <v>1.2</v>
      </c>
      <c r="H19" s="10">
        <f t="shared" si="5"/>
        <v>2.29739670999407</v>
      </c>
      <c r="I19" s="10">
        <f>AVERAGE(H18:H20)</f>
        <v>2.2974335031805</v>
      </c>
      <c r="J19" s="10">
        <f>STDEV(H18:H20)</f>
        <v>0.0159244999155708</v>
      </c>
      <c r="K19" s="11"/>
    </row>
    <row r="20" ht="15" spans="1:11">
      <c r="A20" s="12" t="s">
        <v>16</v>
      </c>
      <c r="B20" s="9" t="s">
        <v>14</v>
      </c>
      <c r="C20" s="9">
        <v>30.17</v>
      </c>
      <c r="D20" s="9">
        <v>25.76</v>
      </c>
      <c r="E20" s="10">
        <f t="shared" si="3"/>
        <v>4.41</v>
      </c>
      <c r="F20" s="13"/>
      <c r="G20" s="10">
        <f t="shared" si="4"/>
        <v>1.21</v>
      </c>
      <c r="H20" s="10">
        <f t="shared" si="5"/>
        <v>2.31337636781057</v>
      </c>
      <c r="I20" s="10"/>
      <c r="J20" s="10"/>
      <c r="K20" s="11"/>
    </row>
    <row r="21" spans="1:11">
      <c r="A21" s="12" t="s">
        <v>17</v>
      </c>
      <c r="B21" s="9" t="s">
        <v>13</v>
      </c>
      <c r="C21" s="11"/>
      <c r="D21" s="9">
        <v>25.78</v>
      </c>
      <c r="E21" s="11"/>
      <c r="F21" s="11"/>
      <c r="G21" s="11"/>
      <c r="H21" s="11"/>
      <c r="I21" s="11"/>
      <c r="J21" s="11"/>
      <c r="K21" s="11"/>
    </row>
    <row r="22" spans="1:11">
      <c r="A22" s="12" t="s">
        <v>17</v>
      </c>
      <c r="B22" s="9" t="s">
        <v>13</v>
      </c>
      <c r="C22" s="11"/>
      <c r="D22" s="9">
        <v>25.79</v>
      </c>
      <c r="E22" s="11"/>
      <c r="F22" s="11"/>
      <c r="G22" s="11"/>
      <c r="H22" s="11"/>
      <c r="I22" s="11"/>
      <c r="J22" s="11"/>
      <c r="K22" s="11"/>
    </row>
    <row r="23" spans="1:11">
      <c r="A23" s="12" t="s">
        <v>17</v>
      </c>
      <c r="B23" s="9" t="s">
        <v>13</v>
      </c>
      <c r="C23" s="11"/>
      <c r="D23" s="9">
        <v>25.76</v>
      </c>
      <c r="E23" s="11"/>
      <c r="F23" s="11"/>
      <c r="G23" s="11"/>
      <c r="H23" s="11"/>
      <c r="I23" s="11"/>
      <c r="J23" s="11"/>
      <c r="K23" s="11"/>
    </row>
    <row r="24" ht="15" spans="1:11">
      <c r="A24" s="12" t="s">
        <v>17</v>
      </c>
      <c r="B24" s="9" t="s">
        <v>14</v>
      </c>
      <c r="C24" s="9">
        <v>31.33</v>
      </c>
      <c r="D24" s="9">
        <v>25.78</v>
      </c>
      <c r="E24" s="10">
        <f t="shared" ref="E24:E32" si="6">C24-D24</f>
        <v>5.55</v>
      </c>
      <c r="F24" s="13"/>
      <c r="G24" s="10">
        <f t="shared" ref="G24:G32" si="7">5.62-E24</f>
        <v>0.0700000000000029</v>
      </c>
      <c r="H24" s="10">
        <f t="shared" ref="H24:H32" si="8">POWER(2,G24)</f>
        <v>1.04971668362307</v>
      </c>
      <c r="I24" s="10"/>
      <c r="J24" s="10"/>
      <c r="K24" s="11"/>
    </row>
    <row r="25" ht="15" spans="1:11">
      <c r="A25" s="12" t="s">
        <v>17</v>
      </c>
      <c r="B25" s="9" t="s">
        <v>14</v>
      </c>
      <c r="C25" s="9">
        <v>31.37</v>
      </c>
      <c r="D25" s="9">
        <v>25.79</v>
      </c>
      <c r="E25" s="10">
        <f t="shared" si="6"/>
        <v>5.58</v>
      </c>
      <c r="F25" s="13"/>
      <c r="G25" s="10">
        <f t="shared" si="7"/>
        <v>0.0399999999999983</v>
      </c>
      <c r="H25" s="10">
        <f t="shared" si="8"/>
        <v>1.02811382665607</v>
      </c>
      <c r="I25" s="10">
        <f>AVERAGE(H24:H26)</f>
        <v>1.01682848589714</v>
      </c>
      <c r="J25" s="10">
        <f>STDEV(H24:H26)</f>
        <v>0.0397510626774795</v>
      </c>
      <c r="K25" s="11"/>
    </row>
    <row r="26" ht="15" spans="1:11">
      <c r="A26" s="12" t="s">
        <v>17</v>
      </c>
      <c r="B26" s="9" t="s">
        <v>14</v>
      </c>
      <c r="C26" s="9">
        <v>31.42</v>
      </c>
      <c r="D26" s="9">
        <v>25.76</v>
      </c>
      <c r="E26" s="10">
        <f t="shared" si="6"/>
        <v>5.66</v>
      </c>
      <c r="F26" s="13"/>
      <c r="G26" s="10">
        <f t="shared" si="7"/>
        <v>-0.04</v>
      </c>
      <c r="H26" s="10">
        <f t="shared" si="8"/>
        <v>0.972654947412286</v>
      </c>
      <c r="I26" s="10"/>
      <c r="J26" s="10"/>
      <c r="K26" s="11"/>
    </row>
    <row r="27" ht="15" spans="1:11">
      <c r="A27" s="12" t="s">
        <v>18</v>
      </c>
      <c r="B27" s="9" t="s">
        <v>13</v>
      </c>
      <c r="C27" s="9">
        <v>30.56</v>
      </c>
      <c r="D27" s="9">
        <v>25.78</v>
      </c>
      <c r="E27" s="10">
        <f t="shared" si="6"/>
        <v>4.78</v>
      </c>
      <c r="F27" s="13"/>
      <c r="G27" s="10">
        <f t="shared" si="7"/>
        <v>0.840000000000003</v>
      </c>
      <c r="H27" s="10">
        <f t="shared" si="8"/>
        <v>1.79005014185595</v>
      </c>
      <c r="I27" s="10"/>
      <c r="J27" s="10"/>
      <c r="K27" s="11"/>
    </row>
    <row r="28" ht="15" spans="1:11">
      <c r="A28" s="12" t="s">
        <v>18</v>
      </c>
      <c r="B28" s="9" t="s">
        <v>13</v>
      </c>
      <c r="C28" s="9">
        <v>30.53</v>
      </c>
      <c r="D28" s="9">
        <v>25.79</v>
      </c>
      <c r="E28" s="10">
        <f t="shared" si="6"/>
        <v>4.74</v>
      </c>
      <c r="F28" s="13"/>
      <c r="G28" s="10">
        <f t="shared" si="7"/>
        <v>0.879999999999998</v>
      </c>
      <c r="H28" s="10">
        <f t="shared" si="8"/>
        <v>1.84037530124975</v>
      </c>
      <c r="I28" s="10">
        <f>AVERAGE(H27:H29)</f>
        <v>1.77463868927692</v>
      </c>
      <c r="J28" s="10">
        <f>STDEV(H27:H29)</f>
        <v>0.0746452389800427</v>
      </c>
      <c r="K28" s="11">
        <f>TTEST(H27:H29,H30:H32,1,1)</f>
        <v>0.000447248687594372</v>
      </c>
    </row>
    <row r="29" ht="15" spans="1:11">
      <c r="A29" s="12" t="s">
        <v>18</v>
      </c>
      <c r="B29" s="9" t="s">
        <v>13</v>
      </c>
      <c r="C29" s="9">
        <v>30.62</v>
      </c>
      <c r="D29" s="9">
        <v>25.76</v>
      </c>
      <c r="E29" s="10">
        <f t="shared" si="6"/>
        <v>4.86</v>
      </c>
      <c r="F29" s="13"/>
      <c r="G29" s="10">
        <f t="shared" si="7"/>
        <v>0.760000000000001</v>
      </c>
      <c r="H29" s="10">
        <f t="shared" si="8"/>
        <v>1.69349062472506</v>
      </c>
      <c r="I29" s="10"/>
      <c r="J29" s="10"/>
      <c r="K29" s="11"/>
    </row>
    <row r="30" ht="15" spans="1:11">
      <c r="A30" s="12" t="s">
        <v>18</v>
      </c>
      <c r="B30" s="9" t="s">
        <v>14</v>
      </c>
      <c r="C30" s="9">
        <v>29.96</v>
      </c>
      <c r="D30" s="9">
        <v>25.78</v>
      </c>
      <c r="E30" s="10">
        <f t="shared" si="6"/>
        <v>4.18</v>
      </c>
      <c r="F30" s="13"/>
      <c r="G30" s="10">
        <f t="shared" si="7"/>
        <v>1.44</v>
      </c>
      <c r="H30" s="10">
        <f t="shared" si="8"/>
        <v>2.71320865489534</v>
      </c>
      <c r="I30" s="10"/>
      <c r="J30" s="10"/>
      <c r="K30" s="11"/>
    </row>
    <row r="31" ht="15" spans="1:11">
      <c r="A31" s="12" t="s">
        <v>18</v>
      </c>
      <c r="B31" s="9" t="s">
        <v>14</v>
      </c>
      <c r="C31" s="9">
        <v>29.93</v>
      </c>
      <c r="D31" s="9">
        <v>25.79</v>
      </c>
      <c r="E31" s="10">
        <f t="shared" si="6"/>
        <v>4.14</v>
      </c>
      <c r="F31" s="13"/>
      <c r="G31" s="10">
        <f t="shared" si="7"/>
        <v>1.48</v>
      </c>
      <c r="H31" s="10">
        <f t="shared" si="8"/>
        <v>2.78948733270081</v>
      </c>
      <c r="I31" s="10">
        <f>AVERAGE(H30:H32)</f>
        <v>2.7386348808305</v>
      </c>
      <c r="J31" s="10">
        <f>STDEV(H30:H32)</f>
        <v>0.0440395151644142</v>
      </c>
      <c r="K31" s="11"/>
    </row>
    <row r="32" ht="15" spans="1:11">
      <c r="A32" s="12" t="s">
        <v>18</v>
      </c>
      <c r="B32" s="9" t="s">
        <v>14</v>
      </c>
      <c r="C32" s="9">
        <v>29.94</v>
      </c>
      <c r="D32" s="9">
        <v>25.76</v>
      </c>
      <c r="E32" s="10">
        <f t="shared" si="6"/>
        <v>4.18</v>
      </c>
      <c r="F32" s="13"/>
      <c r="G32" s="10">
        <f t="shared" si="7"/>
        <v>1.44</v>
      </c>
      <c r="H32" s="10">
        <f t="shared" si="8"/>
        <v>2.71320865489534</v>
      </c>
      <c r="I32" s="10"/>
      <c r="J32" s="10"/>
      <c r="K32" s="11"/>
    </row>
    <row r="33" spans="1:11">
      <c r="A33" s="12" t="s">
        <v>19</v>
      </c>
      <c r="B33" s="9" t="s">
        <v>13</v>
      </c>
      <c r="C33" s="11"/>
      <c r="D33" s="9">
        <v>25.78</v>
      </c>
      <c r="E33" s="11"/>
      <c r="F33" s="11"/>
      <c r="G33" s="11"/>
      <c r="H33" s="11"/>
      <c r="I33" s="11"/>
      <c r="J33" s="11"/>
      <c r="K33" s="11"/>
    </row>
    <row r="34" spans="1:11">
      <c r="A34" s="12" t="s">
        <v>19</v>
      </c>
      <c r="B34" s="9" t="s">
        <v>13</v>
      </c>
      <c r="C34" s="11"/>
      <c r="D34" s="9">
        <v>25.79</v>
      </c>
      <c r="E34" s="11"/>
      <c r="F34" s="11"/>
      <c r="G34" s="11"/>
      <c r="H34" s="11"/>
      <c r="I34" s="11"/>
      <c r="J34" s="11"/>
      <c r="K34" s="11"/>
    </row>
    <row r="35" spans="1:11">
      <c r="A35" s="12" t="s">
        <v>19</v>
      </c>
      <c r="B35" s="9" t="s">
        <v>13</v>
      </c>
      <c r="C35" s="11"/>
      <c r="D35" s="9">
        <v>25.76</v>
      </c>
      <c r="E35" s="11"/>
      <c r="F35" s="11"/>
      <c r="G35" s="11"/>
      <c r="H35" s="11"/>
      <c r="I35" s="11"/>
      <c r="J35" s="11"/>
      <c r="K35" s="11"/>
    </row>
    <row r="36" spans="1:11">
      <c r="A36" s="12" t="s">
        <v>19</v>
      </c>
      <c r="B36" s="9" t="s">
        <v>14</v>
      </c>
      <c r="C36" s="11"/>
      <c r="D36" s="9">
        <v>25.78</v>
      </c>
      <c r="E36" s="11"/>
      <c r="F36" s="11"/>
      <c r="G36" s="11"/>
      <c r="H36" s="11"/>
      <c r="I36" s="11"/>
      <c r="J36" s="11"/>
      <c r="K36" s="11"/>
    </row>
    <row r="37" spans="1:11">
      <c r="A37" s="12" t="s">
        <v>19</v>
      </c>
      <c r="B37" s="9" t="s">
        <v>14</v>
      </c>
      <c r="C37" s="11"/>
      <c r="D37" s="9">
        <v>25.79</v>
      </c>
      <c r="E37" s="11"/>
      <c r="F37" s="11"/>
      <c r="G37" s="11"/>
      <c r="H37" s="11"/>
      <c r="I37" s="11"/>
      <c r="J37" s="11"/>
      <c r="K37" s="11"/>
    </row>
    <row r="38" spans="1:11">
      <c r="A38" s="12" t="s">
        <v>19</v>
      </c>
      <c r="B38" s="9" t="s">
        <v>14</v>
      </c>
      <c r="C38" s="11"/>
      <c r="D38" s="9">
        <v>25.76</v>
      </c>
      <c r="E38" s="11"/>
      <c r="F38" s="11"/>
      <c r="G38" s="11"/>
      <c r="H38" s="11"/>
      <c r="I38" s="11"/>
      <c r="J38" s="11"/>
      <c r="K38" s="11"/>
    </row>
    <row r="39" spans="1:11">
      <c r="A39" s="12" t="s">
        <v>20</v>
      </c>
      <c r="B39" s="9" t="s">
        <v>13</v>
      </c>
      <c r="C39" s="11"/>
      <c r="D39" s="9">
        <v>25.78</v>
      </c>
      <c r="E39" s="11"/>
      <c r="F39" s="11"/>
      <c r="G39" s="11"/>
      <c r="H39" s="11"/>
      <c r="I39" s="11"/>
      <c r="J39" s="11"/>
      <c r="K39" s="11"/>
    </row>
    <row r="40" spans="1:11">
      <c r="A40" s="12" t="s">
        <v>20</v>
      </c>
      <c r="B40" s="9" t="s">
        <v>13</v>
      </c>
      <c r="C40" s="11"/>
      <c r="D40" s="9">
        <v>25.79</v>
      </c>
      <c r="E40" s="11"/>
      <c r="F40" s="11"/>
      <c r="G40" s="11"/>
      <c r="H40" s="11"/>
      <c r="I40" s="11"/>
      <c r="J40" s="11"/>
      <c r="K40" s="11"/>
    </row>
    <row r="41" spans="1:11">
      <c r="A41" s="12" t="s">
        <v>20</v>
      </c>
      <c r="B41" s="9" t="s">
        <v>13</v>
      </c>
      <c r="C41" s="11"/>
      <c r="D41" s="9">
        <v>25.76</v>
      </c>
      <c r="E41" s="11"/>
      <c r="F41" s="11"/>
      <c r="G41" s="11"/>
      <c r="H41" s="11"/>
      <c r="I41" s="11"/>
      <c r="J41" s="11"/>
      <c r="K41" s="11"/>
    </row>
    <row r="42" spans="1:11">
      <c r="A42" s="12" t="s">
        <v>20</v>
      </c>
      <c r="B42" s="9" t="s">
        <v>14</v>
      </c>
      <c r="C42" s="11"/>
      <c r="D42" s="9">
        <v>25.78</v>
      </c>
      <c r="E42" s="11"/>
      <c r="F42" s="11"/>
      <c r="G42" s="11"/>
      <c r="H42" s="11"/>
      <c r="I42" s="11"/>
      <c r="J42" s="11"/>
      <c r="K42" s="11"/>
    </row>
    <row r="43" spans="1:11">
      <c r="A43" s="12" t="s">
        <v>20</v>
      </c>
      <c r="B43" s="9" t="s">
        <v>14</v>
      </c>
      <c r="C43" s="11"/>
      <c r="D43" s="9">
        <v>25.79</v>
      </c>
      <c r="E43" s="11"/>
      <c r="F43" s="11"/>
      <c r="G43" s="11"/>
      <c r="H43" s="11"/>
      <c r="I43" s="11"/>
      <c r="J43" s="11"/>
      <c r="K43" s="11"/>
    </row>
    <row r="44" spans="1:11">
      <c r="A44" s="12" t="s">
        <v>20</v>
      </c>
      <c r="B44" s="9" t="s">
        <v>14</v>
      </c>
      <c r="C44" s="11"/>
      <c r="D44" s="9">
        <v>25.76</v>
      </c>
      <c r="E44" s="11"/>
      <c r="F44" s="11"/>
      <c r="G44" s="11"/>
      <c r="H44" s="11"/>
      <c r="I44" s="11"/>
      <c r="J44" s="11"/>
      <c r="K44" s="11"/>
    </row>
    <row r="45" ht="15" spans="1:11">
      <c r="A45" s="12" t="s">
        <v>21</v>
      </c>
      <c r="B45" s="9" t="s">
        <v>13</v>
      </c>
      <c r="C45" s="9">
        <v>28.95</v>
      </c>
      <c r="D45" s="9">
        <v>25.78</v>
      </c>
      <c r="E45" s="10">
        <f t="shared" ref="E45:E50" si="9">C45-D45</f>
        <v>3.17</v>
      </c>
      <c r="F45" s="13"/>
      <c r="G45" s="10">
        <f t="shared" ref="G45:G50" si="10">5.62-E45</f>
        <v>2.45</v>
      </c>
      <c r="H45" s="10">
        <f t="shared" ref="H45:H50" si="11">POWER(2,G45)</f>
        <v>5.46416102701759</v>
      </c>
      <c r="I45" s="10"/>
      <c r="J45" s="10"/>
      <c r="K45" s="11"/>
    </row>
    <row r="46" ht="15" spans="1:11">
      <c r="A46" s="12" t="s">
        <v>21</v>
      </c>
      <c r="B46" s="9" t="s">
        <v>13</v>
      </c>
      <c r="C46" s="9">
        <v>28.91</v>
      </c>
      <c r="D46" s="9">
        <v>25.79</v>
      </c>
      <c r="E46" s="10">
        <f t="shared" si="9"/>
        <v>3.12</v>
      </c>
      <c r="F46" s="13"/>
      <c r="G46" s="10">
        <f t="shared" si="10"/>
        <v>2.5</v>
      </c>
      <c r="H46" s="10">
        <f t="shared" si="11"/>
        <v>5.65685424949238</v>
      </c>
      <c r="I46" s="10">
        <f>AVERAGE(H45:H47)</f>
        <v>5.64563511526374</v>
      </c>
      <c r="J46" s="10">
        <f>STDEV(H45:H47)</f>
        <v>0.176132709973355</v>
      </c>
      <c r="K46" s="11">
        <f>TTEST(H45:H47,H48:H50,1,1)</f>
        <v>0.116150537244026</v>
      </c>
    </row>
    <row r="47" ht="15" spans="1:11">
      <c r="A47" s="12" t="s">
        <v>21</v>
      </c>
      <c r="B47" s="9" t="s">
        <v>13</v>
      </c>
      <c r="C47" s="9">
        <v>28.84</v>
      </c>
      <c r="D47" s="9">
        <v>25.76</v>
      </c>
      <c r="E47" s="10">
        <f t="shared" si="9"/>
        <v>3.08</v>
      </c>
      <c r="F47" s="13"/>
      <c r="G47" s="10">
        <f t="shared" si="10"/>
        <v>2.54</v>
      </c>
      <c r="H47" s="10">
        <f t="shared" si="11"/>
        <v>5.81589006928125</v>
      </c>
      <c r="I47" s="10"/>
      <c r="J47" s="10"/>
      <c r="K47" s="11"/>
    </row>
    <row r="48" ht="15" spans="1:11">
      <c r="A48" s="12" t="s">
        <v>21</v>
      </c>
      <c r="B48" s="9" t="s">
        <v>14</v>
      </c>
      <c r="C48" s="9">
        <v>28.96</v>
      </c>
      <c r="D48" s="9">
        <v>25.78</v>
      </c>
      <c r="E48" s="10">
        <f t="shared" si="9"/>
        <v>3.18</v>
      </c>
      <c r="F48" s="13"/>
      <c r="G48" s="10">
        <f t="shared" si="10"/>
        <v>2.44</v>
      </c>
      <c r="H48" s="10">
        <f t="shared" si="11"/>
        <v>5.42641730979069</v>
      </c>
      <c r="I48" s="10"/>
      <c r="J48" s="10"/>
      <c r="K48" s="11"/>
    </row>
    <row r="49" ht="15" spans="1:11">
      <c r="A49" s="12" t="s">
        <v>21</v>
      </c>
      <c r="B49" s="9" t="s">
        <v>14</v>
      </c>
      <c r="C49" s="9">
        <v>29.09</v>
      </c>
      <c r="D49" s="9">
        <v>25.79</v>
      </c>
      <c r="E49" s="10">
        <f t="shared" si="9"/>
        <v>3.3</v>
      </c>
      <c r="F49" s="13"/>
      <c r="G49" s="10">
        <f t="shared" si="10"/>
        <v>2.32</v>
      </c>
      <c r="H49" s="10">
        <f t="shared" si="11"/>
        <v>4.99332219560645</v>
      </c>
      <c r="I49" s="10">
        <f>AVERAGE(H48:H50)</f>
        <v>5.33290472359959</v>
      </c>
      <c r="J49" s="10">
        <f>STDEV(H48:H50)</f>
        <v>0.303818460065237</v>
      </c>
      <c r="K49" s="11"/>
    </row>
    <row r="50" ht="15" spans="1:11">
      <c r="A50" s="12" t="s">
        <v>21</v>
      </c>
      <c r="B50" s="9" t="s">
        <v>14</v>
      </c>
      <c r="C50" s="14">
        <v>28.9</v>
      </c>
      <c r="D50" s="9">
        <v>25.76</v>
      </c>
      <c r="E50" s="10">
        <f t="shared" si="9"/>
        <v>3.14</v>
      </c>
      <c r="F50" s="13"/>
      <c r="G50" s="10">
        <f t="shared" si="10"/>
        <v>2.48</v>
      </c>
      <c r="H50" s="10">
        <f t="shared" si="11"/>
        <v>5.57897466540163</v>
      </c>
      <c r="I50" s="10"/>
      <c r="J50" s="10"/>
      <c r="K50" s="11"/>
    </row>
    <row r="51" spans="1:11">
      <c r="A51" s="12" t="s">
        <v>22</v>
      </c>
      <c r="B51" s="9" t="s">
        <v>13</v>
      </c>
      <c r="C51" s="11"/>
      <c r="D51" s="9">
        <v>25.78</v>
      </c>
      <c r="E51" s="11"/>
      <c r="F51" s="11"/>
      <c r="G51" s="11"/>
      <c r="H51" s="11"/>
      <c r="I51" s="11"/>
      <c r="J51" s="11"/>
      <c r="K51" s="11"/>
    </row>
    <row r="52" spans="1:11">
      <c r="A52" s="12" t="s">
        <v>22</v>
      </c>
      <c r="B52" s="9" t="s">
        <v>13</v>
      </c>
      <c r="C52" s="11"/>
      <c r="D52" s="9">
        <v>25.79</v>
      </c>
      <c r="E52" s="11"/>
      <c r="F52" s="11"/>
      <c r="G52" s="11"/>
      <c r="H52" s="11"/>
      <c r="I52" s="11"/>
      <c r="J52" s="11"/>
      <c r="K52" s="11"/>
    </row>
    <row r="53" spans="1:11">
      <c r="A53" s="12" t="s">
        <v>22</v>
      </c>
      <c r="B53" s="9" t="s">
        <v>13</v>
      </c>
      <c r="C53" s="11"/>
      <c r="D53" s="9">
        <v>25.76</v>
      </c>
      <c r="E53" s="11"/>
      <c r="F53" s="11"/>
      <c r="G53" s="11"/>
      <c r="H53" s="11"/>
      <c r="I53" s="11"/>
      <c r="J53" s="11"/>
      <c r="K53" s="11"/>
    </row>
    <row r="54" spans="1:11">
      <c r="A54" s="12" t="s">
        <v>22</v>
      </c>
      <c r="B54" s="9" t="s">
        <v>14</v>
      </c>
      <c r="C54" s="11"/>
      <c r="D54" s="9">
        <v>25.78</v>
      </c>
      <c r="E54" s="11"/>
      <c r="F54" s="11"/>
      <c r="G54" s="11"/>
      <c r="H54" s="11"/>
      <c r="I54" s="11"/>
      <c r="J54" s="11"/>
      <c r="K54" s="11"/>
    </row>
    <row r="55" spans="1:11">
      <c r="A55" s="12" t="s">
        <v>22</v>
      </c>
      <c r="B55" s="9" t="s">
        <v>14</v>
      </c>
      <c r="C55" s="11"/>
      <c r="D55" s="9">
        <v>25.79</v>
      </c>
      <c r="E55" s="11"/>
      <c r="F55" s="11"/>
      <c r="G55" s="11"/>
      <c r="H55" s="11"/>
      <c r="I55" s="11"/>
      <c r="J55" s="11"/>
      <c r="K55" s="11"/>
    </row>
    <row r="56" spans="1:11">
      <c r="A56" s="12" t="s">
        <v>22</v>
      </c>
      <c r="B56" s="9" t="s">
        <v>14</v>
      </c>
      <c r="C56" s="11"/>
      <c r="D56" s="9">
        <v>25.76</v>
      </c>
      <c r="E56" s="11"/>
      <c r="F56" s="11"/>
      <c r="G56" s="11"/>
      <c r="H56" s="11"/>
      <c r="I56" s="11"/>
      <c r="J56" s="11"/>
      <c r="K56" s="11"/>
    </row>
    <row r="57" ht="15" spans="1:11">
      <c r="A57" s="12" t="s">
        <v>23</v>
      </c>
      <c r="B57" s="9" t="s">
        <v>13</v>
      </c>
      <c r="C57" s="9">
        <v>30.24</v>
      </c>
      <c r="D57" s="9">
        <v>25.78</v>
      </c>
      <c r="E57" s="10">
        <f t="shared" ref="E57:E62" si="12">C57-D57</f>
        <v>4.46</v>
      </c>
      <c r="F57" s="13"/>
      <c r="G57" s="10">
        <f t="shared" ref="G57:G62" si="13">5.62-E57</f>
        <v>1.16</v>
      </c>
      <c r="H57" s="10">
        <f t="shared" ref="H57:H62" si="14">POWER(2,G57)</f>
        <v>2.23457427614444</v>
      </c>
      <c r="I57" s="10"/>
      <c r="J57" s="10"/>
      <c r="K57" s="11"/>
    </row>
    <row r="58" ht="15" spans="1:11">
      <c r="A58" s="12" t="s">
        <v>23</v>
      </c>
      <c r="B58" s="9" t="s">
        <v>13</v>
      </c>
      <c r="C58" s="9">
        <v>30.27</v>
      </c>
      <c r="D58" s="9">
        <v>25.79</v>
      </c>
      <c r="E58" s="10">
        <f t="shared" si="12"/>
        <v>4.48</v>
      </c>
      <c r="F58" s="13"/>
      <c r="G58" s="10">
        <f t="shared" si="13"/>
        <v>1.14</v>
      </c>
      <c r="H58" s="10">
        <f t="shared" si="14"/>
        <v>2.20381023175322</v>
      </c>
      <c r="I58" s="10">
        <f>AVERAGE(H57:H59)</f>
        <v>2.2243195946807</v>
      </c>
      <c r="J58" s="10">
        <f>STDEV(H57:H59)</f>
        <v>0.0177616293106345</v>
      </c>
      <c r="K58" s="11">
        <f>TTEST(H57:H59,H60:H62,1,1)</f>
        <v>0.0628114370784844</v>
      </c>
    </row>
    <row r="59" ht="15" spans="1:11">
      <c r="A59" s="12" t="s">
        <v>23</v>
      </c>
      <c r="B59" s="9" t="s">
        <v>13</v>
      </c>
      <c r="C59" s="9">
        <v>30.22</v>
      </c>
      <c r="D59" s="9">
        <v>25.76</v>
      </c>
      <c r="E59" s="10">
        <f t="shared" si="12"/>
        <v>4.46</v>
      </c>
      <c r="F59" s="13"/>
      <c r="G59" s="10">
        <f t="shared" si="13"/>
        <v>1.16</v>
      </c>
      <c r="H59" s="10">
        <f t="shared" si="14"/>
        <v>2.23457427614444</v>
      </c>
      <c r="I59" s="10"/>
      <c r="J59" s="10"/>
      <c r="K59" s="11"/>
    </row>
    <row r="60" ht="15" spans="1:11">
      <c r="A60" s="12" t="s">
        <v>23</v>
      </c>
      <c r="B60" s="9" t="s">
        <v>14</v>
      </c>
      <c r="C60" s="9">
        <v>30.14</v>
      </c>
      <c r="D60" s="9">
        <v>25.78</v>
      </c>
      <c r="E60" s="10">
        <f t="shared" si="12"/>
        <v>4.36</v>
      </c>
      <c r="F60" s="13"/>
      <c r="G60" s="10">
        <f t="shared" si="13"/>
        <v>1.26</v>
      </c>
      <c r="H60" s="10">
        <f t="shared" si="14"/>
        <v>2.39495740923786</v>
      </c>
      <c r="I60" s="10"/>
      <c r="J60" s="10"/>
      <c r="K60" s="11"/>
    </row>
    <row r="61" ht="15" spans="1:11">
      <c r="A61" s="12" t="s">
        <v>23</v>
      </c>
      <c r="B61" s="9" t="s">
        <v>14</v>
      </c>
      <c r="C61" s="9">
        <v>30.21</v>
      </c>
      <c r="D61" s="9">
        <v>25.79</v>
      </c>
      <c r="E61" s="10">
        <f t="shared" si="12"/>
        <v>4.42</v>
      </c>
      <c r="F61" s="13"/>
      <c r="G61" s="10">
        <f t="shared" si="13"/>
        <v>1.2</v>
      </c>
      <c r="H61" s="10">
        <f t="shared" si="14"/>
        <v>2.29739670999407</v>
      </c>
      <c r="I61" s="10">
        <f>AVERAGE(H60:H62)</f>
        <v>2.31937396327451</v>
      </c>
      <c r="J61" s="10">
        <f>STDEV(H60:H62)</f>
        <v>0.0673404813592994</v>
      </c>
      <c r="K61" s="11"/>
    </row>
    <row r="62" ht="15" spans="1:11">
      <c r="A62" s="12" t="s">
        <v>23</v>
      </c>
      <c r="B62" s="9" t="s">
        <v>14</v>
      </c>
      <c r="C62" s="14">
        <v>30.2</v>
      </c>
      <c r="D62" s="9">
        <v>25.76</v>
      </c>
      <c r="E62" s="10">
        <f t="shared" si="12"/>
        <v>4.44</v>
      </c>
      <c r="F62" s="13"/>
      <c r="G62" s="10">
        <f t="shared" si="13"/>
        <v>1.18</v>
      </c>
      <c r="H62" s="10">
        <f t="shared" si="14"/>
        <v>2.2657677705916</v>
      </c>
      <c r="I62" s="10"/>
      <c r="J62" s="10"/>
      <c r="K62" s="11"/>
    </row>
    <row r="63" spans="1:11">
      <c r="A63" s="12" t="s">
        <v>24</v>
      </c>
      <c r="B63" s="9" t="s">
        <v>13</v>
      </c>
      <c r="C63" s="11"/>
      <c r="D63" s="9">
        <v>25.78</v>
      </c>
      <c r="E63" s="11"/>
      <c r="F63" s="11"/>
      <c r="G63" s="11"/>
      <c r="H63" s="11"/>
      <c r="I63" s="11"/>
      <c r="J63" s="11"/>
      <c r="K63" s="11"/>
    </row>
    <row r="64" spans="1:11">
      <c r="A64" s="12" t="s">
        <v>24</v>
      </c>
      <c r="B64" s="9" t="s">
        <v>13</v>
      </c>
      <c r="C64" s="11"/>
      <c r="D64" s="9">
        <v>25.79</v>
      </c>
      <c r="E64" s="11"/>
      <c r="F64" s="11"/>
      <c r="G64" s="11"/>
      <c r="H64" s="11"/>
      <c r="I64" s="11"/>
      <c r="J64" s="11"/>
      <c r="K64" s="11"/>
    </row>
    <row r="65" spans="1:11">
      <c r="A65" s="12" t="s">
        <v>24</v>
      </c>
      <c r="B65" s="9" t="s">
        <v>13</v>
      </c>
      <c r="C65" s="11"/>
      <c r="D65" s="9">
        <v>25.76</v>
      </c>
      <c r="E65" s="11"/>
      <c r="F65" s="11"/>
      <c r="G65" s="11"/>
      <c r="H65" s="11"/>
      <c r="I65" s="11"/>
      <c r="J65" s="11"/>
      <c r="K65" s="11"/>
    </row>
    <row r="66" spans="1:11">
      <c r="A66" s="12" t="s">
        <v>24</v>
      </c>
      <c r="B66" s="9" t="s">
        <v>14</v>
      </c>
      <c r="C66" s="11"/>
      <c r="D66" s="9">
        <v>25.78</v>
      </c>
      <c r="E66" s="11"/>
      <c r="F66" s="11"/>
      <c r="G66" s="11"/>
      <c r="H66" s="11"/>
      <c r="I66" s="11"/>
      <c r="J66" s="11"/>
      <c r="K66" s="11"/>
    </row>
    <row r="67" spans="1:11">
      <c r="A67" s="12" t="s">
        <v>24</v>
      </c>
      <c r="B67" s="9" t="s">
        <v>14</v>
      </c>
      <c r="C67" s="11"/>
      <c r="D67" s="9">
        <v>25.79</v>
      </c>
      <c r="E67" s="11"/>
      <c r="F67" s="11"/>
      <c r="G67" s="11"/>
      <c r="H67" s="11"/>
      <c r="I67" s="11"/>
      <c r="J67" s="11"/>
      <c r="K67" s="11"/>
    </row>
    <row r="68" spans="1:11">
      <c r="A68" s="12" t="s">
        <v>24</v>
      </c>
      <c r="B68" s="9" t="s">
        <v>14</v>
      </c>
      <c r="C68" s="11"/>
      <c r="D68" s="9">
        <v>25.76</v>
      </c>
      <c r="E68" s="11"/>
      <c r="F68" s="11"/>
      <c r="G68" s="11"/>
      <c r="H68" s="11"/>
      <c r="I68" s="11"/>
      <c r="J68" s="11"/>
      <c r="K68" s="11"/>
    </row>
    <row r="69" ht="15" spans="1:11">
      <c r="A69" s="11" t="s">
        <v>25</v>
      </c>
      <c r="B69" s="9" t="s">
        <v>13</v>
      </c>
      <c r="C69" s="9">
        <v>32.41</v>
      </c>
      <c r="D69" s="9">
        <v>24.22</v>
      </c>
      <c r="E69" s="10">
        <f t="shared" ref="E69:E74" si="15">C69-D69</f>
        <v>8.19</v>
      </c>
      <c r="F69" s="13"/>
      <c r="G69" s="10">
        <f t="shared" ref="G69:G74" si="16">8.18-E69</f>
        <v>-0.00999999999999801</v>
      </c>
      <c r="H69" s="10">
        <f t="shared" ref="H69:H74" si="17">POWER(2,G69)</f>
        <v>0.993092495437037</v>
      </c>
      <c r="I69" s="10"/>
      <c r="J69" s="10"/>
      <c r="K69" s="11"/>
    </row>
    <row r="70" ht="15" spans="1:11">
      <c r="A70" s="11" t="s">
        <v>25</v>
      </c>
      <c r="B70" s="9" t="s">
        <v>13</v>
      </c>
      <c r="C70" s="9">
        <v>32.36</v>
      </c>
      <c r="D70" s="9">
        <v>24.19</v>
      </c>
      <c r="E70" s="10">
        <f t="shared" si="15"/>
        <v>8.17</v>
      </c>
      <c r="F70" s="13">
        <f>AVERAGE(E69:E71)</f>
        <v>8.18</v>
      </c>
      <c r="G70" s="10">
        <f t="shared" si="16"/>
        <v>0.0100000000000016</v>
      </c>
      <c r="H70" s="10">
        <f t="shared" si="17"/>
        <v>1.00695555005672</v>
      </c>
      <c r="I70" s="10">
        <f>AVERAGE(H69:H71)</f>
        <v>1.00001601516459</v>
      </c>
      <c r="J70" s="10">
        <f>STDEV(H69:H71)</f>
        <v>0.00693154118585465</v>
      </c>
      <c r="K70" s="11">
        <f>TTEST(H69:H71,H72:H74,1,1)</f>
        <v>0.00193814669194223</v>
      </c>
    </row>
    <row r="71" ht="15" spans="1:11">
      <c r="A71" s="11" t="s">
        <v>25</v>
      </c>
      <c r="B71" s="9" t="s">
        <v>13</v>
      </c>
      <c r="C71" s="9">
        <v>32.39</v>
      </c>
      <c r="D71" s="9">
        <v>24.21</v>
      </c>
      <c r="E71" s="10">
        <f t="shared" si="15"/>
        <v>8.18</v>
      </c>
      <c r="F71" s="13"/>
      <c r="G71" s="10">
        <f t="shared" si="16"/>
        <v>0</v>
      </c>
      <c r="H71" s="10">
        <f t="shared" si="17"/>
        <v>1</v>
      </c>
      <c r="I71" s="10"/>
      <c r="J71" s="10"/>
      <c r="K71" s="11"/>
    </row>
    <row r="72" ht="15" spans="1:11">
      <c r="A72" s="11" t="s">
        <v>25</v>
      </c>
      <c r="B72" s="9" t="s">
        <v>14</v>
      </c>
      <c r="C72" s="9">
        <v>32.54</v>
      </c>
      <c r="D72" s="9">
        <v>24.22</v>
      </c>
      <c r="E72" s="10">
        <f t="shared" si="15"/>
        <v>8.32</v>
      </c>
      <c r="F72" s="13"/>
      <c r="G72" s="10">
        <f t="shared" si="16"/>
        <v>-0.140000000000001</v>
      </c>
      <c r="H72" s="10">
        <f t="shared" si="17"/>
        <v>0.907519155317161</v>
      </c>
      <c r="I72" s="10"/>
      <c r="J72" s="10"/>
      <c r="K72" s="11"/>
    </row>
    <row r="73" ht="15" spans="1:11">
      <c r="A73" s="11" t="s">
        <v>25</v>
      </c>
      <c r="B73" s="9" t="s">
        <v>14</v>
      </c>
      <c r="C73" s="9">
        <v>32.52</v>
      </c>
      <c r="D73" s="9">
        <v>24.19</v>
      </c>
      <c r="E73" s="10">
        <f t="shared" si="15"/>
        <v>8.33</v>
      </c>
      <c r="F73" s="13"/>
      <c r="G73" s="10">
        <f t="shared" si="16"/>
        <v>-0.150000000000002</v>
      </c>
      <c r="H73" s="10">
        <f t="shared" si="17"/>
        <v>0.901250462610829</v>
      </c>
      <c r="I73" s="10">
        <f>AVERAGE(H72:H74)</f>
        <v>0.905429591081717</v>
      </c>
      <c r="J73" s="10">
        <f>STDEV(H72:H74)</f>
        <v>0.00361923142146764</v>
      </c>
      <c r="K73" s="11"/>
    </row>
    <row r="74" ht="15" spans="1:11">
      <c r="A74" s="11" t="s">
        <v>25</v>
      </c>
      <c r="B74" s="9" t="s">
        <v>14</v>
      </c>
      <c r="C74" s="9">
        <v>32.53</v>
      </c>
      <c r="D74" s="9">
        <v>24.21</v>
      </c>
      <c r="E74" s="10">
        <f t="shared" si="15"/>
        <v>8.32</v>
      </c>
      <c r="F74" s="13"/>
      <c r="G74" s="10">
        <f t="shared" si="16"/>
        <v>-0.140000000000001</v>
      </c>
      <c r="H74" s="10">
        <f t="shared" si="17"/>
        <v>0.907519155317161</v>
      </c>
      <c r="I74" s="10"/>
      <c r="J74" s="10"/>
      <c r="K74" s="11"/>
    </row>
    <row r="75" spans="1:11">
      <c r="A75" s="11" t="s">
        <v>26</v>
      </c>
      <c r="B75" s="9" t="s">
        <v>13</v>
      </c>
      <c r="C75" s="11"/>
      <c r="D75" s="9">
        <v>24.22</v>
      </c>
      <c r="E75" s="11"/>
      <c r="F75" s="11"/>
      <c r="G75" s="11"/>
      <c r="H75" s="11"/>
      <c r="I75" s="11"/>
      <c r="J75" s="11"/>
      <c r="K75" s="11"/>
    </row>
    <row r="76" spans="1:11">
      <c r="A76" s="11" t="s">
        <v>26</v>
      </c>
      <c r="B76" s="9" t="s">
        <v>13</v>
      </c>
      <c r="C76" s="11"/>
      <c r="D76" s="9">
        <v>24.19</v>
      </c>
      <c r="E76" s="11"/>
      <c r="F76" s="11"/>
      <c r="G76" s="11"/>
      <c r="H76" s="11"/>
      <c r="I76" s="11"/>
      <c r="J76" s="11"/>
      <c r="K76" s="11"/>
    </row>
    <row r="77" spans="1:11">
      <c r="A77" s="11" t="s">
        <v>26</v>
      </c>
      <c r="B77" s="9" t="s">
        <v>13</v>
      </c>
      <c r="C77" s="11"/>
      <c r="D77" s="9">
        <v>24.21</v>
      </c>
      <c r="E77" s="11"/>
      <c r="F77" s="11"/>
      <c r="G77" s="11"/>
      <c r="H77" s="11"/>
      <c r="I77" s="11"/>
      <c r="J77" s="11"/>
      <c r="K77" s="11"/>
    </row>
    <row r="78" spans="1:11">
      <c r="A78" s="11" t="s">
        <v>26</v>
      </c>
      <c r="B78" s="9" t="s">
        <v>14</v>
      </c>
      <c r="C78" s="11"/>
      <c r="D78" s="9">
        <v>24.22</v>
      </c>
      <c r="E78" s="11"/>
      <c r="F78" s="11"/>
      <c r="G78" s="11"/>
      <c r="H78" s="11"/>
      <c r="I78" s="11"/>
      <c r="J78" s="11"/>
      <c r="K78" s="11"/>
    </row>
    <row r="79" spans="1:11">
      <c r="A79" s="11" t="s">
        <v>26</v>
      </c>
      <c r="B79" s="9" t="s">
        <v>14</v>
      </c>
      <c r="C79" s="11"/>
      <c r="D79" s="9">
        <v>24.19</v>
      </c>
      <c r="E79" s="11"/>
      <c r="F79" s="11"/>
      <c r="G79" s="11"/>
      <c r="H79" s="11"/>
      <c r="I79" s="11"/>
      <c r="J79" s="11"/>
      <c r="K79" s="11"/>
    </row>
    <row r="80" spans="1:11">
      <c r="A80" s="11" t="s">
        <v>26</v>
      </c>
      <c r="B80" s="9" t="s">
        <v>14</v>
      </c>
      <c r="C80" s="11"/>
      <c r="D80" s="9">
        <v>24.21</v>
      </c>
      <c r="E80" s="11"/>
      <c r="F80" s="11"/>
      <c r="G80" s="11"/>
      <c r="H80" s="11"/>
      <c r="I80" s="11"/>
      <c r="J80" s="11"/>
      <c r="K80" s="11"/>
    </row>
    <row r="81" ht="15" spans="1:11">
      <c r="A81" s="11" t="s">
        <v>27</v>
      </c>
      <c r="B81" s="9" t="s">
        <v>13</v>
      </c>
      <c r="C81" s="9">
        <v>30.87</v>
      </c>
      <c r="D81" s="9">
        <v>24.22</v>
      </c>
      <c r="E81" s="10">
        <f t="shared" ref="E81:E92" si="18">C81-D81</f>
        <v>6.65</v>
      </c>
      <c r="F81" s="13"/>
      <c r="G81" s="10">
        <f t="shared" ref="G81:G92" si="19">8.18-E81</f>
        <v>1.53</v>
      </c>
      <c r="H81" s="10">
        <f t="shared" ref="H81:H92" si="20">POWER(2,G81)</f>
        <v>2.88785839104499</v>
      </c>
      <c r="I81" s="10"/>
      <c r="J81" s="10"/>
      <c r="K81" s="11"/>
    </row>
    <row r="82" ht="15" spans="1:11">
      <c r="A82" s="11" t="s">
        <v>27</v>
      </c>
      <c r="B82" s="9" t="s">
        <v>13</v>
      </c>
      <c r="C82" s="9">
        <v>30.83</v>
      </c>
      <c r="D82" s="9">
        <v>24.19</v>
      </c>
      <c r="E82" s="10">
        <f t="shared" si="18"/>
        <v>6.64</v>
      </c>
      <c r="F82" s="13"/>
      <c r="G82" s="10">
        <f t="shared" si="19"/>
        <v>1.54</v>
      </c>
      <c r="H82" s="10">
        <f t="shared" si="20"/>
        <v>2.90794503464063</v>
      </c>
      <c r="I82" s="10">
        <f>AVERAGE(H81:H83)</f>
        <v>2.82388617841928</v>
      </c>
      <c r="J82" s="10">
        <f>STDEV(H81:H83)</f>
        <v>0.128591470637579</v>
      </c>
      <c r="K82" s="11">
        <f>TTEST(H81:H83,H84:H86,1,1)</f>
        <v>0.00140842810618956</v>
      </c>
    </row>
    <row r="83" ht="15" spans="1:11">
      <c r="A83" s="11" t="s">
        <v>27</v>
      </c>
      <c r="B83" s="9" t="s">
        <v>13</v>
      </c>
      <c r="C83" s="9">
        <v>30.97</v>
      </c>
      <c r="D83" s="9">
        <v>24.21</v>
      </c>
      <c r="E83" s="10">
        <f t="shared" si="18"/>
        <v>6.76</v>
      </c>
      <c r="F83" s="13"/>
      <c r="G83" s="10">
        <f t="shared" si="19"/>
        <v>1.42</v>
      </c>
      <c r="H83" s="10">
        <f t="shared" si="20"/>
        <v>2.67585510957223</v>
      </c>
      <c r="I83" s="10"/>
      <c r="J83" s="10"/>
      <c r="K83" s="11"/>
    </row>
    <row r="84" ht="15" spans="1:11">
      <c r="A84" s="11" t="s">
        <v>27</v>
      </c>
      <c r="B84" s="9" t="s">
        <v>14</v>
      </c>
      <c r="C84" s="9">
        <v>30.36</v>
      </c>
      <c r="D84" s="9">
        <v>24.22</v>
      </c>
      <c r="E84" s="10">
        <f t="shared" si="18"/>
        <v>6.14</v>
      </c>
      <c r="F84" s="13"/>
      <c r="G84" s="10">
        <f t="shared" si="19"/>
        <v>2.04</v>
      </c>
      <c r="H84" s="10">
        <f t="shared" si="20"/>
        <v>4.11245530662426</v>
      </c>
      <c r="I84" s="10"/>
      <c r="J84" s="10"/>
      <c r="K84" s="11"/>
    </row>
    <row r="85" ht="15" spans="1:11">
      <c r="A85" s="11" t="s">
        <v>27</v>
      </c>
      <c r="B85" s="9" t="s">
        <v>14</v>
      </c>
      <c r="C85" s="9">
        <v>30.26</v>
      </c>
      <c r="D85" s="9">
        <v>24.19</v>
      </c>
      <c r="E85" s="10">
        <f t="shared" si="18"/>
        <v>6.07</v>
      </c>
      <c r="F85" s="13"/>
      <c r="G85" s="10">
        <f t="shared" si="19"/>
        <v>2.11</v>
      </c>
      <c r="H85" s="10">
        <f t="shared" si="20"/>
        <v>4.31691294601771</v>
      </c>
      <c r="I85" s="10">
        <f>AVERAGE(H84:H86)</f>
        <v>4.19014264933583</v>
      </c>
      <c r="J85" s="10">
        <f>STDEV(H84:H86)</f>
        <v>0.110713973167003</v>
      </c>
      <c r="K85" s="11"/>
    </row>
    <row r="86" ht="15" spans="1:11">
      <c r="A86" s="11" t="s">
        <v>27</v>
      </c>
      <c r="B86" s="9" t="s">
        <v>14</v>
      </c>
      <c r="C86" s="9">
        <v>30.34</v>
      </c>
      <c r="D86" s="9">
        <v>24.21</v>
      </c>
      <c r="E86" s="10">
        <f t="shared" si="18"/>
        <v>6.13</v>
      </c>
      <c r="F86" s="13"/>
      <c r="G86" s="10">
        <f t="shared" si="19"/>
        <v>2.05</v>
      </c>
      <c r="H86" s="10">
        <f t="shared" si="20"/>
        <v>4.14105969536551</v>
      </c>
      <c r="I86" s="10"/>
      <c r="J86" s="10"/>
      <c r="K86" s="11"/>
    </row>
    <row r="87" ht="15" spans="1:11">
      <c r="A87" s="11" t="s">
        <v>28</v>
      </c>
      <c r="B87" s="9" t="s">
        <v>13</v>
      </c>
      <c r="C87" s="9">
        <v>33.67</v>
      </c>
      <c r="D87" s="9">
        <v>24.22</v>
      </c>
      <c r="E87" s="10">
        <f t="shared" si="18"/>
        <v>9.45</v>
      </c>
      <c r="F87" s="13"/>
      <c r="G87" s="10">
        <f t="shared" si="19"/>
        <v>-1.27</v>
      </c>
      <c r="H87" s="10">
        <f t="shared" si="20"/>
        <v>0.41465977290722</v>
      </c>
      <c r="I87" s="10"/>
      <c r="J87" s="10"/>
      <c r="K87" s="11"/>
    </row>
    <row r="88" ht="15" spans="1:11">
      <c r="A88" s="11" t="s">
        <v>28</v>
      </c>
      <c r="B88" s="9" t="s">
        <v>13</v>
      </c>
      <c r="C88" s="9">
        <v>33.71</v>
      </c>
      <c r="D88" s="9">
        <v>24.19</v>
      </c>
      <c r="E88" s="10">
        <f t="shared" si="18"/>
        <v>9.52</v>
      </c>
      <c r="F88" s="13"/>
      <c r="G88" s="10">
        <f t="shared" si="19"/>
        <v>-1.34</v>
      </c>
      <c r="H88" s="10">
        <f t="shared" si="20"/>
        <v>0.395020655931689</v>
      </c>
      <c r="I88" s="10">
        <f>AVERAGE(H87:H89)</f>
        <v>0.41498523682899</v>
      </c>
      <c r="J88" s="10">
        <f>STDEV(H87:H89)</f>
        <v>0.0201292863252673</v>
      </c>
      <c r="K88" s="11">
        <f>TTEST(H87:H89,H90:H92,1,1)</f>
        <v>0.0686480765499675</v>
      </c>
    </row>
    <row r="89" ht="15" spans="1:11">
      <c r="A89" s="11" t="s">
        <v>28</v>
      </c>
      <c r="B89" s="9" t="s">
        <v>13</v>
      </c>
      <c r="C89" s="9">
        <v>33.59</v>
      </c>
      <c r="D89" s="9">
        <v>24.21</v>
      </c>
      <c r="E89" s="10">
        <f t="shared" si="18"/>
        <v>9.38</v>
      </c>
      <c r="F89" s="13"/>
      <c r="G89" s="10">
        <f t="shared" si="19"/>
        <v>-1.2</v>
      </c>
      <c r="H89" s="10">
        <f t="shared" si="20"/>
        <v>0.435275281648061</v>
      </c>
      <c r="I89" s="10"/>
      <c r="J89" s="10"/>
      <c r="K89" s="11"/>
    </row>
    <row r="90" ht="15" spans="1:11">
      <c r="A90" s="11" t="s">
        <v>28</v>
      </c>
      <c r="B90" s="9" t="s">
        <v>14</v>
      </c>
      <c r="C90" s="14">
        <v>33.75</v>
      </c>
      <c r="D90" s="9">
        <v>24.22</v>
      </c>
      <c r="E90" s="10">
        <f t="shared" si="18"/>
        <v>9.53</v>
      </c>
      <c r="F90" s="13"/>
      <c r="G90" s="10">
        <f t="shared" si="19"/>
        <v>-1.35</v>
      </c>
      <c r="H90" s="10">
        <f t="shared" si="20"/>
        <v>0.392292048948375</v>
      </c>
      <c r="I90" s="10"/>
      <c r="J90" s="10"/>
      <c r="K90" s="11"/>
    </row>
    <row r="91" ht="15" spans="1:11">
      <c r="A91" s="11" t="s">
        <v>28</v>
      </c>
      <c r="B91" s="9" t="s">
        <v>14</v>
      </c>
      <c r="C91" s="9">
        <v>33.87</v>
      </c>
      <c r="D91" s="9">
        <v>24.19</v>
      </c>
      <c r="E91" s="10">
        <f t="shared" si="18"/>
        <v>9.68</v>
      </c>
      <c r="F91" s="13"/>
      <c r="G91" s="10">
        <f t="shared" si="19"/>
        <v>-1.5</v>
      </c>
      <c r="H91" s="10">
        <f t="shared" si="20"/>
        <v>0.353553390593275</v>
      </c>
      <c r="I91" s="10">
        <f>AVERAGE(H90:H92)</f>
        <v>0.361665507134522</v>
      </c>
      <c r="J91" s="10">
        <f>STDEV(H90:H92)</f>
        <v>0.027483548202608</v>
      </c>
      <c r="K91" s="11"/>
    </row>
    <row r="92" ht="15" spans="1:11">
      <c r="A92" s="11" t="s">
        <v>28</v>
      </c>
      <c r="B92" s="9" t="s">
        <v>14</v>
      </c>
      <c r="C92" s="9">
        <v>33.95</v>
      </c>
      <c r="D92" s="9">
        <v>24.21</v>
      </c>
      <c r="E92" s="10">
        <f t="shared" si="18"/>
        <v>9.74</v>
      </c>
      <c r="F92" s="13"/>
      <c r="G92" s="10">
        <f t="shared" si="19"/>
        <v>-1.56</v>
      </c>
      <c r="H92" s="10">
        <f t="shared" si="20"/>
        <v>0.339151081861917</v>
      </c>
      <c r="I92" s="10"/>
      <c r="J92" s="10"/>
      <c r="K92" s="11"/>
    </row>
    <row r="93" spans="1:11">
      <c r="A93" s="11" t="s">
        <v>29</v>
      </c>
      <c r="B93" s="9" t="s">
        <v>13</v>
      </c>
      <c r="C93" s="11"/>
      <c r="D93" s="9">
        <v>24.22</v>
      </c>
      <c r="E93" s="11"/>
      <c r="F93" s="11"/>
      <c r="G93" s="10"/>
      <c r="H93" s="11"/>
      <c r="I93" s="11"/>
      <c r="J93" s="11"/>
      <c r="K93" s="11"/>
    </row>
    <row r="94" spans="1:11">
      <c r="A94" s="11" t="s">
        <v>29</v>
      </c>
      <c r="B94" s="9" t="s">
        <v>13</v>
      </c>
      <c r="C94" s="11"/>
      <c r="D94" s="9">
        <v>24.19</v>
      </c>
      <c r="E94" s="11"/>
      <c r="F94" s="11"/>
      <c r="G94" s="10"/>
      <c r="H94" s="11"/>
      <c r="I94" s="11"/>
      <c r="J94" s="11"/>
      <c r="K94" s="11"/>
    </row>
    <row r="95" spans="1:11">
      <c r="A95" s="11" t="s">
        <v>29</v>
      </c>
      <c r="B95" s="9" t="s">
        <v>13</v>
      </c>
      <c r="C95" s="11"/>
      <c r="D95" s="9">
        <v>24.21</v>
      </c>
      <c r="E95" s="11"/>
      <c r="F95" s="11"/>
      <c r="G95" s="10"/>
      <c r="H95" s="11"/>
      <c r="I95" s="11"/>
      <c r="J95" s="11"/>
      <c r="K95" s="11"/>
    </row>
    <row r="96" spans="1:11">
      <c r="A96" s="11" t="s">
        <v>29</v>
      </c>
      <c r="B96" s="9" t="s">
        <v>14</v>
      </c>
      <c r="C96" s="11"/>
      <c r="D96" s="9">
        <v>24.22</v>
      </c>
      <c r="E96" s="11"/>
      <c r="F96" s="11"/>
      <c r="G96" s="10"/>
      <c r="H96" s="11"/>
      <c r="I96" s="11"/>
      <c r="J96" s="11"/>
      <c r="K96" s="11"/>
    </row>
    <row r="97" spans="1:11">
      <c r="A97" s="11" t="s">
        <v>29</v>
      </c>
      <c r="B97" s="9" t="s">
        <v>14</v>
      </c>
      <c r="C97" s="11"/>
      <c r="D97" s="9">
        <v>24.19</v>
      </c>
      <c r="E97" s="11"/>
      <c r="F97" s="11"/>
      <c r="G97" s="10"/>
      <c r="H97" s="11"/>
      <c r="I97" s="11"/>
      <c r="J97" s="11"/>
      <c r="K97" s="11"/>
    </row>
    <row r="98" spans="1:11">
      <c r="A98" s="11" t="s">
        <v>29</v>
      </c>
      <c r="B98" s="9" t="s">
        <v>14</v>
      </c>
      <c r="C98" s="11"/>
      <c r="D98" s="9">
        <v>24.21</v>
      </c>
      <c r="E98" s="11"/>
      <c r="F98" s="11"/>
      <c r="G98" s="10"/>
      <c r="H98" s="11"/>
      <c r="I98" s="11"/>
      <c r="J98" s="11"/>
      <c r="K98" s="11"/>
    </row>
    <row r="99" spans="1:11">
      <c r="A99" s="11" t="s">
        <v>30</v>
      </c>
      <c r="B99" s="9" t="s">
        <v>13</v>
      </c>
      <c r="C99" s="11"/>
      <c r="D99" s="9">
        <v>24.22</v>
      </c>
      <c r="E99" s="11"/>
      <c r="F99" s="11"/>
      <c r="G99" s="10"/>
      <c r="H99" s="11"/>
      <c r="I99" s="11"/>
      <c r="J99" s="11"/>
      <c r="K99" s="11"/>
    </row>
    <row r="100" spans="1:11">
      <c r="A100" s="11" t="s">
        <v>30</v>
      </c>
      <c r="B100" s="9" t="s">
        <v>13</v>
      </c>
      <c r="C100" s="11"/>
      <c r="D100" s="9">
        <v>24.19</v>
      </c>
      <c r="E100" s="11"/>
      <c r="F100" s="11"/>
      <c r="G100" s="10"/>
      <c r="H100" s="11"/>
      <c r="I100" s="11"/>
      <c r="J100" s="11"/>
      <c r="K100" s="11"/>
    </row>
    <row r="101" spans="1:11">
      <c r="A101" s="11" t="s">
        <v>30</v>
      </c>
      <c r="B101" s="9" t="s">
        <v>13</v>
      </c>
      <c r="C101" s="11"/>
      <c r="D101" s="9">
        <v>24.21</v>
      </c>
      <c r="E101" s="11"/>
      <c r="F101" s="11"/>
      <c r="G101" s="10"/>
      <c r="H101" s="11"/>
      <c r="I101" s="11"/>
      <c r="J101" s="11"/>
      <c r="K101" s="11"/>
    </row>
    <row r="102" ht="15" spans="1:11">
      <c r="A102" s="11" t="s">
        <v>30</v>
      </c>
      <c r="B102" s="9" t="s">
        <v>14</v>
      </c>
      <c r="C102" s="9">
        <v>30.78</v>
      </c>
      <c r="D102" s="9">
        <v>24.22</v>
      </c>
      <c r="E102" s="10">
        <f t="shared" ref="E102:E104" si="21">C102-D102</f>
        <v>6.56</v>
      </c>
      <c r="F102" s="13"/>
      <c r="G102" s="10">
        <f t="shared" ref="G102:G104" si="22">8.18-E102</f>
        <v>1.62</v>
      </c>
      <c r="H102" s="10">
        <f t="shared" ref="H102:H104" si="23">POWER(2,G102)</f>
        <v>3.07375036257602</v>
      </c>
      <c r="I102" s="10"/>
      <c r="J102" s="10"/>
      <c r="K102" s="11"/>
    </row>
    <row r="103" ht="15" spans="1:11">
      <c r="A103" s="11" t="s">
        <v>30</v>
      </c>
      <c r="B103" s="9" t="s">
        <v>14</v>
      </c>
      <c r="C103" s="9">
        <v>30.53</v>
      </c>
      <c r="D103" s="9">
        <v>24.19</v>
      </c>
      <c r="E103" s="10">
        <f t="shared" si="21"/>
        <v>6.34</v>
      </c>
      <c r="F103" s="13"/>
      <c r="G103" s="10">
        <f t="shared" si="22"/>
        <v>1.84</v>
      </c>
      <c r="H103" s="10">
        <f t="shared" si="23"/>
        <v>3.58010028371189</v>
      </c>
      <c r="I103" s="10">
        <f>AVERAGE(H102:H104)</f>
        <v>3.32370960984856</v>
      </c>
      <c r="J103" s="10">
        <f>STDEV(H102:H104)</f>
        <v>0.25323621995001</v>
      </c>
      <c r="K103" s="11"/>
    </row>
    <row r="104" ht="15" spans="1:11">
      <c r="A104" s="11" t="s">
        <v>30</v>
      </c>
      <c r="B104" s="9" t="s">
        <v>14</v>
      </c>
      <c r="C104" s="9">
        <v>30.66</v>
      </c>
      <c r="D104" s="9">
        <v>24.21</v>
      </c>
      <c r="E104" s="10">
        <f t="shared" si="21"/>
        <v>6.45</v>
      </c>
      <c r="F104" s="13"/>
      <c r="G104" s="10">
        <f t="shared" si="22"/>
        <v>1.73</v>
      </c>
      <c r="H104" s="10">
        <f t="shared" si="23"/>
        <v>3.31727818325777</v>
      </c>
      <c r="I104" s="10"/>
      <c r="J104" s="10"/>
      <c r="K104" s="11"/>
    </row>
    <row r="105" spans="1:11">
      <c r="A105" s="11" t="s">
        <v>31</v>
      </c>
      <c r="B105" s="9" t="s">
        <v>13</v>
      </c>
      <c r="C105" s="11"/>
      <c r="D105" s="9">
        <v>24.22</v>
      </c>
      <c r="E105" s="11"/>
      <c r="F105" s="11"/>
      <c r="G105" s="11"/>
      <c r="H105" s="11"/>
      <c r="I105" s="11"/>
      <c r="J105" s="11"/>
      <c r="K105" s="11"/>
    </row>
    <row r="106" spans="1:11">
      <c r="A106" s="11" t="s">
        <v>31</v>
      </c>
      <c r="B106" s="9" t="s">
        <v>13</v>
      </c>
      <c r="C106" s="11"/>
      <c r="D106" s="9">
        <v>24.19</v>
      </c>
      <c r="E106" s="11"/>
      <c r="F106" s="11"/>
      <c r="G106" s="11"/>
      <c r="H106" s="11"/>
      <c r="I106" s="11"/>
      <c r="J106" s="11"/>
      <c r="K106" s="11"/>
    </row>
    <row r="107" spans="1:11">
      <c r="A107" s="11" t="s">
        <v>31</v>
      </c>
      <c r="B107" s="9" t="s">
        <v>13</v>
      </c>
      <c r="C107" s="11"/>
      <c r="D107" s="9">
        <v>24.21</v>
      </c>
      <c r="E107" s="11"/>
      <c r="F107" s="11"/>
      <c r="G107" s="11"/>
      <c r="H107" s="11"/>
      <c r="I107" s="11"/>
      <c r="J107" s="11"/>
      <c r="K107" s="11"/>
    </row>
    <row r="108" spans="1:11">
      <c r="A108" s="11" t="s">
        <v>31</v>
      </c>
      <c r="B108" s="9" t="s">
        <v>14</v>
      </c>
      <c r="C108" s="11"/>
      <c r="D108" s="9">
        <v>24.22</v>
      </c>
      <c r="E108" s="11"/>
      <c r="F108" s="11"/>
      <c r="G108" s="11"/>
      <c r="H108" s="11"/>
      <c r="I108" s="11"/>
      <c r="J108" s="11"/>
      <c r="K108" s="11"/>
    </row>
    <row r="109" spans="1:11">
      <c r="A109" s="11" t="s">
        <v>31</v>
      </c>
      <c r="B109" s="9" t="s">
        <v>14</v>
      </c>
      <c r="C109" s="11"/>
      <c r="D109" s="9">
        <v>24.19</v>
      </c>
      <c r="E109" s="11"/>
      <c r="F109" s="11"/>
      <c r="G109" s="11"/>
      <c r="H109" s="11"/>
      <c r="I109" s="11"/>
      <c r="J109" s="11"/>
      <c r="K109" s="11"/>
    </row>
    <row r="110" spans="1:11">
      <c r="A110" s="11" t="s">
        <v>31</v>
      </c>
      <c r="B110" s="9" t="s">
        <v>14</v>
      </c>
      <c r="C110" s="11"/>
      <c r="D110" s="9">
        <v>24.21</v>
      </c>
      <c r="E110" s="11"/>
      <c r="F110" s="11"/>
      <c r="G110" s="11"/>
      <c r="H110" s="11"/>
      <c r="I110" s="11"/>
      <c r="J110" s="11"/>
      <c r="K110" s="11"/>
    </row>
    <row r="111" ht="15" spans="1:11">
      <c r="A111" s="11" t="s">
        <v>32</v>
      </c>
      <c r="B111" s="9" t="s">
        <v>13</v>
      </c>
      <c r="C111" s="9">
        <v>31.74</v>
      </c>
      <c r="D111" s="9">
        <v>21.01</v>
      </c>
      <c r="E111" s="10">
        <f t="shared" ref="E111:E128" si="24">C111-D111</f>
        <v>10.73</v>
      </c>
      <c r="F111" s="13"/>
      <c r="G111" s="10">
        <f t="shared" ref="G111:G128" si="25">9.34-E111</f>
        <v>-1.39</v>
      </c>
      <c r="H111" s="10">
        <f t="shared" ref="H111:H128" si="26">POWER(2,G111)</f>
        <v>0.381564802240141</v>
      </c>
      <c r="I111" s="10"/>
      <c r="J111" s="10"/>
      <c r="K111" s="11"/>
    </row>
    <row r="112" ht="15" spans="1:11">
      <c r="A112" s="11" t="s">
        <v>32</v>
      </c>
      <c r="B112" s="9" t="s">
        <v>13</v>
      </c>
      <c r="C112" s="9">
        <v>31.45</v>
      </c>
      <c r="D112" s="9">
        <v>21.02</v>
      </c>
      <c r="E112" s="10">
        <f t="shared" si="24"/>
        <v>10.43</v>
      </c>
      <c r="F112" s="13">
        <f>AVERAGE(E111:E113)</f>
        <v>10.5966666666667</v>
      </c>
      <c r="G112" s="10">
        <f t="shared" si="25"/>
        <v>-1.09</v>
      </c>
      <c r="H112" s="10">
        <f t="shared" si="26"/>
        <v>0.469761374607006</v>
      </c>
      <c r="I112" s="10">
        <f>AVERAGE(H111:H113)</f>
        <v>0.420092402042012</v>
      </c>
      <c r="J112" s="10">
        <f>STDEV(H111:H113)</f>
        <v>0.0451415161974104</v>
      </c>
      <c r="K112" s="11">
        <f>TTEST(H111:H113,H114:H116,1,1)</f>
        <v>0.0761485018311585</v>
      </c>
    </row>
    <row r="113" ht="15" spans="1:11">
      <c r="A113" s="11" t="s">
        <v>32</v>
      </c>
      <c r="B113" s="9" t="s">
        <v>13</v>
      </c>
      <c r="C113" s="9">
        <v>31.67</v>
      </c>
      <c r="D113" s="9">
        <v>21.04</v>
      </c>
      <c r="E113" s="10">
        <f t="shared" si="24"/>
        <v>10.63</v>
      </c>
      <c r="F113" s="13"/>
      <c r="G113" s="10">
        <f t="shared" si="25"/>
        <v>-1.29</v>
      </c>
      <c r="H113" s="10">
        <f t="shared" si="26"/>
        <v>0.40895102927889</v>
      </c>
      <c r="I113" s="10"/>
      <c r="J113" s="10"/>
      <c r="K113" s="11"/>
    </row>
    <row r="114" ht="15" spans="1:11">
      <c r="A114" s="11" t="s">
        <v>32</v>
      </c>
      <c r="B114" s="9" t="s">
        <v>14</v>
      </c>
      <c r="C114" s="9">
        <v>31.78</v>
      </c>
      <c r="D114" s="9">
        <v>21.01</v>
      </c>
      <c r="E114" s="10">
        <f t="shared" si="24"/>
        <v>10.77</v>
      </c>
      <c r="F114" s="13"/>
      <c r="G114" s="10">
        <f t="shared" si="25"/>
        <v>-1.43</v>
      </c>
      <c r="H114" s="10">
        <f t="shared" si="26"/>
        <v>0.371130892657262</v>
      </c>
      <c r="I114" s="10"/>
      <c r="J114" s="10"/>
      <c r="K114" s="11"/>
    </row>
    <row r="115" ht="15" spans="1:11">
      <c r="A115" s="11" t="s">
        <v>32</v>
      </c>
      <c r="B115" s="9" t="s">
        <v>14</v>
      </c>
      <c r="C115" s="9">
        <v>31.88</v>
      </c>
      <c r="D115" s="9">
        <v>21.02</v>
      </c>
      <c r="E115" s="10">
        <f t="shared" si="24"/>
        <v>10.86</v>
      </c>
      <c r="F115" s="13"/>
      <c r="G115" s="10">
        <f t="shared" si="25"/>
        <v>-1.52</v>
      </c>
      <c r="H115" s="10">
        <f t="shared" si="26"/>
        <v>0.348685916587601</v>
      </c>
      <c r="I115" s="10">
        <f>AVERAGE(H114:H116)</f>
        <v>0.34469005095844</v>
      </c>
      <c r="J115" s="10">
        <f>STDEV(H114:H116)</f>
        <v>0.0286485445078608</v>
      </c>
      <c r="K115" s="11"/>
    </row>
    <row r="116" ht="15" spans="1:11">
      <c r="A116" s="11" t="s">
        <v>32</v>
      </c>
      <c r="B116" s="9" t="s">
        <v>14</v>
      </c>
      <c r="C116" s="9">
        <v>32.05</v>
      </c>
      <c r="D116" s="9">
        <v>21.04</v>
      </c>
      <c r="E116" s="10">
        <f t="shared" si="24"/>
        <v>11.01</v>
      </c>
      <c r="F116" s="13"/>
      <c r="G116" s="10">
        <f t="shared" si="25"/>
        <v>-1.67</v>
      </c>
      <c r="H116" s="10">
        <f t="shared" si="26"/>
        <v>0.314253343630457</v>
      </c>
      <c r="I116" s="10"/>
      <c r="J116" s="10"/>
      <c r="K116" s="11"/>
    </row>
    <row r="117" ht="15" spans="1:11">
      <c r="A117" s="11" t="s">
        <v>33</v>
      </c>
      <c r="B117" s="9" t="s">
        <v>13</v>
      </c>
      <c r="C117" s="9">
        <v>31.96</v>
      </c>
      <c r="D117" s="9">
        <v>21.01</v>
      </c>
      <c r="E117" s="10">
        <f t="shared" si="24"/>
        <v>10.95</v>
      </c>
      <c r="F117" s="13"/>
      <c r="G117" s="10">
        <f t="shared" si="25"/>
        <v>-1.61</v>
      </c>
      <c r="H117" s="10">
        <f t="shared" si="26"/>
        <v>0.327598350964591</v>
      </c>
      <c r="I117" s="10"/>
      <c r="J117" s="10"/>
      <c r="K117" s="11"/>
    </row>
    <row r="118" ht="15" spans="1:11">
      <c r="A118" s="11" t="s">
        <v>33</v>
      </c>
      <c r="B118" s="9" t="s">
        <v>13</v>
      </c>
      <c r="C118" s="9">
        <v>31.94</v>
      </c>
      <c r="D118" s="9">
        <v>21.02</v>
      </c>
      <c r="E118" s="10">
        <f t="shared" si="24"/>
        <v>10.92</v>
      </c>
      <c r="F118" s="13"/>
      <c r="G118" s="10">
        <f t="shared" si="25"/>
        <v>-1.58</v>
      </c>
      <c r="H118" s="10">
        <f t="shared" si="26"/>
        <v>0.334481888696528</v>
      </c>
      <c r="I118" s="10">
        <f>AVERAGE(H117:H119)</f>
        <v>0.33296287795918</v>
      </c>
      <c r="J118" s="10">
        <f>STDEV(H117:H119)</f>
        <v>0.00478923473952615</v>
      </c>
      <c r="K118" s="11">
        <f>TTEST(H117:H119,H120:H122,1,1)</f>
        <v>0.0627875536243202</v>
      </c>
    </row>
    <row r="119" ht="15" spans="1:11">
      <c r="A119" s="11" t="s">
        <v>33</v>
      </c>
      <c r="B119" s="9" t="s">
        <v>13</v>
      </c>
      <c r="C119" s="9">
        <v>31.95</v>
      </c>
      <c r="D119" s="9">
        <v>21.04</v>
      </c>
      <c r="E119" s="10">
        <f t="shared" si="24"/>
        <v>10.91</v>
      </c>
      <c r="F119" s="13"/>
      <c r="G119" s="10">
        <f t="shared" si="25"/>
        <v>-1.57</v>
      </c>
      <c r="H119" s="10">
        <f t="shared" si="26"/>
        <v>0.336808394216423</v>
      </c>
      <c r="I119" s="10"/>
      <c r="J119" s="10"/>
      <c r="K119" s="11"/>
    </row>
    <row r="120" ht="15" spans="1:11">
      <c r="A120" s="11" t="s">
        <v>33</v>
      </c>
      <c r="B120" s="9" t="s">
        <v>14</v>
      </c>
      <c r="C120" s="9">
        <v>31.79</v>
      </c>
      <c r="D120" s="9">
        <v>21.01</v>
      </c>
      <c r="E120" s="10">
        <f t="shared" si="24"/>
        <v>10.78</v>
      </c>
      <c r="F120" s="13"/>
      <c r="G120" s="10">
        <f t="shared" si="25"/>
        <v>-1.44</v>
      </c>
      <c r="H120" s="10">
        <f t="shared" si="26"/>
        <v>0.368567304322776</v>
      </c>
      <c r="I120" s="10"/>
      <c r="J120" s="10"/>
      <c r="K120" s="11"/>
    </row>
    <row r="121" ht="15" spans="1:11">
      <c r="A121" s="11" t="s">
        <v>33</v>
      </c>
      <c r="B121" s="9" t="s">
        <v>14</v>
      </c>
      <c r="C121" s="9">
        <v>31.73</v>
      </c>
      <c r="D121" s="9">
        <v>21.02</v>
      </c>
      <c r="E121" s="10">
        <f t="shared" si="24"/>
        <v>10.71</v>
      </c>
      <c r="F121" s="13"/>
      <c r="G121" s="10">
        <f t="shared" si="25"/>
        <v>-1.37</v>
      </c>
      <c r="H121" s="10">
        <f t="shared" si="26"/>
        <v>0.386891248385597</v>
      </c>
      <c r="I121" s="10">
        <f>AVERAGE(H120:H122)</f>
        <v>0.409495792023723</v>
      </c>
      <c r="J121" s="10">
        <f>STDEV(H120:H122)</f>
        <v>0.0557788157354847</v>
      </c>
      <c r="K121" s="11"/>
    </row>
    <row r="122" ht="15" spans="1:11">
      <c r="A122" s="11" t="s">
        <v>33</v>
      </c>
      <c r="B122" s="9" t="s">
        <v>14</v>
      </c>
      <c r="C122" s="9">
        <v>31.46</v>
      </c>
      <c r="D122" s="9">
        <v>21.04</v>
      </c>
      <c r="E122" s="10">
        <f t="shared" si="24"/>
        <v>10.42</v>
      </c>
      <c r="F122" s="13"/>
      <c r="G122" s="10">
        <f t="shared" si="25"/>
        <v>-1.08</v>
      </c>
      <c r="H122" s="10">
        <f t="shared" si="26"/>
        <v>0.473028823362797</v>
      </c>
      <c r="I122" s="10"/>
      <c r="J122" s="10"/>
      <c r="K122" s="11"/>
    </row>
    <row r="123" ht="15" spans="1:11">
      <c r="A123" s="11" t="s">
        <v>34</v>
      </c>
      <c r="B123" s="9" t="s">
        <v>13</v>
      </c>
      <c r="C123" s="9">
        <v>29.11</v>
      </c>
      <c r="D123" s="9">
        <v>21.01</v>
      </c>
      <c r="E123" s="10">
        <f t="shared" si="24"/>
        <v>8.1</v>
      </c>
      <c r="F123" s="13"/>
      <c r="G123" s="10">
        <f t="shared" si="25"/>
        <v>1.24</v>
      </c>
      <c r="H123" s="10">
        <f t="shared" si="26"/>
        <v>2.36198532285906</v>
      </c>
      <c r="I123" s="10"/>
      <c r="J123" s="10"/>
      <c r="K123" s="11"/>
    </row>
    <row r="124" ht="15" spans="1:11">
      <c r="A124" s="11" t="s">
        <v>34</v>
      </c>
      <c r="B124" s="9" t="s">
        <v>13</v>
      </c>
      <c r="C124" s="9">
        <v>29.21</v>
      </c>
      <c r="D124" s="9">
        <v>21.02</v>
      </c>
      <c r="E124" s="10">
        <f t="shared" si="24"/>
        <v>8.19</v>
      </c>
      <c r="F124" s="13"/>
      <c r="G124" s="10">
        <f t="shared" si="25"/>
        <v>1.15</v>
      </c>
      <c r="H124" s="10">
        <f t="shared" si="26"/>
        <v>2.21913894413569</v>
      </c>
      <c r="I124" s="10">
        <f>AVERAGE(H123:H125)</f>
        <v>2.35926178826599</v>
      </c>
      <c r="J124" s="10">
        <f>STDEV(H123:H125)</f>
        <v>0.138781121463175</v>
      </c>
      <c r="K124" s="11">
        <f>TTEST(H123:H125,H126:H128,1,1)</f>
        <v>0.000424137870428306</v>
      </c>
    </row>
    <row r="125" ht="15" spans="1:11">
      <c r="A125" s="11" t="s">
        <v>34</v>
      </c>
      <c r="B125" s="9" t="s">
        <v>13</v>
      </c>
      <c r="C125" s="9">
        <v>29.06</v>
      </c>
      <c r="D125" s="9">
        <v>21.04</v>
      </c>
      <c r="E125" s="10">
        <f t="shared" si="24"/>
        <v>8.02</v>
      </c>
      <c r="F125" s="13"/>
      <c r="G125" s="10">
        <f t="shared" si="25"/>
        <v>1.32</v>
      </c>
      <c r="H125" s="10">
        <f t="shared" si="26"/>
        <v>2.49666109780322</v>
      </c>
      <c r="I125" s="10"/>
      <c r="J125" s="10"/>
      <c r="K125" s="11"/>
    </row>
    <row r="126" ht="15" spans="1:11">
      <c r="A126" s="11" t="s">
        <v>34</v>
      </c>
      <c r="B126" s="9" t="s">
        <v>14</v>
      </c>
      <c r="C126" s="9">
        <v>27.24</v>
      </c>
      <c r="D126" s="9">
        <v>21.01</v>
      </c>
      <c r="E126" s="10">
        <f t="shared" si="24"/>
        <v>6.23</v>
      </c>
      <c r="F126" s="13"/>
      <c r="G126" s="10">
        <f t="shared" si="25"/>
        <v>3.11</v>
      </c>
      <c r="H126" s="10">
        <f t="shared" si="26"/>
        <v>8.63382589203544</v>
      </c>
      <c r="I126" s="10"/>
      <c r="J126" s="10"/>
      <c r="K126" s="11"/>
    </row>
    <row r="127" ht="15" spans="1:11">
      <c r="A127" s="11" t="s">
        <v>34</v>
      </c>
      <c r="B127" s="9" t="s">
        <v>14</v>
      </c>
      <c r="C127" s="9">
        <v>27.35</v>
      </c>
      <c r="D127" s="9">
        <v>21.02</v>
      </c>
      <c r="E127" s="10">
        <f t="shared" si="24"/>
        <v>6.33</v>
      </c>
      <c r="F127" s="13"/>
      <c r="G127" s="10">
        <f t="shared" si="25"/>
        <v>3.01</v>
      </c>
      <c r="H127" s="10">
        <f t="shared" si="26"/>
        <v>8.05564440045374</v>
      </c>
      <c r="I127" s="10">
        <f>AVERAGE(H126:H128)</f>
        <v>8.54258913235565</v>
      </c>
      <c r="J127" s="10">
        <f>STDEV(H126:H128)</f>
        <v>0.448343683753895</v>
      </c>
      <c r="K127" s="11"/>
    </row>
    <row r="128" ht="15" spans="1:11">
      <c r="A128" s="11" t="s">
        <v>34</v>
      </c>
      <c r="B128" s="9" t="s">
        <v>14</v>
      </c>
      <c r="C128" s="9">
        <v>27.22</v>
      </c>
      <c r="D128" s="9">
        <v>21.04</v>
      </c>
      <c r="E128" s="10">
        <f t="shared" si="24"/>
        <v>6.18</v>
      </c>
      <c r="F128" s="13"/>
      <c r="G128" s="10">
        <f t="shared" si="25"/>
        <v>3.16</v>
      </c>
      <c r="H128" s="10">
        <f t="shared" si="26"/>
        <v>8.93829710457776</v>
      </c>
      <c r="I128" s="10"/>
      <c r="J128" s="10"/>
      <c r="K128" s="11"/>
    </row>
    <row r="129" spans="1:11">
      <c r="A129" s="11" t="s">
        <v>35</v>
      </c>
      <c r="B129" s="9" t="s">
        <v>13</v>
      </c>
      <c r="C129" s="11"/>
      <c r="D129" s="9">
        <v>21.01</v>
      </c>
      <c r="E129" s="11"/>
      <c r="F129" s="11"/>
      <c r="G129" s="10"/>
      <c r="H129" s="11"/>
      <c r="I129" s="11"/>
      <c r="J129" s="11"/>
      <c r="K129" s="11"/>
    </row>
    <row r="130" spans="1:11">
      <c r="A130" s="11" t="s">
        <v>35</v>
      </c>
      <c r="B130" s="9" t="s">
        <v>13</v>
      </c>
      <c r="C130" s="11"/>
      <c r="D130" s="9">
        <v>21.02</v>
      </c>
      <c r="E130" s="11"/>
      <c r="F130" s="11"/>
      <c r="G130" s="10"/>
      <c r="H130" s="11"/>
      <c r="I130" s="11"/>
      <c r="J130" s="11"/>
      <c r="K130" s="11"/>
    </row>
    <row r="131" spans="1:11">
      <c r="A131" s="11" t="s">
        <v>35</v>
      </c>
      <c r="B131" s="9" t="s">
        <v>13</v>
      </c>
      <c r="C131" s="11"/>
      <c r="D131" s="9">
        <v>21.04</v>
      </c>
      <c r="E131" s="11"/>
      <c r="F131" s="11"/>
      <c r="G131" s="10"/>
      <c r="H131" s="11"/>
      <c r="I131" s="11"/>
      <c r="J131" s="11"/>
      <c r="K131" s="11"/>
    </row>
    <row r="132" spans="1:11">
      <c r="A132" s="11" t="s">
        <v>35</v>
      </c>
      <c r="B132" s="9" t="s">
        <v>14</v>
      </c>
      <c r="C132" s="11"/>
      <c r="D132" s="9">
        <v>21.01</v>
      </c>
      <c r="E132" s="11"/>
      <c r="F132" s="11"/>
      <c r="G132" s="10"/>
      <c r="H132" s="11"/>
      <c r="I132" s="11"/>
      <c r="J132" s="11"/>
      <c r="K132" s="11"/>
    </row>
    <row r="133" spans="1:11">
      <c r="A133" s="11" t="s">
        <v>35</v>
      </c>
      <c r="B133" s="9" t="s">
        <v>14</v>
      </c>
      <c r="C133" s="11"/>
      <c r="D133" s="9">
        <v>21.02</v>
      </c>
      <c r="E133" s="11"/>
      <c r="F133" s="11"/>
      <c r="G133" s="10"/>
      <c r="H133" s="11"/>
      <c r="I133" s="11"/>
      <c r="J133" s="11"/>
      <c r="K133" s="11"/>
    </row>
    <row r="134" spans="1:11">
      <c r="A134" s="11" t="s">
        <v>35</v>
      </c>
      <c r="B134" s="9" t="s">
        <v>14</v>
      </c>
      <c r="C134" s="11"/>
      <c r="D134" s="9">
        <v>21.04</v>
      </c>
      <c r="E134" s="11"/>
      <c r="F134" s="11"/>
      <c r="G134" s="10"/>
      <c r="H134" s="11"/>
      <c r="I134" s="11"/>
      <c r="J134" s="11"/>
      <c r="K134" s="11"/>
    </row>
    <row r="135" spans="1:11">
      <c r="A135" s="11" t="s">
        <v>36</v>
      </c>
      <c r="B135" s="9" t="s">
        <v>13</v>
      </c>
      <c r="C135" s="11"/>
      <c r="D135" s="9">
        <v>21.01</v>
      </c>
      <c r="E135" s="11"/>
      <c r="F135" s="11"/>
      <c r="G135" s="10"/>
      <c r="H135" s="11"/>
      <c r="I135" s="11"/>
      <c r="J135" s="11"/>
      <c r="K135" s="11"/>
    </row>
    <row r="136" spans="1:11">
      <c r="A136" s="11" t="s">
        <v>36</v>
      </c>
      <c r="B136" s="9" t="s">
        <v>13</v>
      </c>
      <c r="C136" s="11"/>
      <c r="D136" s="9">
        <v>21.02</v>
      </c>
      <c r="E136" s="11"/>
      <c r="F136" s="11"/>
      <c r="G136" s="10"/>
      <c r="H136" s="11"/>
      <c r="I136" s="11"/>
      <c r="J136" s="11"/>
      <c r="K136" s="11"/>
    </row>
    <row r="137" spans="1:11">
      <c r="A137" s="11" t="s">
        <v>36</v>
      </c>
      <c r="B137" s="9" t="s">
        <v>13</v>
      </c>
      <c r="C137" s="11"/>
      <c r="D137" s="9">
        <v>21.04</v>
      </c>
      <c r="E137" s="11"/>
      <c r="F137" s="11"/>
      <c r="G137" s="10"/>
      <c r="H137" s="11"/>
      <c r="I137" s="11"/>
      <c r="J137" s="11"/>
      <c r="K137" s="11"/>
    </row>
    <row r="138" spans="1:11">
      <c r="A138" s="11" t="s">
        <v>36</v>
      </c>
      <c r="B138" s="9" t="s">
        <v>14</v>
      </c>
      <c r="C138" s="11"/>
      <c r="D138" s="9">
        <v>21.01</v>
      </c>
      <c r="E138" s="11"/>
      <c r="F138" s="11"/>
      <c r="G138" s="10"/>
      <c r="H138" s="11"/>
      <c r="I138" s="11"/>
      <c r="J138" s="11"/>
      <c r="K138" s="11"/>
    </row>
    <row r="139" spans="1:11">
      <c r="A139" s="11" t="s">
        <v>36</v>
      </c>
      <c r="B139" s="9" t="s">
        <v>14</v>
      </c>
      <c r="C139" s="11"/>
      <c r="D139" s="9">
        <v>21.02</v>
      </c>
      <c r="E139" s="11"/>
      <c r="F139" s="11"/>
      <c r="G139" s="10"/>
      <c r="H139" s="11"/>
      <c r="I139" s="11"/>
      <c r="J139" s="11"/>
      <c r="K139" s="11"/>
    </row>
    <row r="140" spans="1:11">
      <c r="A140" s="11" t="s">
        <v>36</v>
      </c>
      <c r="B140" s="9" t="s">
        <v>14</v>
      </c>
      <c r="C140" s="11"/>
      <c r="D140" s="9">
        <v>21.04</v>
      </c>
      <c r="E140" s="11"/>
      <c r="F140" s="11"/>
      <c r="G140" s="10"/>
      <c r="H140" s="11"/>
      <c r="I140" s="11"/>
      <c r="J140" s="11"/>
      <c r="K140" s="11"/>
    </row>
    <row r="141" ht="15" spans="1:11">
      <c r="A141" s="11" t="s">
        <v>37</v>
      </c>
      <c r="B141" s="9" t="s">
        <v>13</v>
      </c>
      <c r="C141" s="9">
        <v>30.19</v>
      </c>
      <c r="D141" s="9">
        <v>21.01</v>
      </c>
      <c r="E141" s="10">
        <f t="shared" ref="E141:E146" si="27">C141-D141</f>
        <v>9.18</v>
      </c>
      <c r="F141" s="13"/>
      <c r="G141" s="10">
        <f t="shared" ref="G141:G146" si="28">9.34-E141</f>
        <v>0.16</v>
      </c>
      <c r="H141" s="10">
        <f t="shared" ref="H141:H146" si="29">POWER(2,G141)</f>
        <v>1.11728713807222</v>
      </c>
      <c r="I141" s="10"/>
      <c r="J141" s="10"/>
      <c r="K141" s="11"/>
    </row>
    <row r="142" ht="15" spans="1:11">
      <c r="A142" s="11" t="s">
        <v>37</v>
      </c>
      <c r="B142" s="9" t="s">
        <v>13</v>
      </c>
      <c r="C142" s="9">
        <v>30.13</v>
      </c>
      <c r="D142" s="9">
        <v>21.02</v>
      </c>
      <c r="E142" s="10">
        <f t="shared" si="27"/>
        <v>9.11</v>
      </c>
      <c r="F142" s="13"/>
      <c r="G142" s="10">
        <f t="shared" si="28"/>
        <v>0.23</v>
      </c>
      <c r="H142" s="10">
        <f t="shared" si="29"/>
        <v>1.17283494923188</v>
      </c>
      <c r="I142" s="10">
        <f>AVERAGE(H141:H143)</f>
        <v>1.13580307512544</v>
      </c>
      <c r="J142" s="10">
        <f>STDEV(H141:H143)</f>
        <v>0.0320705437259238</v>
      </c>
      <c r="K142" s="11">
        <f>TTEST(H141:H143,H144:H146,1,1)</f>
        <v>0.351128469069498</v>
      </c>
    </row>
    <row r="143" ht="15" spans="1:11">
      <c r="A143" s="11" t="s">
        <v>37</v>
      </c>
      <c r="B143" s="9" t="s">
        <v>13</v>
      </c>
      <c r="C143" s="9">
        <v>30.22</v>
      </c>
      <c r="D143" s="9">
        <v>21.04</v>
      </c>
      <c r="E143" s="10">
        <f t="shared" si="27"/>
        <v>9.18</v>
      </c>
      <c r="F143" s="13"/>
      <c r="G143" s="10">
        <f t="shared" si="28"/>
        <v>0.16</v>
      </c>
      <c r="H143" s="10">
        <f t="shared" si="29"/>
        <v>1.11728713807222</v>
      </c>
      <c r="I143" s="10"/>
      <c r="J143" s="10"/>
      <c r="K143" s="11"/>
    </row>
    <row r="144" ht="15" spans="1:11">
      <c r="A144" s="11" t="s">
        <v>37</v>
      </c>
      <c r="B144" s="9" t="s">
        <v>14</v>
      </c>
      <c r="C144" s="9">
        <v>30.21</v>
      </c>
      <c r="D144" s="9">
        <v>21.01</v>
      </c>
      <c r="E144" s="10">
        <f t="shared" si="27"/>
        <v>9.2</v>
      </c>
      <c r="F144" s="13"/>
      <c r="G144" s="10">
        <f t="shared" si="28"/>
        <v>0.140000000000001</v>
      </c>
      <c r="H144" s="10">
        <f t="shared" si="29"/>
        <v>1.10190511587661</v>
      </c>
      <c r="I144" s="10"/>
      <c r="J144" s="10"/>
      <c r="K144" s="11"/>
    </row>
    <row r="145" ht="15" spans="1:11">
      <c r="A145" s="11" t="s">
        <v>37</v>
      </c>
      <c r="B145" s="9" t="s">
        <v>14</v>
      </c>
      <c r="C145" s="9">
        <v>30.21</v>
      </c>
      <c r="D145" s="9">
        <v>21.02</v>
      </c>
      <c r="E145" s="10">
        <f t="shared" si="27"/>
        <v>9.19</v>
      </c>
      <c r="F145" s="13"/>
      <c r="G145" s="10">
        <f t="shared" si="28"/>
        <v>0.149999999999999</v>
      </c>
      <c r="H145" s="10">
        <f t="shared" si="29"/>
        <v>1.10956947206784</v>
      </c>
      <c r="I145" s="10">
        <f>AVERAGE(H144:H146)</f>
        <v>1.12272092394991</v>
      </c>
      <c r="J145" s="10">
        <f>STDEV(H144:H146)</f>
        <v>0.0296650745930863</v>
      </c>
      <c r="K145" s="11"/>
    </row>
    <row r="146" ht="15" spans="1:11">
      <c r="A146" s="11" t="s">
        <v>37</v>
      </c>
      <c r="B146" s="9" t="s">
        <v>14</v>
      </c>
      <c r="C146" s="9">
        <v>30.17</v>
      </c>
      <c r="D146" s="9">
        <v>21.04</v>
      </c>
      <c r="E146" s="10">
        <f t="shared" si="27"/>
        <v>9.13</v>
      </c>
      <c r="F146" s="13"/>
      <c r="G146" s="10">
        <f t="shared" si="28"/>
        <v>0.209999999999997</v>
      </c>
      <c r="H146" s="10">
        <f t="shared" si="29"/>
        <v>1.15668818390529</v>
      </c>
      <c r="I146" s="10"/>
      <c r="J146" s="10"/>
      <c r="K146" s="11"/>
    </row>
    <row r="147" spans="1:11">
      <c r="A147" s="11" t="s">
        <v>38</v>
      </c>
      <c r="B147" s="9" t="s">
        <v>13</v>
      </c>
      <c r="C147" s="11"/>
      <c r="D147" s="9">
        <v>21.01</v>
      </c>
      <c r="E147" s="11"/>
      <c r="F147" s="11"/>
      <c r="G147" s="10"/>
      <c r="H147" s="11"/>
      <c r="I147" s="11"/>
      <c r="J147" s="11"/>
      <c r="K147" s="11"/>
    </row>
    <row r="148" spans="1:11">
      <c r="A148" s="11" t="s">
        <v>38</v>
      </c>
      <c r="B148" s="9" t="s">
        <v>13</v>
      </c>
      <c r="C148" s="11"/>
      <c r="D148" s="9">
        <v>21.02</v>
      </c>
      <c r="E148" s="11"/>
      <c r="F148" s="11"/>
      <c r="G148" s="10"/>
      <c r="H148" s="11"/>
      <c r="I148" s="11"/>
      <c r="J148" s="11"/>
      <c r="K148" s="11"/>
    </row>
    <row r="149" spans="1:11">
      <c r="A149" s="11" t="s">
        <v>38</v>
      </c>
      <c r="B149" s="9" t="s">
        <v>13</v>
      </c>
      <c r="C149" s="11"/>
      <c r="D149" s="9">
        <v>21.04</v>
      </c>
      <c r="E149" s="11"/>
      <c r="F149" s="11"/>
      <c r="G149" s="10"/>
      <c r="H149" s="11"/>
      <c r="I149" s="11"/>
      <c r="J149" s="11"/>
      <c r="K149" s="11"/>
    </row>
    <row r="150" spans="1:11">
      <c r="A150" s="11" t="s">
        <v>38</v>
      </c>
      <c r="B150" s="9" t="s">
        <v>14</v>
      </c>
      <c r="C150" s="11"/>
      <c r="D150" s="9">
        <v>21.01</v>
      </c>
      <c r="E150" s="11"/>
      <c r="F150" s="11"/>
      <c r="G150" s="10"/>
      <c r="H150" s="11"/>
      <c r="I150" s="11"/>
      <c r="J150" s="11"/>
      <c r="K150" s="11"/>
    </row>
    <row r="151" spans="1:11">
      <c r="A151" s="11" t="s">
        <v>38</v>
      </c>
      <c r="B151" s="9" t="s">
        <v>14</v>
      </c>
      <c r="C151" s="11"/>
      <c r="D151" s="9">
        <v>21.02</v>
      </c>
      <c r="E151" s="11"/>
      <c r="F151" s="11"/>
      <c r="G151" s="10"/>
      <c r="H151" s="11"/>
      <c r="I151" s="11"/>
      <c r="J151" s="11"/>
      <c r="K151" s="11"/>
    </row>
    <row r="152" spans="1:11">
      <c r="A152" s="11" t="s">
        <v>38</v>
      </c>
      <c r="B152" s="9" t="s">
        <v>14</v>
      </c>
      <c r="C152" s="11"/>
      <c r="D152" s="9">
        <v>21.04</v>
      </c>
      <c r="E152" s="11"/>
      <c r="F152" s="11"/>
      <c r="G152" s="10"/>
      <c r="H152" s="11"/>
      <c r="I152" s="11"/>
      <c r="J152" s="11"/>
      <c r="K152" s="11"/>
    </row>
    <row r="153" ht="15" spans="1:11">
      <c r="A153" s="11" t="s">
        <v>39</v>
      </c>
      <c r="B153" s="9" t="s">
        <v>13</v>
      </c>
      <c r="C153" s="9">
        <v>28.19</v>
      </c>
      <c r="D153" s="9">
        <v>21.01</v>
      </c>
      <c r="E153" s="10">
        <f t="shared" ref="E153:E164" si="30">C153-D153</f>
        <v>7.18</v>
      </c>
      <c r="F153" s="13"/>
      <c r="G153" s="10">
        <f t="shared" ref="G153:G164" si="31">9.34-E153</f>
        <v>2.16</v>
      </c>
      <c r="H153" s="10">
        <f t="shared" ref="H153:H164" si="32">POWER(2,G153)</f>
        <v>4.46914855228888</v>
      </c>
      <c r="I153" s="10"/>
      <c r="J153" s="10"/>
      <c r="K153" s="11"/>
    </row>
    <row r="154" ht="15" spans="1:11">
      <c r="A154" s="11" t="s">
        <v>39</v>
      </c>
      <c r="B154" s="9" t="s">
        <v>13</v>
      </c>
      <c r="C154" s="9">
        <v>28.22</v>
      </c>
      <c r="D154" s="9">
        <v>21.02</v>
      </c>
      <c r="E154" s="10">
        <f t="shared" si="30"/>
        <v>7.2</v>
      </c>
      <c r="F154" s="13"/>
      <c r="G154" s="10">
        <f t="shared" si="31"/>
        <v>2.14</v>
      </c>
      <c r="H154" s="10">
        <f t="shared" si="32"/>
        <v>4.40762046350644</v>
      </c>
      <c r="I154" s="10">
        <f>AVERAGE(H153:H155)</f>
        <v>4.29225633859844</v>
      </c>
      <c r="J154" s="10">
        <f>STDEV(H153:H155)</f>
        <v>0.254964217127679</v>
      </c>
      <c r="K154" s="11">
        <f>TTEST(H153:H155,H156:H158,1,1)</f>
        <v>0.320136885382226</v>
      </c>
    </row>
    <row r="155" ht="15" spans="1:11">
      <c r="A155" s="11" t="s">
        <v>39</v>
      </c>
      <c r="B155" s="9" t="s">
        <v>13</v>
      </c>
      <c r="C155" s="9">
        <v>28.38</v>
      </c>
      <c r="D155" s="9">
        <v>21.04</v>
      </c>
      <c r="E155" s="10">
        <f t="shared" si="30"/>
        <v>7.34</v>
      </c>
      <c r="F155" s="13"/>
      <c r="G155" s="10">
        <f t="shared" si="31"/>
        <v>2</v>
      </c>
      <c r="H155" s="10">
        <f t="shared" si="32"/>
        <v>4</v>
      </c>
      <c r="I155" s="10"/>
      <c r="J155" s="10"/>
      <c r="K155" s="11"/>
    </row>
    <row r="156" ht="15" spans="1:11">
      <c r="A156" s="11" t="s">
        <v>39</v>
      </c>
      <c r="B156" s="9" t="s">
        <v>14</v>
      </c>
      <c r="C156" s="9">
        <v>28.42</v>
      </c>
      <c r="D156" s="9">
        <v>21.01</v>
      </c>
      <c r="E156" s="10">
        <f t="shared" si="30"/>
        <v>7.41</v>
      </c>
      <c r="F156" s="13"/>
      <c r="G156" s="10">
        <f t="shared" si="31"/>
        <v>1.93</v>
      </c>
      <c r="H156" s="10">
        <f t="shared" si="32"/>
        <v>3.81055199217575</v>
      </c>
      <c r="I156" s="10"/>
      <c r="J156" s="10"/>
      <c r="K156" s="11"/>
    </row>
    <row r="157" ht="15" spans="1:11">
      <c r="A157" s="11" t="s">
        <v>39</v>
      </c>
      <c r="B157" s="9" t="s">
        <v>14</v>
      </c>
      <c r="C157" s="9">
        <v>28.21</v>
      </c>
      <c r="D157" s="9">
        <v>21.02</v>
      </c>
      <c r="E157" s="10">
        <f t="shared" si="30"/>
        <v>7.19</v>
      </c>
      <c r="F157" s="13"/>
      <c r="G157" s="10">
        <f t="shared" si="31"/>
        <v>2.15</v>
      </c>
      <c r="H157" s="10">
        <f t="shared" si="32"/>
        <v>4.43827788827138</v>
      </c>
      <c r="I157" s="10">
        <f>AVERAGE(H156:H158)</f>
        <v>4.1492322049798</v>
      </c>
      <c r="J157" s="10">
        <f>STDEV(H156:H158)</f>
        <v>0.316792739890307</v>
      </c>
      <c r="K157" s="11"/>
    </row>
    <row r="158" ht="15" spans="1:11">
      <c r="A158" s="11" t="s">
        <v>39</v>
      </c>
      <c r="B158" s="9" t="s">
        <v>14</v>
      </c>
      <c r="C158" s="9">
        <v>28.31</v>
      </c>
      <c r="D158" s="9">
        <v>21.04</v>
      </c>
      <c r="E158" s="10">
        <f t="shared" si="30"/>
        <v>7.27</v>
      </c>
      <c r="F158" s="13"/>
      <c r="G158" s="10">
        <f t="shared" si="31"/>
        <v>2.07</v>
      </c>
      <c r="H158" s="10">
        <f t="shared" si="32"/>
        <v>4.19886673449227</v>
      </c>
      <c r="I158" s="10"/>
      <c r="J158" s="10"/>
      <c r="K158" s="11"/>
    </row>
    <row r="159" ht="15" spans="1:11">
      <c r="A159" s="11" t="s">
        <v>40</v>
      </c>
      <c r="B159" s="9" t="s">
        <v>13</v>
      </c>
      <c r="C159" s="9">
        <v>31.19</v>
      </c>
      <c r="D159" s="9">
        <v>21.01</v>
      </c>
      <c r="E159" s="10">
        <f t="shared" si="30"/>
        <v>10.18</v>
      </c>
      <c r="F159" s="13"/>
      <c r="G159" s="10">
        <f t="shared" si="31"/>
        <v>-0.84</v>
      </c>
      <c r="H159" s="10">
        <f t="shared" si="32"/>
        <v>0.55864356903611</v>
      </c>
      <c r="I159" s="10"/>
      <c r="J159" s="10"/>
      <c r="K159" s="11"/>
    </row>
    <row r="160" ht="15" spans="1:11">
      <c r="A160" s="11" t="s">
        <v>40</v>
      </c>
      <c r="B160" s="9" t="s">
        <v>13</v>
      </c>
      <c r="C160" s="9">
        <v>31.13</v>
      </c>
      <c r="D160" s="9">
        <v>21.02</v>
      </c>
      <c r="E160" s="10">
        <f t="shared" si="30"/>
        <v>10.11</v>
      </c>
      <c r="F160" s="13"/>
      <c r="G160" s="10">
        <f t="shared" si="31"/>
        <v>-0.77</v>
      </c>
      <c r="H160" s="10">
        <f t="shared" si="32"/>
        <v>0.58641747461594</v>
      </c>
      <c r="I160" s="10">
        <f>AVERAGE(H159:H161)</f>
        <v>0.559082044959576</v>
      </c>
      <c r="J160" s="10">
        <f>STDEV(H159:H161)</f>
        <v>0.0271188504157442</v>
      </c>
      <c r="K160" s="11">
        <f>TTEST(H159:H161,H162:H164,1,1)</f>
        <v>0.0947757836865255</v>
      </c>
    </row>
    <row r="161" ht="15" spans="1:11">
      <c r="A161" s="11" t="s">
        <v>40</v>
      </c>
      <c r="B161" s="9" t="s">
        <v>13</v>
      </c>
      <c r="C161" s="9">
        <v>31.29</v>
      </c>
      <c r="D161" s="9">
        <v>21.04</v>
      </c>
      <c r="E161" s="10">
        <f t="shared" si="30"/>
        <v>10.25</v>
      </c>
      <c r="F161" s="13"/>
      <c r="G161" s="10">
        <f t="shared" si="31"/>
        <v>-0.91</v>
      </c>
      <c r="H161" s="10">
        <f t="shared" si="32"/>
        <v>0.53218509122668</v>
      </c>
      <c r="I161" s="10"/>
      <c r="J161" s="10"/>
      <c r="K161" s="11"/>
    </row>
    <row r="162" ht="15" spans="1:11">
      <c r="A162" s="11" t="s">
        <v>40</v>
      </c>
      <c r="B162" s="9" t="s">
        <v>14</v>
      </c>
      <c r="C162" s="9">
        <v>31.21</v>
      </c>
      <c r="D162" s="9">
        <v>21.01</v>
      </c>
      <c r="E162" s="10">
        <f t="shared" si="30"/>
        <v>10.2</v>
      </c>
      <c r="F162" s="13"/>
      <c r="G162" s="10">
        <f t="shared" si="31"/>
        <v>-0.859999999999999</v>
      </c>
      <c r="H162" s="10">
        <f t="shared" si="32"/>
        <v>0.550952557938306</v>
      </c>
      <c r="I162" s="10"/>
      <c r="J162" s="10"/>
      <c r="K162" s="11"/>
    </row>
    <row r="163" ht="15" spans="1:11">
      <c r="A163" s="11" t="s">
        <v>40</v>
      </c>
      <c r="B163" s="9" t="s">
        <v>14</v>
      </c>
      <c r="C163" s="9">
        <v>31.31</v>
      </c>
      <c r="D163" s="9">
        <v>21.02</v>
      </c>
      <c r="E163" s="10">
        <f t="shared" si="30"/>
        <v>10.29</v>
      </c>
      <c r="F163" s="13"/>
      <c r="G163" s="10">
        <f t="shared" si="31"/>
        <v>-0.949999999999999</v>
      </c>
      <c r="H163" s="10">
        <f t="shared" si="32"/>
        <v>0.517632461920689</v>
      </c>
      <c r="I163" s="10">
        <f>AVERAGE(H162:H164)</f>
        <v>0.524020931629118</v>
      </c>
      <c r="J163" s="10">
        <f>STDEV(H162:H164)</f>
        <v>0.024373616104269</v>
      </c>
      <c r="K163" s="11"/>
    </row>
    <row r="164" ht="15" spans="1:11">
      <c r="A164" s="11" t="s">
        <v>40</v>
      </c>
      <c r="B164" s="9" t="s">
        <v>14</v>
      </c>
      <c r="C164" s="9">
        <v>31.37</v>
      </c>
      <c r="D164" s="9">
        <v>21.04</v>
      </c>
      <c r="E164" s="10">
        <f t="shared" si="30"/>
        <v>10.33</v>
      </c>
      <c r="F164" s="13"/>
      <c r="G164" s="10">
        <f t="shared" si="31"/>
        <v>-0.990000000000002</v>
      </c>
      <c r="H164" s="10">
        <f t="shared" si="32"/>
        <v>0.503477775028359</v>
      </c>
      <c r="I164" s="10"/>
      <c r="J164" s="10"/>
      <c r="K164" s="11"/>
    </row>
    <row r="165" spans="1:11">
      <c r="A165" s="11" t="s">
        <v>41</v>
      </c>
      <c r="B165" s="9" t="s">
        <v>13</v>
      </c>
      <c r="C165" s="11"/>
      <c r="D165" s="9">
        <v>21.01</v>
      </c>
      <c r="E165" s="11"/>
      <c r="F165" s="11"/>
      <c r="G165" s="10"/>
      <c r="H165" s="11"/>
      <c r="I165" s="11"/>
      <c r="J165" s="11"/>
      <c r="K165" s="11"/>
    </row>
    <row r="166" spans="1:11">
      <c r="A166" s="11" t="s">
        <v>41</v>
      </c>
      <c r="B166" s="9" t="s">
        <v>13</v>
      </c>
      <c r="C166" s="11"/>
      <c r="D166" s="9">
        <v>21.02</v>
      </c>
      <c r="E166" s="11"/>
      <c r="F166" s="11"/>
      <c r="G166" s="10"/>
      <c r="H166" s="11"/>
      <c r="I166" s="11"/>
      <c r="J166" s="11"/>
      <c r="K166" s="11"/>
    </row>
    <row r="167" spans="1:11">
      <c r="A167" s="11" t="s">
        <v>41</v>
      </c>
      <c r="B167" s="9" t="s">
        <v>13</v>
      </c>
      <c r="C167" s="11"/>
      <c r="D167" s="9">
        <v>21.04</v>
      </c>
      <c r="E167" s="11"/>
      <c r="F167" s="11"/>
      <c r="G167" s="10"/>
      <c r="H167" s="11"/>
      <c r="I167" s="11"/>
      <c r="J167" s="11"/>
      <c r="K167" s="11"/>
    </row>
    <row r="168" ht="15" spans="1:11">
      <c r="A168" s="11" t="s">
        <v>41</v>
      </c>
      <c r="B168" s="9" t="s">
        <v>14</v>
      </c>
      <c r="C168" s="9">
        <v>33.47</v>
      </c>
      <c r="D168" s="9">
        <v>21.01</v>
      </c>
      <c r="E168" s="10">
        <f t="shared" ref="E168:E170" si="33">C168-D168</f>
        <v>12.46</v>
      </c>
      <c r="F168" s="13"/>
      <c r="G168" s="10">
        <f t="shared" ref="G168:G170" si="34">9.34-E168</f>
        <v>-3.12</v>
      </c>
      <c r="H168" s="10">
        <f t="shared" ref="H168:H170" si="35">POWER(2,G168)</f>
        <v>0.11502345632811</v>
      </c>
      <c r="I168" s="10"/>
      <c r="J168" s="10"/>
      <c r="K168" s="11"/>
    </row>
    <row r="169" ht="15" spans="1:11">
      <c r="A169" s="11" t="s">
        <v>41</v>
      </c>
      <c r="B169" s="9" t="s">
        <v>14</v>
      </c>
      <c r="C169" s="9">
        <v>33.28</v>
      </c>
      <c r="D169" s="9">
        <v>21.02</v>
      </c>
      <c r="E169" s="10">
        <f t="shared" si="33"/>
        <v>12.26</v>
      </c>
      <c r="F169" s="13"/>
      <c r="G169" s="10">
        <f t="shared" si="34"/>
        <v>-2.92</v>
      </c>
      <c r="H169" s="10">
        <f t="shared" si="35"/>
        <v>0.132127255070172</v>
      </c>
      <c r="I169" s="10">
        <f>AVERAGE(H168:H170)</f>
        <v>0.124050237132761</v>
      </c>
      <c r="J169" s="10">
        <f>STDEV(H168:H170)</f>
        <v>0.00859136310373604</v>
      </c>
      <c r="K169" s="11"/>
    </row>
    <row r="170" ht="15" spans="1:11">
      <c r="A170" s="11" t="s">
        <v>41</v>
      </c>
      <c r="B170" s="9" t="s">
        <v>14</v>
      </c>
      <c r="C170" s="9">
        <v>33.38</v>
      </c>
      <c r="D170" s="9">
        <v>21.04</v>
      </c>
      <c r="E170" s="10">
        <f t="shared" si="33"/>
        <v>12.34</v>
      </c>
      <c r="F170" s="13"/>
      <c r="G170" s="10">
        <f t="shared" si="34"/>
        <v>-3</v>
      </c>
      <c r="H170" s="10">
        <f t="shared" si="35"/>
        <v>0.125</v>
      </c>
      <c r="I170" s="10"/>
      <c r="J170" s="10"/>
      <c r="K170" s="11"/>
    </row>
    <row r="172" spans="1:6">
      <c r="A172" s="16" t="s">
        <v>42</v>
      </c>
      <c r="B172" s="16"/>
      <c r="C172" s="16"/>
      <c r="D172" s="16"/>
      <c r="E172" s="16"/>
      <c r="F172" s="16"/>
    </row>
  </sheetData>
  <mergeCells count="1">
    <mergeCell ref="A172:F17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</dc:creator>
  <cp:lastModifiedBy>汉家尧后</cp:lastModifiedBy>
  <dcterms:created xsi:type="dcterms:W3CDTF">2024-08-16T09:17:00Z</dcterms:created>
  <dcterms:modified xsi:type="dcterms:W3CDTF">2024-10-26T11:11:55Z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9A389E2F6C164B4A847B08327F06752F_11</vt:lpwstr>
  </property>
  <property fmtid="{D5CDD505-2E9C-101B-9397-08002B2CF9AE}" pid="3" name="KSOProductBuildVer">
    <vt:lpwstr>2052-11.1.0.14309</vt:lpwstr>
  </property>
</Properties>
</file>