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firstSheet="1" activeTab="6"/>
  </bookViews>
  <sheets>
    <sheet name="Joback(exp)" sheetId="1" r:id="rId1"/>
    <sheet name="Joback(est)" sheetId="5" r:id="rId2"/>
    <sheet name="Lydersen" sheetId="2" r:id="rId3"/>
    <sheet name="C-G(1st)" sheetId="3" r:id="rId4"/>
    <sheet name="C-G(2nd)" sheetId="4" r:id="rId5"/>
    <sheet name="Klincewitz-Reid" sheetId="6" r:id="rId6"/>
    <sheet name="MLP+Pubchem" sheetId="7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7" l="1"/>
  <c r="H6" i="7"/>
  <c r="F3" i="7"/>
  <c r="F4" i="7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F60" i="7"/>
  <c r="F61" i="7"/>
  <c r="F62" i="7"/>
  <c r="F63" i="7"/>
  <c r="F64" i="7"/>
  <c r="F65" i="7"/>
  <c r="F66" i="7"/>
  <c r="F67" i="7"/>
  <c r="F68" i="7"/>
  <c r="F69" i="7"/>
  <c r="F70" i="7"/>
  <c r="F71" i="7"/>
  <c r="F72" i="7"/>
  <c r="F73" i="7"/>
  <c r="F74" i="7"/>
  <c r="F75" i="7"/>
  <c r="F76" i="7"/>
  <c r="F77" i="7"/>
  <c r="F78" i="7"/>
  <c r="F79" i="7"/>
  <c r="F80" i="7"/>
  <c r="F81" i="7"/>
  <c r="F82" i="7"/>
  <c r="F83" i="7"/>
  <c r="F84" i="7"/>
  <c r="F85" i="7"/>
  <c r="F86" i="7"/>
  <c r="F87" i="7"/>
  <c r="F88" i="7"/>
  <c r="F89" i="7"/>
  <c r="F90" i="7"/>
  <c r="F91" i="7"/>
  <c r="F92" i="7"/>
  <c r="F93" i="7"/>
  <c r="F94" i="7"/>
  <c r="F95" i="7"/>
  <c r="F96" i="7"/>
  <c r="F97" i="7"/>
  <c r="F98" i="7"/>
  <c r="F99" i="7"/>
  <c r="F100" i="7"/>
  <c r="F101" i="7"/>
  <c r="F102" i="7"/>
  <c r="F103" i="7"/>
  <c r="F104" i="7"/>
  <c r="F105" i="7"/>
  <c r="F106" i="7"/>
  <c r="F107" i="7"/>
  <c r="F108" i="7"/>
  <c r="F109" i="7"/>
  <c r="F110" i="7"/>
  <c r="F111" i="7"/>
  <c r="F112" i="7"/>
  <c r="F113" i="7"/>
  <c r="F114" i="7"/>
  <c r="F115" i="7"/>
  <c r="F116" i="7"/>
  <c r="F117" i="7"/>
  <c r="F118" i="7"/>
  <c r="F119" i="7"/>
  <c r="F120" i="7"/>
  <c r="F121" i="7"/>
  <c r="F2" i="7"/>
  <c r="E3" i="7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1" i="7"/>
  <c r="E62" i="7"/>
  <c r="E63" i="7"/>
  <c r="E64" i="7"/>
  <c r="E65" i="7"/>
  <c r="E66" i="7"/>
  <c r="E67" i="7"/>
  <c r="E68" i="7"/>
  <c r="E69" i="7"/>
  <c r="E70" i="7"/>
  <c r="E71" i="7"/>
  <c r="E72" i="7"/>
  <c r="E73" i="7"/>
  <c r="E74" i="7"/>
  <c r="E75" i="7"/>
  <c r="E76" i="7"/>
  <c r="E77" i="7"/>
  <c r="E78" i="7"/>
  <c r="E79" i="7"/>
  <c r="E80" i="7"/>
  <c r="E81" i="7"/>
  <c r="E82" i="7"/>
  <c r="E83" i="7"/>
  <c r="E84" i="7"/>
  <c r="E85" i="7"/>
  <c r="E86" i="7"/>
  <c r="E87" i="7"/>
  <c r="E88" i="7"/>
  <c r="E89" i="7"/>
  <c r="E90" i="7"/>
  <c r="E91" i="7"/>
  <c r="E92" i="7"/>
  <c r="E93" i="7"/>
  <c r="E94" i="7"/>
  <c r="E95" i="7"/>
  <c r="E96" i="7"/>
  <c r="E97" i="7"/>
  <c r="E98" i="7"/>
  <c r="E99" i="7"/>
  <c r="E100" i="7"/>
  <c r="E101" i="7"/>
  <c r="E102" i="7"/>
  <c r="E103" i="7"/>
  <c r="E104" i="7"/>
  <c r="E105" i="7"/>
  <c r="E106" i="7"/>
  <c r="E107" i="7"/>
  <c r="E108" i="7"/>
  <c r="E109" i="7"/>
  <c r="E110" i="7"/>
  <c r="E111" i="7"/>
  <c r="E112" i="7"/>
  <c r="E113" i="7"/>
  <c r="E114" i="7"/>
  <c r="E115" i="7"/>
  <c r="E116" i="7"/>
  <c r="E117" i="7"/>
  <c r="E118" i="7"/>
  <c r="E119" i="7"/>
  <c r="E120" i="7"/>
  <c r="E121" i="7"/>
  <c r="E2" i="7"/>
  <c r="R6" i="6"/>
  <c r="Q6" i="6"/>
  <c r="O3" i="6"/>
  <c r="O4" i="6"/>
  <c r="O5" i="6"/>
  <c r="O6" i="6"/>
  <c r="O7" i="6"/>
  <c r="O8" i="6"/>
  <c r="O9" i="6"/>
  <c r="O10" i="6"/>
  <c r="O11" i="6"/>
  <c r="O12" i="6"/>
  <c r="O13" i="6"/>
  <c r="O14" i="6"/>
  <c r="O15" i="6"/>
  <c r="O16" i="6"/>
  <c r="O17" i="6"/>
  <c r="O18" i="6"/>
  <c r="O19" i="6"/>
  <c r="O20" i="6"/>
  <c r="O21" i="6"/>
  <c r="O22" i="6"/>
  <c r="O23" i="6"/>
  <c r="O24" i="6"/>
  <c r="O25" i="6"/>
  <c r="O26" i="6"/>
  <c r="O27" i="6"/>
  <c r="O28" i="6"/>
  <c r="O29" i="6"/>
  <c r="O30" i="6"/>
  <c r="O31" i="6"/>
  <c r="O32" i="6"/>
  <c r="O33" i="6"/>
  <c r="O34" i="6"/>
  <c r="O35" i="6"/>
  <c r="O36" i="6"/>
  <c r="O37" i="6"/>
  <c r="O38" i="6"/>
  <c r="O39" i="6"/>
  <c r="O40" i="6"/>
  <c r="O41" i="6"/>
  <c r="O42" i="6"/>
  <c r="O43" i="6"/>
  <c r="O44" i="6"/>
  <c r="O45" i="6"/>
  <c r="O46" i="6"/>
  <c r="O47" i="6"/>
  <c r="O48" i="6"/>
  <c r="O49" i="6"/>
  <c r="O50" i="6"/>
  <c r="O51" i="6"/>
  <c r="O52" i="6"/>
  <c r="O53" i="6"/>
  <c r="O54" i="6"/>
  <c r="O55" i="6"/>
  <c r="O56" i="6"/>
  <c r="O57" i="6"/>
  <c r="O58" i="6"/>
  <c r="O59" i="6"/>
  <c r="O60" i="6"/>
  <c r="O61" i="6"/>
  <c r="O62" i="6"/>
  <c r="O63" i="6"/>
  <c r="O64" i="6"/>
  <c r="O65" i="6"/>
  <c r="O66" i="6"/>
  <c r="O67" i="6"/>
  <c r="O68" i="6"/>
  <c r="O69" i="6"/>
  <c r="O70" i="6"/>
  <c r="O71" i="6"/>
  <c r="O72" i="6"/>
  <c r="O73" i="6"/>
  <c r="O74" i="6"/>
  <c r="O75" i="6"/>
  <c r="O76" i="6"/>
  <c r="O77" i="6"/>
  <c r="O78" i="6"/>
  <c r="O79" i="6"/>
  <c r="O80" i="6"/>
  <c r="O81" i="6"/>
  <c r="O82" i="6"/>
  <c r="O83" i="6"/>
  <c r="O84" i="6"/>
  <c r="O85" i="6"/>
  <c r="O86" i="6"/>
  <c r="O87" i="6"/>
  <c r="O88" i="6"/>
  <c r="O89" i="6"/>
  <c r="O90" i="6"/>
  <c r="O91" i="6"/>
  <c r="O92" i="6"/>
  <c r="O93" i="6"/>
  <c r="O94" i="6"/>
  <c r="O95" i="6"/>
  <c r="O96" i="6"/>
  <c r="O97" i="6"/>
  <c r="O98" i="6"/>
  <c r="O99" i="6"/>
  <c r="O100" i="6"/>
  <c r="O101" i="6"/>
  <c r="O102" i="6"/>
  <c r="O103" i="6"/>
  <c r="O104" i="6"/>
  <c r="O105" i="6"/>
  <c r="O106" i="6"/>
  <c r="O107" i="6"/>
  <c r="O108" i="6"/>
  <c r="O109" i="6"/>
  <c r="O110" i="6"/>
  <c r="O111" i="6"/>
  <c r="O112" i="6"/>
  <c r="O113" i="6"/>
  <c r="O114" i="6"/>
  <c r="O115" i="6"/>
  <c r="O116" i="6"/>
  <c r="O117" i="6"/>
  <c r="O118" i="6"/>
  <c r="O119" i="6"/>
  <c r="O120" i="6"/>
  <c r="O121" i="6"/>
  <c r="O2" i="6"/>
  <c r="N3" i="6"/>
  <c r="N4" i="6"/>
  <c r="N5" i="6"/>
  <c r="N6" i="6"/>
  <c r="N7" i="6"/>
  <c r="N8" i="6"/>
  <c r="N9" i="6"/>
  <c r="N10" i="6"/>
  <c r="N11" i="6"/>
  <c r="N12" i="6"/>
  <c r="N13" i="6"/>
  <c r="N14" i="6"/>
  <c r="N15" i="6"/>
  <c r="N16" i="6"/>
  <c r="N17" i="6"/>
  <c r="N18" i="6"/>
  <c r="N19" i="6"/>
  <c r="N20" i="6"/>
  <c r="N21" i="6"/>
  <c r="N22" i="6"/>
  <c r="N23" i="6"/>
  <c r="N24" i="6"/>
  <c r="N25" i="6"/>
  <c r="N26" i="6"/>
  <c r="N27" i="6"/>
  <c r="N28" i="6"/>
  <c r="N29" i="6"/>
  <c r="N30" i="6"/>
  <c r="N31" i="6"/>
  <c r="N32" i="6"/>
  <c r="N33" i="6"/>
  <c r="N34" i="6"/>
  <c r="N35" i="6"/>
  <c r="N36" i="6"/>
  <c r="N37" i="6"/>
  <c r="N38" i="6"/>
  <c r="N39" i="6"/>
  <c r="N40" i="6"/>
  <c r="N41" i="6"/>
  <c r="N42" i="6"/>
  <c r="N43" i="6"/>
  <c r="N44" i="6"/>
  <c r="N45" i="6"/>
  <c r="N46" i="6"/>
  <c r="N47" i="6"/>
  <c r="N48" i="6"/>
  <c r="N49" i="6"/>
  <c r="N50" i="6"/>
  <c r="N51" i="6"/>
  <c r="N52" i="6"/>
  <c r="N53" i="6"/>
  <c r="N54" i="6"/>
  <c r="N55" i="6"/>
  <c r="N56" i="6"/>
  <c r="N57" i="6"/>
  <c r="N58" i="6"/>
  <c r="N59" i="6"/>
  <c r="N60" i="6"/>
  <c r="N61" i="6"/>
  <c r="N62" i="6"/>
  <c r="N63" i="6"/>
  <c r="N64" i="6"/>
  <c r="N65" i="6"/>
  <c r="N66" i="6"/>
  <c r="N67" i="6"/>
  <c r="N68" i="6"/>
  <c r="N69" i="6"/>
  <c r="N70" i="6"/>
  <c r="N71" i="6"/>
  <c r="N72" i="6"/>
  <c r="N73" i="6"/>
  <c r="N74" i="6"/>
  <c r="N75" i="6"/>
  <c r="N76" i="6"/>
  <c r="N77" i="6"/>
  <c r="N78" i="6"/>
  <c r="N79" i="6"/>
  <c r="N80" i="6"/>
  <c r="N81" i="6"/>
  <c r="N82" i="6"/>
  <c r="N83" i="6"/>
  <c r="N84" i="6"/>
  <c r="N85" i="6"/>
  <c r="N86" i="6"/>
  <c r="N87" i="6"/>
  <c r="N88" i="6"/>
  <c r="N89" i="6"/>
  <c r="N90" i="6"/>
  <c r="N91" i="6"/>
  <c r="N92" i="6"/>
  <c r="N93" i="6"/>
  <c r="N94" i="6"/>
  <c r="N95" i="6"/>
  <c r="N96" i="6"/>
  <c r="N97" i="6"/>
  <c r="N98" i="6"/>
  <c r="N99" i="6"/>
  <c r="N100" i="6"/>
  <c r="N101" i="6"/>
  <c r="N102" i="6"/>
  <c r="N103" i="6"/>
  <c r="N104" i="6"/>
  <c r="N105" i="6"/>
  <c r="N106" i="6"/>
  <c r="N107" i="6"/>
  <c r="N108" i="6"/>
  <c r="N109" i="6"/>
  <c r="N110" i="6"/>
  <c r="N111" i="6"/>
  <c r="N112" i="6"/>
  <c r="N113" i="6"/>
  <c r="N114" i="6"/>
  <c r="N115" i="6"/>
  <c r="N116" i="6"/>
  <c r="N117" i="6"/>
  <c r="N118" i="6"/>
  <c r="N119" i="6"/>
  <c r="N120" i="6"/>
  <c r="N121" i="6"/>
  <c r="N2" i="6"/>
  <c r="K121" i="6"/>
  <c r="M121" i="6" s="1"/>
  <c r="K120" i="6"/>
  <c r="M120" i="6" s="1"/>
  <c r="M119" i="6"/>
  <c r="K119" i="6"/>
  <c r="K118" i="6"/>
  <c r="M118" i="6" s="1"/>
  <c r="M117" i="6"/>
  <c r="K117" i="6"/>
  <c r="M116" i="6"/>
  <c r="K116" i="6"/>
  <c r="M115" i="6"/>
  <c r="K115" i="6"/>
  <c r="M114" i="6"/>
  <c r="K114" i="6"/>
  <c r="K113" i="6"/>
  <c r="M113" i="6" s="1"/>
  <c r="K112" i="6"/>
  <c r="M112" i="6" s="1"/>
  <c r="M111" i="6"/>
  <c r="K111" i="6"/>
  <c r="K110" i="6"/>
  <c r="M110" i="6" s="1"/>
  <c r="M109" i="6"/>
  <c r="K109" i="6"/>
  <c r="M108" i="6"/>
  <c r="K108" i="6"/>
  <c r="M107" i="6"/>
  <c r="K107" i="6"/>
  <c r="M106" i="6"/>
  <c r="K106" i="6"/>
  <c r="K105" i="6"/>
  <c r="M105" i="6" s="1"/>
  <c r="K104" i="6"/>
  <c r="M104" i="6" s="1"/>
  <c r="M103" i="6"/>
  <c r="K103" i="6"/>
  <c r="K102" i="6"/>
  <c r="M102" i="6" s="1"/>
  <c r="M101" i="6"/>
  <c r="K101" i="6"/>
  <c r="K100" i="6"/>
  <c r="M100" i="6" s="1"/>
  <c r="M99" i="6"/>
  <c r="K99" i="6"/>
  <c r="M98" i="6"/>
  <c r="K98" i="6"/>
  <c r="K97" i="6"/>
  <c r="M97" i="6" s="1"/>
  <c r="K96" i="6"/>
  <c r="M96" i="6" s="1"/>
  <c r="M95" i="6"/>
  <c r="K95" i="6"/>
  <c r="K94" i="6"/>
  <c r="M94" i="6" s="1"/>
  <c r="M93" i="6"/>
  <c r="K93" i="6"/>
  <c r="K92" i="6"/>
  <c r="M92" i="6" s="1"/>
  <c r="M91" i="6"/>
  <c r="K91" i="6"/>
  <c r="M90" i="6"/>
  <c r="K90" i="6"/>
  <c r="K89" i="6"/>
  <c r="M89" i="6" s="1"/>
  <c r="K88" i="6"/>
  <c r="M88" i="6" s="1"/>
  <c r="M87" i="6"/>
  <c r="K87" i="6"/>
  <c r="K86" i="6"/>
  <c r="M86" i="6" s="1"/>
  <c r="M85" i="6"/>
  <c r="K85" i="6"/>
  <c r="K84" i="6"/>
  <c r="M84" i="6" s="1"/>
  <c r="M83" i="6"/>
  <c r="K83" i="6"/>
  <c r="M82" i="6"/>
  <c r="K82" i="6"/>
  <c r="M81" i="6"/>
  <c r="K81" i="6"/>
  <c r="K80" i="6"/>
  <c r="M80" i="6" s="1"/>
  <c r="M79" i="6"/>
  <c r="K79" i="6"/>
  <c r="K78" i="6"/>
  <c r="M78" i="6" s="1"/>
  <c r="M77" i="6"/>
  <c r="K77" i="6"/>
  <c r="K76" i="6"/>
  <c r="M76" i="6" s="1"/>
  <c r="M75" i="6"/>
  <c r="K75" i="6"/>
  <c r="M74" i="6"/>
  <c r="K74" i="6"/>
  <c r="K73" i="6"/>
  <c r="M73" i="6" s="1"/>
  <c r="K72" i="6"/>
  <c r="M72" i="6" s="1"/>
  <c r="M71" i="6"/>
  <c r="K71" i="6"/>
  <c r="K70" i="6"/>
  <c r="M70" i="6" s="1"/>
  <c r="M69" i="6"/>
  <c r="K69" i="6"/>
  <c r="K68" i="6"/>
  <c r="M68" i="6" s="1"/>
  <c r="M67" i="6"/>
  <c r="K67" i="6"/>
  <c r="M66" i="6"/>
  <c r="K66" i="6"/>
  <c r="K65" i="6"/>
  <c r="M65" i="6" s="1"/>
  <c r="K64" i="6"/>
  <c r="M64" i="6" s="1"/>
  <c r="M63" i="6"/>
  <c r="K63" i="6"/>
  <c r="K62" i="6"/>
  <c r="M62" i="6" s="1"/>
  <c r="M61" i="6"/>
  <c r="K61" i="6"/>
  <c r="K60" i="6"/>
  <c r="M60" i="6" s="1"/>
  <c r="M59" i="6"/>
  <c r="K59" i="6"/>
  <c r="M58" i="6"/>
  <c r="K58" i="6"/>
  <c r="K57" i="6"/>
  <c r="M57" i="6" s="1"/>
  <c r="K56" i="6"/>
  <c r="M56" i="6" s="1"/>
  <c r="M55" i="6"/>
  <c r="K55" i="6"/>
  <c r="K54" i="6"/>
  <c r="M54" i="6" s="1"/>
  <c r="M53" i="6"/>
  <c r="K53" i="6"/>
  <c r="K52" i="6"/>
  <c r="M52" i="6" s="1"/>
  <c r="M51" i="6"/>
  <c r="K51" i="6"/>
  <c r="M50" i="6"/>
  <c r="K50" i="6"/>
  <c r="K49" i="6"/>
  <c r="M49" i="6" s="1"/>
  <c r="K48" i="6"/>
  <c r="M48" i="6" s="1"/>
  <c r="M47" i="6"/>
  <c r="K47" i="6"/>
  <c r="K46" i="6"/>
  <c r="M46" i="6" s="1"/>
  <c r="M45" i="6"/>
  <c r="K45" i="6"/>
  <c r="K44" i="6"/>
  <c r="M44" i="6" s="1"/>
  <c r="M43" i="6"/>
  <c r="K43" i="6"/>
  <c r="M42" i="6"/>
  <c r="K42" i="6"/>
  <c r="K41" i="6"/>
  <c r="M41" i="6" s="1"/>
  <c r="K40" i="6"/>
  <c r="M40" i="6" s="1"/>
  <c r="M39" i="6"/>
  <c r="K39" i="6"/>
  <c r="K38" i="6"/>
  <c r="M38" i="6" s="1"/>
  <c r="M37" i="6"/>
  <c r="K37" i="6"/>
  <c r="K36" i="6"/>
  <c r="M36" i="6" s="1"/>
  <c r="M35" i="6"/>
  <c r="K35" i="6"/>
  <c r="M34" i="6"/>
  <c r="K34" i="6"/>
  <c r="K33" i="6"/>
  <c r="M33" i="6" s="1"/>
  <c r="K32" i="6"/>
  <c r="M32" i="6" s="1"/>
  <c r="M31" i="6"/>
  <c r="K31" i="6"/>
  <c r="K30" i="6"/>
  <c r="M30" i="6" s="1"/>
  <c r="M29" i="6"/>
  <c r="K29" i="6"/>
  <c r="K28" i="6"/>
  <c r="M28" i="6" s="1"/>
  <c r="M27" i="6"/>
  <c r="K27" i="6"/>
  <c r="M26" i="6"/>
  <c r="K26" i="6"/>
  <c r="K25" i="6"/>
  <c r="M25" i="6" s="1"/>
  <c r="K24" i="6"/>
  <c r="M24" i="6" s="1"/>
  <c r="M23" i="6"/>
  <c r="K23" i="6"/>
  <c r="K22" i="6"/>
  <c r="M22" i="6" s="1"/>
  <c r="K21" i="6"/>
  <c r="M21" i="6" s="1"/>
  <c r="K20" i="6"/>
  <c r="M20" i="6" s="1"/>
  <c r="M19" i="6"/>
  <c r="K19" i="6"/>
  <c r="M18" i="6"/>
  <c r="K18" i="6"/>
  <c r="K17" i="6"/>
  <c r="M17" i="6" s="1"/>
  <c r="K16" i="6"/>
  <c r="M16" i="6" s="1"/>
  <c r="M15" i="6"/>
  <c r="K15" i="6"/>
  <c r="K14" i="6"/>
  <c r="M14" i="6" s="1"/>
  <c r="K13" i="6"/>
  <c r="M13" i="6" s="1"/>
  <c r="K12" i="6"/>
  <c r="M12" i="6" s="1"/>
  <c r="M11" i="6"/>
  <c r="K11" i="6"/>
  <c r="M10" i="6"/>
  <c r="K10" i="6"/>
  <c r="K9" i="6"/>
  <c r="M9" i="6" s="1"/>
  <c r="K8" i="6"/>
  <c r="M8" i="6" s="1"/>
  <c r="M7" i="6"/>
  <c r="K7" i="6"/>
  <c r="K6" i="6"/>
  <c r="M6" i="6" s="1"/>
  <c r="K5" i="6"/>
  <c r="M5" i="6" s="1"/>
  <c r="K4" i="6"/>
  <c r="M4" i="6" s="1"/>
  <c r="M3" i="6"/>
  <c r="K3" i="6"/>
  <c r="M2" i="6"/>
  <c r="K2" i="6"/>
  <c r="X7" i="5" l="1"/>
  <c r="W7" i="5"/>
  <c r="R3" i="5"/>
  <c r="R4" i="5"/>
  <c r="R5" i="5"/>
  <c r="R6" i="5"/>
  <c r="R7" i="5"/>
  <c r="R8" i="5"/>
  <c r="R9" i="5"/>
  <c r="R10" i="5"/>
  <c r="R11" i="5"/>
  <c r="R12" i="5"/>
  <c r="R13" i="5"/>
  <c r="R14" i="5"/>
  <c r="R15" i="5"/>
  <c r="R16" i="5"/>
  <c r="R17" i="5"/>
  <c r="R18" i="5"/>
  <c r="R19" i="5"/>
  <c r="R20" i="5"/>
  <c r="R21" i="5"/>
  <c r="R22" i="5"/>
  <c r="R23" i="5"/>
  <c r="R24" i="5"/>
  <c r="R25" i="5"/>
  <c r="R26" i="5"/>
  <c r="R27" i="5"/>
  <c r="R28" i="5"/>
  <c r="R29" i="5"/>
  <c r="R30" i="5"/>
  <c r="R31" i="5"/>
  <c r="R32" i="5"/>
  <c r="R33" i="5"/>
  <c r="R34" i="5"/>
  <c r="R35" i="5"/>
  <c r="R36" i="5"/>
  <c r="R37" i="5"/>
  <c r="R38" i="5"/>
  <c r="R39" i="5"/>
  <c r="R40" i="5"/>
  <c r="R41" i="5"/>
  <c r="R42" i="5"/>
  <c r="R43" i="5"/>
  <c r="R44" i="5"/>
  <c r="R45" i="5"/>
  <c r="R46" i="5"/>
  <c r="R47" i="5"/>
  <c r="R48" i="5"/>
  <c r="R49" i="5"/>
  <c r="R50" i="5"/>
  <c r="R51" i="5"/>
  <c r="R52" i="5"/>
  <c r="R53" i="5"/>
  <c r="R54" i="5"/>
  <c r="R55" i="5"/>
  <c r="R56" i="5"/>
  <c r="R57" i="5"/>
  <c r="R58" i="5"/>
  <c r="R59" i="5"/>
  <c r="R60" i="5"/>
  <c r="R61" i="5"/>
  <c r="R62" i="5"/>
  <c r="R63" i="5"/>
  <c r="R64" i="5"/>
  <c r="R65" i="5"/>
  <c r="R66" i="5"/>
  <c r="R67" i="5"/>
  <c r="R68" i="5"/>
  <c r="R69" i="5"/>
  <c r="R70" i="5"/>
  <c r="R71" i="5"/>
  <c r="R72" i="5"/>
  <c r="R73" i="5"/>
  <c r="R74" i="5"/>
  <c r="R75" i="5"/>
  <c r="R76" i="5"/>
  <c r="R77" i="5"/>
  <c r="R78" i="5"/>
  <c r="R79" i="5"/>
  <c r="R80" i="5"/>
  <c r="R81" i="5"/>
  <c r="R82" i="5"/>
  <c r="R83" i="5"/>
  <c r="R84" i="5"/>
  <c r="R85" i="5"/>
  <c r="R86" i="5"/>
  <c r="R87" i="5"/>
  <c r="R88" i="5"/>
  <c r="R89" i="5"/>
  <c r="R90" i="5"/>
  <c r="R91" i="5"/>
  <c r="R92" i="5"/>
  <c r="R93" i="5"/>
  <c r="R94" i="5"/>
  <c r="R95" i="5"/>
  <c r="R96" i="5"/>
  <c r="R97" i="5"/>
  <c r="R98" i="5"/>
  <c r="R99" i="5"/>
  <c r="R100" i="5"/>
  <c r="R101" i="5"/>
  <c r="R102" i="5"/>
  <c r="R103" i="5"/>
  <c r="R104" i="5"/>
  <c r="R105" i="5"/>
  <c r="R106" i="5"/>
  <c r="R107" i="5"/>
  <c r="R108" i="5"/>
  <c r="R109" i="5"/>
  <c r="R110" i="5"/>
  <c r="R111" i="5"/>
  <c r="R112" i="5"/>
  <c r="R113" i="5"/>
  <c r="R114" i="5"/>
  <c r="R115" i="5"/>
  <c r="R116" i="5"/>
  <c r="R117" i="5"/>
  <c r="R118" i="5"/>
  <c r="R119" i="5"/>
  <c r="R120" i="5"/>
  <c r="R121" i="5"/>
  <c r="R2" i="5"/>
  <c r="Q3" i="5"/>
  <c r="Q4" i="5"/>
  <c r="Q5" i="5"/>
  <c r="Q6" i="5"/>
  <c r="Q7" i="5"/>
  <c r="Q8" i="5"/>
  <c r="Q9" i="5"/>
  <c r="Q10" i="5"/>
  <c r="Q11" i="5"/>
  <c r="Q12" i="5"/>
  <c r="Q13" i="5"/>
  <c r="Q14" i="5"/>
  <c r="Q15" i="5"/>
  <c r="Q16" i="5"/>
  <c r="Q17" i="5"/>
  <c r="Q18" i="5"/>
  <c r="Q19" i="5"/>
  <c r="Q20" i="5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38" i="5"/>
  <c r="Q39" i="5"/>
  <c r="Q40" i="5"/>
  <c r="Q41" i="5"/>
  <c r="Q42" i="5"/>
  <c r="Q43" i="5"/>
  <c r="Q44" i="5"/>
  <c r="Q45" i="5"/>
  <c r="Q46" i="5"/>
  <c r="Q47" i="5"/>
  <c r="Q48" i="5"/>
  <c r="Q49" i="5"/>
  <c r="Q50" i="5"/>
  <c r="Q51" i="5"/>
  <c r="Q52" i="5"/>
  <c r="Q53" i="5"/>
  <c r="Q54" i="5"/>
  <c r="Q55" i="5"/>
  <c r="Q56" i="5"/>
  <c r="Q57" i="5"/>
  <c r="Q58" i="5"/>
  <c r="Q59" i="5"/>
  <c r="Q60" i="5"/>
  <c r="Q61" i="5"/>
  <c r="Q62" i="5"/>
  <c r="Q63" i="5"/>
  <c r="Q64" i="5"/>
  <c r="Q65" i="5"/>
  <c r="Q66" i="5"/>
  <c r="Q67" i="5"/>
  <c r="Q68" i="5"/>
  <c r="Q69" i="5"/>
  <c r="Q70" i="5"/>
  <c r="Q71" i="5"/>
  <c r="Q72" i="5"/>
  <c r="Q73" i="5"/>
  <c r="Q74" i="5"/>
  <c r="Q75" i="5"/>
  <c r="Q76" i="5"/>
  <c r="Q77" i="5"/>
  <c r="Q78" i="5"/>
  <c r="Q79" i="5"/>
  <c r="Q80" i="5"/>
  <c r="Q81" i="5"/>
  <c r="Q82" i="5"/>
  <c r="Q83" i="5"/>
  <c r="Q84" i="5"/>
  <c r="Q85" i="5"/>
  <c r="Q86" i="5"/>
  <c r="Q87" i="5"/>
  <c r="Q88" i="5"/>
  <c r="Q89" i="5"/>
  <c r="Q90" i="5"/>
  <c r="Q91" i="5"/>
  <c r="Q92" i="5"/>
  <c r="Q93" i="5"/>
  <c r="Q94" i="5"/>
  <c r="Q95" i="5"/>
  <c r="Q96" i="5"/>
  <c r="Q97" i="5"/>
  <c r="Q98" i="5"/>
  <c r="Q99" i="5"/>
  <c r="Q100" i="5"/>
  <c r="Q101" i="5"/>
  <c r="Q102" i="5"/>
  <c r="Q103" i="5"/>
  <c r="Q104" i="5"/>
  <c r="Q105" i="5"/>
  <c r="Q106" i="5"/>
  <c r="Q107" i="5"/>
  <c r="Q108" i="5"/>
  <c r="Q109" i="5"/>
  <c r="Q110" i="5"/>
  <c r="Q111" i="5"/>
  <c r="Q112" i="5"/>
  <c r="Q113" i="5"/>
  <c r="Q114" i="5"/>
  <c r="Q115" i="5"/>
  <c r="Q116" i="5"/>
  <c r="Q117" i="5"/>
  <c r="Q118" i="5"/>
  <c r="Q119" i="5"/>
  <c r="Q120" i="5"/>
  <c r="Q121" i="5"/>
  <c r="Q2" i="5"/>
  <c r="O3" i="5"/>
  <c r="O4" i="5"/>
  <c r="O5" i="5"/>
  <c r="O6" i="5"/>
  <c r="O7" i="5"/>
  <c r="O8" i="5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38" i="5"/>
  <c r="O39" i="5"/>
  <c r="O40" i="5"/>
  <c r="O41" i="5"/>
  <c r="O42" i="5"/>
  <c r="O43" i="5"/>
  <c r="O44" i="5"/>
  <c r="O45" i="5"/>
  <c r="O46" i="5"/>
  <c r="O47" i="5"/>
  <c r="O48" i="5"/>
  <c r="O49" i="5"/>
  <c r="O50" i="5"/>
  <c r="O51" i="5"/>
  <c r="O52" i="5"/>
  <c r="O53" i="5"/>
  <c r="O54" i="5"/>
  <c r="O55" i="5"/>
  <c r="O56" i="5"/>
  <c r="O57" i="5"/>
  <c r="O58" i="5"/>
  <c r="O59" i="5"/>
  <c r="O60" i="5"/>
  <c r="O61" i="5"/>
  <c r="O62" i="5"/>
  <c r="O63" i="5"/>
  <c r="O64" i="5"/>
  <c r="O65" i="5"/>
  <c r="O66" i="5"/>
  <c r="O67" i="5"/>
  <c r="O68" i="5"/>
  <c r="O69" i="5"/>
  <c r="O70" i="5"/>
  <c r="O71" i="5"/>
  <c r="O72" i="5"/>
  <c r="O73" i="5"/>
  <c r="O74" i="5"/>
  <c r="O75" i="5"/>
  <c r="O76" i="5"/>
  <c r="O77" i="5"/>
  <c r="O78" i="5"/>
  <c r="O79" i="5"/>
  <c r="O80" i="5"/>
  <c r="O81" i="5"/>
  <c r="O82" i="5"/>
  <c r="O83" i="5"/>
  <c r="O84" i="5"/>
  <c r="O85" i="5"/>
  <c r="O86" i="5"/>
  <c r="O87" i="5"/>
  <c r="O88" i="5"/>
  <c r="O89" i="5"/>
  <c r="O90" i="5"/>
  <c r="O91" i="5"/>
  <c r="O92" i="5"/>
  <c r="O93" i="5"/>
  <c r="O94" i="5"/>
  <c r="O95" i="5"/>
  <c r="O96" i="5"/>
  <c r="O97" i="5"/>
  <c r="O98" i="5"/>
  <c r="O99" i="5"/>
  <c r="O100" i="5"/>
  <c r="O101" i="5"/>
  <c r="O102" i="5"/>
  <c r="O103" i="5"/>
  <c r="O104" i="5"/>
  <c r="O105" i="5"/>
  <c r="O106" i="5"/>
  <c r="O107" i="5"/>
  <c r="O108" i="5"/>
  <c r="O109" i="5"/>
  <c r="O110" i="5"/>
  <c r="O111" i="5"/>
  <c r="O112" i="5"/>
  <c r="O113" i="5"/>
  <c r="O114" i="5"/>
  <c r="O115" i="5"/>
  <c r="O116" i="5"/>
  <c r="O117" i="5"/>
  <c r="O118" i="5"/>
  <c r="O119" i="5"/>
  <c r="O120" i="5"/>
  <c r="O121" i="5"/>
  <c r="O2" i="5"/>
  <c r="P121" i="5"/>
  <c r="P120" i="5"/>
  <c r="P119" i="5"/>
  <c r="P118" i="5"/>
  <c r="P117" i="5"/>
  <c r="P116" i="5"/>
  <c r="P115" i="5"/>
  <c r="P114" i="5"/>
  <c r="P113" i="5"/>
  <c r="P112" i="5"/>
  <c r="P111" i="5"/>
  <c r="P110" i="5"/>
  <c r="P109" i="5"/>
  <c r="P108" i="5"/>
  <c r="P107" i="5"/>
  <c r="P106" i="5"/>
  <c r="P105" i="5"/>
  <c r="P104" i="5"/>
  <c r="P103" i="5"/>
  <c r="P102" i="5"/>
  <c r="P101" i="5"/>
  <c r="P100" i="5"/>
  <c r="P99" i="5"/>
  <c r="P98" i="5"/>
  <c r="P97" i="5"/>
  <c r="P96" i="5"/>
  <c r="P95" i="5"/>
  <c r="P94" i="5"/>
  <c r="P93" i="5"/>
  <c r="P92" i="5"/>
  <c r="P91" i="5"/>
  <c r="P90" i="5"/>
  <c r="P89" i="5"/>
  <c r="P88" i="5"/>
  <c r="P87" i="5"/>
  <c r="P86" i="5"/>
  <c r="P85" i="5"/>
  <c r="P84" i="5"/>
  <c r="P83" i="5"/>
  <c r="P82" i="5"/>
  <c r="P81" i="5"/>
  <c r="P80" i="5"/>
  <c r="P79" i="5"/>
  <c r="P78" i="5"/>
  <c r="P77" i="5"/>
  <c r="P76" i="5"/>
  <c r="P75" i="5"/>
  <c r="P74" i="5"/>
  <c r="P73" i="5"/>
  <c r="P72" i="5"/>
  <c r="P71" i="5"/>
  <c r="P70" i="5"/>
  <c r="P69" i="5"/>
  <c r="P68" i="5"/>
  <c r="P67" i="5"/>
  <c r="P66" i="5"/>
  <c r="P65" i="5"/>
  <c r="P64" i="5"/>
  <c r="P63" i="5"/>
  <c r="P62" i="5"/>
  <c r="P61" i="5"/>
  <c r="P60" i="5"/>
  <c r="P59" i="5"/>
  <c r="P58" i="5"/>
  <c r="P57" i="5"/>
  <c r="P56" i="5"/>
  <c r="P55" i="5"/>
  <c r="P54" i="5"/>
  <c r="P53" i="5"/>
  <c r="P52" i="5"/>
  <c r="P51" i="5"/>
  <c r="P50" i="5"/>
  <c r="P49" i="5"/>
  <c r="P48" i="5"/>
  <c r="P47" i="5"/>
  <c r="P46" i="5"/>
  <c r="P45" i="5"/>
  <c r="P44" i="5"/>
  <c r="P43" i="5"/>
  <c r="P42" i="5"/>
  <c r="P41" i="5"/>
  <c r="P40" i="5"/>
  <c r="P39" i="5"/>
  <c r="P38" i="5"/>
  <c r="P37" i="5"/>
  <c r="P36" i="5"/>
  <c r="P35" i="5"/>
  <c r="P34" i="5"/>
  <c r="P33" i="5"/>
  <c r="P32" i="5"/>
  <c r="P31" i="5"/>
  <c r="P30" i="5"/>
  <c r="P29" i="5"/>
  <c r="P28" i="5"/>
  <c r="P27" i="5"/>
  <c r="P26" i="5"/>
  <c r="P25" i="5"/>
  <c r="P24" i="5"/>
  <c r="P23" i="5"/>
  <c r="P22" i="5"/>
  <c r="P21" i="5"/>
  <c r="P20" i="5"/>
  <c r="P19" i="5"/>
  <c r="P18" i="5"/>
  <c r="P17" i="5"/>
  <c r="P16" i="5"/>
  <c r="P15" i="5"/>
  <c r="P14" i="5"/>
  <c r="P13" i="5"/>
  <c r="P12" i="5"/>
  <c r="P11" i="5"/>
  <c r="P10" i="5"/>
  <c r="P9" i="5"/>
  <c r="P8" i="5"/>
  <c r="P7" i="5"/>
  <c r="P6" i="5"/>
  <c r="P5" i="5"/>
  <c r="P4" i="5"/>
  <c r="P3" i="5"/>
  <c r="P2" i="5"/>
  <c r="AX6" i="4"/>
  <c r="AW6" i="4"/>
  <c r="AU3" i="4"/>
  <c r="AU4" i="4"/>
  <c r="AU5" i="4"/>
  <c r="AU6" i="4"/>
  <c r="AU7" i="4"/>
  <c r="AU8" i="4"/>
  <c r="AU9" i="4"/>
  <c r="AU10" i="4"/>
  <c r="AU11" i="4"/>
  <c r="AU12" i="4"/>
  <c r="AU13" i="4"/>
  <c r="AU14" i="4"/>
  <c r="AU15" i="4"/>
  <c r="AU16" i="4"/>
  <c r="AU17" i="4"/>
  <c r="AU18" i="4"/>
  <c r="AU19" i="4"/>
  <c r="AU20" i="4"/>
  <c r="AU21" i="4"/>
  <c r="AU22" i="4"/>
  <c r="AU23" i="4"/>
  <c r="AU24" i="4"/>
  <c r="AU25" i="4"/>
  <c r="AU26" i="4"/>
  <c r="AU27" i="4"/>
  <c r="AU28" i="4"/>
  <c r="AU29" i="4"/>
  <c r="AU30" i="4"/>
  <c r="AU31" i="4"/>
  <c r="AU32" i="4"/>
  <c r="AU33" i="4"/>
  <c r="AU34" i="4"/>
  <c r="AU35" i="4"/>
  <c r="AU36" i="4"/>
  <c r="AU37" i="4"/>
  <c r="AU38" i="4"/>
  <c r="AU39" i="4"/>
  <c r="AU40" i="4"/>
  <c r="AU41" i="4"/>
  <c r="AU42" i="4"/>
  <c r="AU43" i="4"/>
  <c r="AU44" i="4"/>
  <c r="AU45" i="4"/>
  <c r="AU46" i="4"/>
  <c r="AU47" i="4"/>
  <c r="AU48" i="4"/>
  <c r="AU49" i="4"/>
  <c r="AU50" i="4"/>
  <c r="AU51" i="4"/>
  <c r="AU52" i="4"/>
  <c r="AU53" i="4"/>
  <c r="AU54" i="4"/>
  <c r="AU55" i="4"/>
  <c r="AU56" i="4"/>
  <c r="AU57" i="4"/>
  <c r="AU58" i="4"/>
  <c r="AU59" i="4"/>
  <c r="AU60" i="4"/>
  <c r="AU61" i="4"/>
  <c r="AU62" i="4"/>
  <c r="AU63" i="4"/>
  <c r="AU64" i="4"/>
  <c r="AU65" i="4"/>
  <c r="AU66" i="4"/>
  <c r="AU67" i="4"/>
  <c r="AU68" i="4"/>
  <c r="AU69" i="4"/>
  <c r="AU70" i="4"/>
  <c r="AU71" i="4"/>
  <c r="AU72" i="4"/>
  <c r="AU73" i="4"/>
  <c r="AU74" i="4"/>
  <c r="AU75" i="4"/>
  <c r="AU76" i="4"/>
  <c r="AU77" i="4"/>
  <c r="AU78" i="4"/>
  <c r="AU79" i="4"/>
  <c r="AU80" i="4"/>
  <c r="AU81" i="4"/>
  <c r="AU82" i="4"/>
  <c r="AU83" i="4"/>
  <c r="AU84" i="4"/>
  <c r="AU85" i="4"/>
  <c r="AU86" i="4"/>
  <c r="AU87" i="4"/>
  <c r="AU88" i="4"/>
  <c r="AU89" i="4"/>
  <c r="AU90" i="4"/>
  <c r="AU91" i="4"/>
  <c r="AU92" i="4"/>
  <c r="AU93" i="4"/>
  <c r="AU94" i="4"/>
  <c r="AU95" i="4"/>
  <c r="AU96" i="4"/>
  <c r="AU97" i="4"/>
  <c r="AU98" i="4"/>
  <c r="AU99" i="4"/>
  <c r="AU100" i="4"/>
  <c r="AU101" i="4"/>
  <c r="AU102" i="4"/>
  <c r="AU103" i="4"/>
  <c r="AU104" i="4"/>
  <c r="AU105" i="4"/>
  <c r="AU106" i="4"/>
  <c r="AU107" i="4"/>
  <c r="AU108" i="4"/>
  <c r="AU109" i="4"/>
  <c r="AU110" i="4"/>
  <c r="AU111" i="4"/>
  <c r="AU112" i="4"/>
  <c r="AU113" i="4"/>
  <c r="AU114" i="4"/>
  <c r="AU115" i="4"/>
  <c r="AU116" i="4"/>
  <c r="AU117" i="4"/>
  <c r="AU118" i="4"/>
  <c r="AU119" i="4"/>
  <c r="AU120" i="4"/>
  <c r="AU121" i="4"/>
  <c r="AU2" i="4"/>
  <c r="AQ121" i="4"/>
  <c r="AR121" i="4" s="1"/>
  <c r="AT121" i="4" s="1"/>
  <c r="AQ120" i="4"/>
  <c r="AR120" i="4" s="1"/>
  <c r="AT120" i="4" s="1"/>
  <c r="AR119" i="4"/>
  <c r="AT119" i="4" s="1"/>
  <c r="AQ119" i="4"/>
  <c r="AR118" i="4"/>
  <c r="AT118" i="4" s="1"/>
  <c r="AQ118" i="4"/>
  <c r="AQ117" i="4"/>
  <c r="AR117" i="4" s="1"/>
  <c r="AT117" i="4" s="1"/>
  <c r="AT116" i="4"/>
  <c r="AR116" i="4"/>
  <c r="AQ116" i="4"/>
  <c r="AQ115" i="4"/>
  <c r="AR115" i="4" s="1"/>
  <c r="AT115" i="4" s="1"/>
  <c r="AQ114" i="4"/>
  <c r="AR114" i="4" s="1"/>
  <c r="AT114" i="4" s="1"/>
  <c r="AQ113" i="4"/>
  <c r="AR113" i="4" s="1"/>
  <c r="AT113" i="4" s="1"/>
  <c r="AQ112" i="4"/>
  <c r="AR112" i="4" s="1"/>
  <c r="AT112" i="4" s="1"/>
  <c r="AR111" i="4"/>
  <c r="AT111" i="4" s="1"/>
  <c r="AQ111" i="4"/>
  <c r="AR110" i="4"/>
  <c r="AT110" i="4" s="1"/>
  <c r="AQ110" i="4"/>
  <c r="AQ109" i="4"/>
  <c r="AR109" i="4" s="1"/>
  <c r="AT109" i="4" s="1"/>
  <c r="AQ108" i="4"/>
  <c r="AR108" i="4" s="1"/>
  <c r="AT108" i="4" s="1"/>
  <c r="AQ107" i="4"/>
  <c r="AR107" i="4" s="1"/>
  <c r="AT107" i="4" s="1"/>
  <c r="AQ106" i="4"/>
  <c r="AR106" i="4" s="1"/>
  <c r="AT106" i="4" s="1"/>
  <c r="AQ105" i="4"/>
  <c r="AR105" i="4" s="1"/>
  <c r="AT105" i="4" s="1"/>
  <c r="AQ104" i="4"/>
  <c r="AR104" i="4" s="1"/>
  <c r="AT104" i="4" s="1"/>
  <c r="AR103" i="4"/>
  <c r="AT103" i="4" s="1"/>
  <c r="AQ103" i="4"/>
  <c r="AR102" i="4"/>
  <c r="AT102" i="4" s="1"/>
  <c r="AQ102" i="4"/>
  <c r="AQ101" i="4"/>
  <c r="AR101" i="4" s="1"/>
  <c r="AT101" i="4" s="1"/>
  <c r="AQ100" i="4"/>
  <c r="AR100" i="4" s="1"/>
  <c r="AT100" i="4" s="1"/>
  <c r="AQ99" i="4"/>
  <c r="AR99" i="4" s="1"/>
  <c r="AT99" i="4" s="1"/>
  <c r="AQ98" i="4"/>
  <c r="AR98" i="4" s="1"/>
  <c r="AT98" i="4" s="1"/>
  <c r="AR97" i="4"/>
  <c r="AT97" i="4" s="1"/>
  <c r="AQ97" i="4"/>
  <c r="AQ96" i="4"/>
  <c r="AR96" i="4" s="1"/>
  <c r="AT96" i="4" s="1"/>
  <c r="AR95" i="4"/>
  <c r="AT95" i="4" s="1"/>
  <c r="AQ95" i="4"/>
  <c r="AT94" i="4"/>
  <c r="AR94" i="4"/>
  <c r="AQ94" i="4"/>
  <c r="AQ93" i="4"/>
  <c r="AR93" i="4" s="1"/>
  <c r="AT93" i="4" s="1"/>
  <c r="AQ92" i="4"/>
  <c r="AR92" i="4" s="1"/>
  <c r="AT92" i="4" s="1"/>
  <c r="AQ91" i="4"/>
  <c r="AR91" i="4" s="1"/>
  <c r="AT91" i="4" s="1"/>
  <c r="AQ90" i="4"/>
  <c r="AR90" i="4" s="1"/>
  <c r="AT90" i="4" s="1"/>
  <c r="AR89" i="4"/>
  <c r="AT89" i="4" s="1"/>
  <c r="AQ89" i="4"/>
  <c r="AQ88" i="4"/>
  <c r="AR88" i="4" s="1"/>
  <c r="AT88" i="4" s="1"/>
  <c r="AR87" i="4"/>
  <c r="AT87" i="4" s="1"/>
  <c r="AQ87" i="4"/>
  <c r="AT86" i="4"/>
  <c r="AR86" i="4"/>
  <c r="AQ86" i="4"/>
  <c r="AQ85" i="4"/>
  <c r="AR85" i="4" s="1"/>
  <c r="AT85" i="4" s="1"/>
  <c r="AQ84" i="4"/>
  <c r="AR84" i="4" s="1"/>
  <c r="AT84" i="4" s="1"/>
  <c r="AQ83" i="4"/>
  <c r="AR83" i="4" s="1"/>
  <c r="AT83" i="4" s="1"/>
  <c r="AQ82" i="4"/>
  <c r="AR82" i="4" s="1"/>
  <c r="AT82" i="4" s="1"/>
  <c r="AR81" i="4"/>
  <c r="AT81" i="4" s="1"/>
  <c r="AQ81" i="4"/>
  <c r="AQ80" i="4"/>
  <c r="AR80" i="4" s="1"/>
  <c r="AT80" i="4" s="1"/>
  <c r="AR79" i="4"/>
  <c r="AT79" i="4" s="1"/>
  <c r="AQ79" i="4"/>
  <c r="AT78" i="4"/>
  <c r="AR78" i="4"/>
  <c r="AQ78" i="4"/>
  <c r="AQ77" i="4"/>
  <c r="AR77" i="4" s="1"/>
  <c r="AT77" i="4" s="1"/>
  <c r="AQ76" i="4"/>
  <c r="AR76" i="4" s="1"/>
  <c r="AT76" i="4" s="1"/>
  <c r="AQ75" i="4"/>
  <c r="AR75" i="4" s="1"/>
  <c r="AT75" i="4" s="1"/>
  <c r="AQ74" i="4"/>
  <c r="AR74" i="4" s="1"/>
  <c r="AT74" i="4" s="1"/>
  <c r="AR73" i="4"/>
  <c r="AT73" i="4" s="1"/>
  <c r="AQ73" i="4"/>
  <c r="AQ72" i="4"/>
  <c r="AR72" i="4" s="1"/>
  <c r="AT72" i="4" s="1"/>
  <c r="AR71" i="4"/>
  <c r="AT71" i="4" s="1"/>
  <c r="AQ71" i="4"/>
  <c r="AT70" i="4"/>
  <c r="AR70" i="4"/>
  <c r="AQ70" i="4"/>
  <c r="AQ69" i="4"/>
  <c r="AR69" i="4" s="1"/>
  <c r="AT69" i="4" s="1"/>
  <c r="AQ68" i="4"/>
  <c r="AR68" i="4" s="1"/>
  <c r="AT68" i="4" s="1"/>
  <c r="AQ67" i="4"/>
  <c r="AR67" i="4" s="1"/>
  <c r="AT67" i="4" s="1"/>
  <c r="AQ66" i="4"/>
  <c r="AR66" i="4" s="1"/>
  <c r="AT66" i="4" s="1"/>
  <c r="AR65" i="4"/>
  <c r="AT65" i="4" s="1"/>
  <c r="AQ65" i="4"/>
  <c r="AQ64" i="4"/>
  <c r="AR64" i="4" s="1"/>
  <c r="AT64" i="4" s="1"/>
  <c r="AR63" i="4"/>
  <c r="AT63" i="4" s="1"/>
  <c r="AQ63" i="4"/>
  <c r="AT62" i="4"/>
  <c r="AR62" i="4"/>
  <c r="AQ62" i="4"/>
  <c r="AQ61" i="4"/>
  <c r="AR61" i="4" s="1"/>
  <c r="AT61" i="4" s="1"/>
  <c r="AQ60" i="4"/>
  <c r="AR60" i="4" s="1"/>
  <c r="AT60" i="4" s="1"/>
  <c r="AQ59" i="4"/>
  <c r="AR59" i="4" s="1"/>
  <c r="AT59" i="4" s="1"/>
  <c r="AQ58" i="4"/>
  <c r="AR58" i="4" s="1"/>
  <c r="AT58" i="4" s="1"/>
  <c r="AR57" i="4"/>
  <c r="AT57" i="4" s="1"/>
  <c r="AQ57" i="4"/>
  <c r="AQ56" i="4"/>
  <c r="AR56" i="4" s="1"/>
  <c r="AT56" i="4" s="1"/>
  <c r="AR55" i="4"/>
  <c r="AT55" i="4" s="1"/>
  <c r="AQ55" i="4"/>
  <c r="AT54" i="4"/>
  <c r="AR54" i="4"/>
  <c r="AQ54" i="4"/>
  <c r="AQ53" i="4"/>
  <c r="AR53" i="4" s="1"/>
  <c r="AT53" i="4" s="1"/>
  <c r="AQ52" i="4"/>
  <c r="AR52" i="4" s="1"/>
  <c r="AT52" i="4" s="1"/>
  <c r="AQ51" i="4"/>
  <c r="AR51" i="4" s="1"/>
  <c r="AT51" i="4" s="1"/>
  <c r="AQ50" i="4"/>
  <c r="AR50" i="4" s="1"/>
  <c r="AT50" i="4" s="1"/>
  <c r="AR49" i="4"/>
  <c r="AT49" i="4" s="1"/>
  <c r="AQ49" i="4"/>
  <c r="AQ48" i="4"/>
  <c r="AR48" i="4" s="1"/>
  <c r="AT48" i="4" s="1"/>
  <c r="AR47" i="4"/>
  <c r="AT47" i="4" s="1"/>
  <c r="AQ47" i="4"/>
  <c r="AT46" i="4"/>
  <c r="AR46" i="4"/>
  <c r="AQ46" i="4"/>
  <c r="AQ45" i="4"/>
  <c r="AR45" i="4" s="1"/>
  <c r="AT45" i="4" s="1"/>
  <c r="AQ44" i="4"/>
  <c r="AR44" i="4" s="1"/>
  <c r="AT44" i="4" s="1"/>
  <c r="AQ43" i="4"/>
  <c r="AR43" i="4" s="1"/>
  <c r="AT43" i="4" s="1"/>
  <c r="AQ42" i="4"/>
  <c r="AR42" i="4" s="1"/>
  <c r="AT42" i="4" s="1"/>
  <c r="AR41" i="4"/>
  <c r="AT41" i="4" s="1"/>
  <c r="AQ41" i="4"/>
  <c r="AQ40" i="4"/>
  <c r="AR40" i="4" s="1"/>
  <c r="AT40" i="4" s="1"/>
  <c r="AR39" i="4"/>
  <c r="AT39" i="4" s="1"/>
  <c r="AQ39" i="4"/>
  <c r="AT38" i="4"/>
  <c r="AR38" i="4"/>
  <c r="AQ38" i="4"/>
  <c r="AQ37" i="4"/>
  <c r="AR37" i="4" s="1"/>
  <c r="AT37" i="4" s="1"/>
  <c r="AQ36" i="4"/>
  <c r="AR36" i="4" s="1"/>
  <c r="AT36" i="4" s="1"/>
  <c r="AQ35" i="4"/>
  <c r="AR35" i="4" s="1"/>
  <c r="AT35" i="4" s="1"/>
  <c r="AQ34" i="4"/>
  <c r="AR34" i="4" s="1"/>
  <c r="AT34" i="4" s="1"/>
  <c r="AR33" i="4"/>
  <c r="AT33" i="4" s="1"/>
  <c r="AQ33" i="4"/>
  <c r="AQ32" i="4"/>
  <c r="AR32" i="4" s="1"/>
  <c r="AT32" i="4" s="1"/>
  <c r="AR31" i="4"/>
  <c r="AT31" i="4" s="1"/>
  <c r="AQ31" i="4"/>
  <c r="AT30" i="4"/>
  <c r="AR30" i="4"/>
  <c r="AQ30" i="4"/>
  <c r="AQ29" i="4"/>
  <c r="AR29" i="4" s="1"/>
  <c r="AT29" i="4" s="1"/>
  <c r="AQ28" i="4"/>
  <c r="AR28" i="4" s="1"/>
  <c r="AT28" i="4" s="1"/>
  <c r="AQ27" i="4"/>
  <c r="AR27" i="4" s="1"/>
  <c r="AT27" i="4" s="1"/>
  <c r="AQ26" i="4"/>
  <c r="AR26" i="4" s="1"/>
  <c r="AT26" i="4" s="1"/>
  <c r="AR25" i="4"/>
  <c r="AT25" i="4" s="1"/>
  <c r="AQ25" i="4"/>
  <c r="AQ24" i="4"/>
  <c r="AR24" i="4" s="1"/>
  <c r="AT24" i="4" s="1"/>
  <c r="AR23" i="4"/>
  <c r="AT23" i="4" s="1"/>
  <c r="AQ23" i="4"/>
  <c r="AT22" i="4"/>
  <c r="AR22" i="4"/>
  <c r="AQ22" i="4"/>
  <c r="AQ21" i="4"/>
  <c r="AR21" i="4" s="1"/>
  <c r="AT21" i="4" s="1"/>
  <c r="AQ20" i="4"/>
  <c r="AR20" i="4" s="1"/>
  <c r="AT20" i="4" s="1"/>
  <c r="AQ19" i="4"/>
  <c r="AR19" i="4" s="1"/>
  <c r="AT19" i="4" s="1"/>
  <c r="AQ18" i="4"/>
  <c r="AR18" i="4" s="1"/>
  <c r="AT18" i="4" s="1"/>
  <c r="AR17" i="4"/>
  <c r="AT17" i="4" s="1"/>
  <c r="AQ17" i="4"/>
  <c r="AQ16" i="4"/>
  <c r="AR16" i="4" s="1"/>
  <c r="AT16" i="4" s="1"/>
  <c r="AR15" i="4"/>
  <c r="AT15" i="4" s="1"/>
  <c r="AQ15" i="4"/>
  <c r="AT14" i="4"/>
  <c r="AR14" i="4"/>
  <c r="AQ14" i="4"/>
  <c r="AQ13" i="4"/>
  <c r="AR13" i="4" s="1"/>
  <c r="AT13" i="4" s="1"/>
  <c r="AQ12" i="4"/>
  <c r="AR12" i="4" s="1"/>
  <c r="AT12" i="4" s="1"/>
  <c r="AQ11" i="4"/>
  <c r="AR11" i="4" s="1"/>
  <c r="AT11" i="4" s="1"/>
  <c r="AQ10" i="4"/>
  <c r="AR10" i="4" s="1"/>
  <c r="AT10" i="4" s="1"/>
  <c r="AR9" i="4"/>
  <c r="AT9" i="4" s="1"/>
  <c r="AQ9" i="4"/>
  <c r="AQ8" i="4"/>
  <c r="AR8" i="4" s="1"/>
  <c r="AT8" i="4" s="1"/>
  <c r="AR7" i="4"/>
  <c r="AT7" i="4" s="1"/>
  <c r="AQ7" i="4"/>
  <c r="AT6" i="4"/>
  <c r="AR6" i="4"/>
  <c r="AQ6" i="4"/>
  <c r="AQ5" i="4"/>
  <c r="AR5" i="4" s="1"/>
  <c r="AT5" i="4" s="1"/>
  <c r="AQ4" i="4"/>
  <c r="AR4" i="4" s="1"/>
  <c r="AT4" i="4" s="1"/>
  <c r="AQ3" i="4"/>
  <c r="AR3" i="4" s="1"/>
  <c r="AT3" i="4" s="1"/>
  <c r="AQ2" i="4"/>
  <c r="AR2" i="4" s="1"/>
  <c r="AT2" i="4" s="1"/>
  <c r="AL5" i="3"/>
  <c r="AK5" i="3"/>
  <c r="AI3" i="3"/>
  <c r="AI4" i="3"/>
  <c r="AI5" i="3"/>
  <c r="AI6" i="3"/>
  <c r="AI7" i="3"/>
  <c r="AI8" i="3"/>
  <c r="AI9" i="3"/>
  <c r="AI10" i="3"/>
  <c r="AI11" i="3"/>
  <c r="AI12" i="3"/>
  <c r="AI13" i="3"/>
  <c r="AI14" i="3"/>
  <c r="AI15" i="3"/>
  <c r="AI16" i="3"/>
  <c r="AI17" i="3"/>
  <c r="AI18" i="3"/>
  <c r="AI19" i="3"/>
  <c r="AI20" i="3"/>
  <c r="AI21" i="3"/>
  <c r="AI22" i="3"/>
  <c r="AI23" i="3"/>
  <c r="AI24" i="3"/>
  <c r="AI25" i="3"/>
  <c r="AI26" i="3"/>
  <c r="AI27" i="3"/>
  <c r="AI28" i="3"/>
  <c r="AI29" i="3"/>
  <c r="AI30" i="3"/>
  <c r="AI31" i="3"/>
  <c r="AI32" i="3"/>
  <c r="AI33" i="3"/>
  <c r="AI34" i="3"/>
  <c r="AI35" i="3"/>
  <c r="AI36" i="3"/>
  <c r="AI37" i="3"/>
  <c r="AI38" i="3"/>
  <c r="AI39" i="3"/>
  <c r="AI40" i="3"/>
  <c r="AI41" i="3"/>
  <c r="AI42" i="3"/>
  <c r="AI43" i="3"/>
  <c r="AI44" i="3"/>
  <c r="AI45" i="3"/>
  <c r="AI46" i="3"/>
  <c r="AI47" i="3"/>
  <c r="AI48" i="3"/>
  <c r="AI49" i="3"/>
  <c r="AI50" i="3"/>
  <c r="AI51" i="3"/>
  <c r="AI52" i="3"/>
  <c r="AI53" i="3"/>
  <c r="AI54" i="3"/>
  <c r="AI55" i="3"/>
  <c r="AI56" i="3"/>
  <c r="AI57" i="3"/>
  <c r="AI58" i="3"/>
  <c r="AI59" i="3"/>
  <c r="AI60" i="3"/>
  <c r="AI61" i="3"/>
  <c r="AI62" i="3"/>
  <c r="AI63" i="3"/>
  <c r="AI64" i="3"/>
  <c r="AI65" i="3"/>
  <c r="AI66" i="3"/>
  <c r="AI67" i="3"/>
  <c r="AI68" i="3"/>
  <c r="AI69" i="3"/>
  <c r="AI70" i="3"/>
  <c r="AI71" i="3"/>
  <c r="AI72" i="3"/>
  <c r="AI73" i="3"/>
  <c r="AI74" i="3"/>
  <c r="AI75" i="3"/>
  <c r="AI76" i="3"/>
  <c r="AI77" i="3"/>
  <c r="AI78" i="3"/>
  <c r="AI79" i="3"/>
  <c r="AI80" i="3"/>
  <c r="AI81" i="3"/>
  <c r="AI82" i="3"/>
  <c r="AI83" i="3"/>
  <c r="AI84" i="3"/>
  <c r="AI85" i="3"/>
  <c r="AI86" i="3"/>
  <c r="AI87" i="3"/>
  <c r="AI88" i="3"/>
  <c r="AI89" i="3"/>
  <c r="AI90" i="3"/>
  <c r="AI91" i="3"/>
  <c r="AI92" i="3"/>
  <c r="AI93" i="3"/>
  <c r="AI94" i="3"/>
  <c r="AI95" i="3"/>
  <c r="AI96" i="3"/>
  <c r="AI97" i="3"/>
  <c r="AI98" i="3"/>
  <c r="AI99" i="3"/>
  <c r="AI100" i="3"/>
  <c r="AI101" i="3"/>
  <c r="AI102" i="3"/>
  <c r="AI103" i="3"/>
  <c r="AI104" i="3"/>
  <c r="AI105" i="3"/>
  <c r="AI106" i="3"/>
  <c r="AI107" i="3"/>
  <c r="AI108" i="3"/>
  <c r="AI109" i="3"/>
  <c r="AI110" i="3"/>
  <c r="AI111" i="3"/>
  <c r="AI112" i="3"/>
  <c r="AI113" i="3"/>
  <c r="AI114" i="3"/>
  <c r="AI115" i="3"/>
  <c r="AI116" i="3"/>
  <c r="AI117" i="3"/>
  <c r="AI118" i="3"/>
  <c r="AI119" i="3"/>
  <c r="AI120" i="3"/>
  <c r="AI121" i="3"/>
  <c r="AI2" i="3"/>
  <c r="AH3" i="3"/>
  <c r="AH4" i="3"/>
  <c r="AH5" i="3"/>
  <c r="AH6" i="3"/>
  <c r="AH7" i="3"/>
  <c r="AH8" i="3"/>
  <c r="AH9" i="3"/>
  <c r="AH10" i="3"/>
  <c r="AH11" i="3"/>
  <c r="AH12" i="3"/>
  <c r="AH13" i="3"/>
  <c r="AH14" i="3"/>
  <c r="AH15" i="3"/>
  <c r="AH16" i="3"/>
  <c r="AH17" i="3"/>
  <c r="AH18" i="3"/>
  <c r="AH19" i="3"/>
  <c r="AH20" i="3"/>
  <c r="AH21" i="3"/>
  <c r="AH22" i="3"/>
  <c r="AH23" i="3"/>
  <c r="AH24" i="3"/>
  <c r="AH25" i="3"/>
  <c r="AH26" i="3"/>
  <c r="AH27" i="3"/>
  <c r="AH28" i="3"/>
  <c r="AH29" i="3"/>
  <c r="AH30" i="3"/>
  <c r="AH31" i="3"/>
  <c r="AH32" i="3"/>
  <c r="AH33" i="3"/>
  <c r="AH34" i="3"/>
  <c r="AH35" i="3"/>
  <c r="AH36" i="3"/>
  <c r="AH37" i="3"/>
  <c r="AH38" i="3"/>
  <c r="AH39" i="3"/>
  <c r="AH40" i="3"/>
  <c r="AH41" i="3"/>
  <c r="AH42" i="3"/>
  <c r="AH43" i="3"/>
  <c r="AH44" i="3"/>
  <c r="AH45" i="3"/>
  <c r="AH46" i="3"/>
  <c r="AH47" i="3"/>
  <c r="AH48" i="3"/>
  <c r="AH49" i="3"/>
  <c r="AH50" i="3"/>
  <c r="AH51" i="3"/>
  <c r="AH52" i="3"/>
  <c r="AH53" i="3"/>
  <c r="AH54" i="3"/>
  <c r="AH55" i="3"/>
  <c r="AH56" i="3"/>
  <c r="AH57" i="3"/>
  <c r="AH58" i="3"/>
  <c r="AH59" i="3"/>
  <c r="AH60" i="3"/>
  <c r="AH61" i="3"/>
  <c r="AH62" i="3"/>
  <c r="AH63" i="3"/>
  <c r="AH64" i="3"/>
  <c r="AH65" i="3"/>
  <c r="AH66" i="3"/>
  <c r="AH67" i="3"/>
  <c r="AH68" i="3"/>
  <c r="AH69" i="3"/>
  <c r="AH70" i="3"/>
  <c r="AH71" i="3"/>
  <c r="AH72" i="3"/>
  <c r="AH73" i="3"/>
  <c r="AH74" i="3"/>
  <c r="AH75" i="3"/>
  <c r="AH76" i="3"/>
  <c r="AH77" i="3"/>
  <c r="AH78" i="3"/>
  <c r="AH79" i="3"/>
  <c r="AH80" i="3"/>
  <c r="AH81" i="3"/>
  <c r="AH82" i="3"/>
  <c r="AH83" i="3"/>
  <c r="AH84" i="3"/>
  <c r="AH85" i="3"/>
  <c r="AH86" i="3"/>
  <c r="AH87" i="3"/>
  <c r="AH88" i="3"/>
  <c r="AH89" i="3"/>
  <c r="AH90" i="3"/>
  <c r="AH91" i="3"/>
  <c r="AH92" i="3"/>
  <c r="AH93" i="3"/>
  <c r="AH94" i="3"/>
  <c r="AH95" i="3"/>
  <c r="AH96" i="3"/>
  <c r="AH97" i="3"/>
  <c r="AH98" i="3"/>
  <c r="AH99" i="3"/>
  <c r="AH100" i="3"/>
  <c r="AH101" i="3"/>
  <c r="AH102" i="3"/>
  <c r="AH103" i="3"/>
  <c r="AH104" i="3"/>
  <c r="AH105" i="3"/>
  <c r="AH106" i="3"/>
  <c r="AH107" i="3"/>
  <c r="AH108" i="3"/>
  <c r="AH109" i="3"/>
  <c r="AH110" i="3"/>
  <c r="AH111" i="3"/>
  <c r="AH112" i="3"/>
  <c r="AH113" i="3"/>
  <c r="AH114" i="3"/>
  <c r="AH115" i="3"/>
  <c r="AH116" i="3"/>
  <c r="AH117" i="3"/>
  <c r="AH118" i="3"/>
  <c r="AH119" i="3"/>
  <c r="AH120" i="3"/>
  <c r="AH121" i="3"/>
  <c r="AH2" i="3"/>
  <c r="AE121" i="3"/>
  <c r="AF121" i="3" s="1"/>
  <c r="AE120" i="3"/>
  <c r="AF120" i="3" s="1"/>
  <c r="AF119" i="3"/>
  <c r="AE119" i="3"/>
  <c r="AE118" i="3"/>
  <c r="AF118" i="3" s="1"/>
  <c r="AE117" i="3"/>
  <c r="AF117" i="3" s="1"/>
  <c r="AE116" i="3"/>
  <c r="AF116" i="3" s="1"/>
  <c r="AF115" i="3"/>
  <c r="AE115" i="3"/>
  <c r="AE114" i="3"/>
  <c r="AF114" i="3" s="1"/>
  <c r="AE113" i="3"/>
  <c r="AF113" i="3" s="1"/>
  <c r="AE112" i="3"/>
  <c r="AF112" i="3" s="1"/>
  <c r="AF111" i="3"/>
  <c r="AE111" i="3"/>
  <c r="AE110" i="3"/>
  <c r="AF110" i="3" s="1"/>
  <c r="AE109" i="3"/>
  <c r="AF109" i="3" s="1"/>
  <c r="AE108" i="3"/>
  <c r="AF108" i="3" s="1"/>
  <c r="AE107" i="3"/>
  <c r="AF107" i="3" s="1"/>
  <c r="AE106" i="3"/>
  <c r="AF106" i="3" s="1"/>
  <c r="AE105" i="3"/>
  <c r="AF105" i="3" s="1"/>
  <c r="AE104" i="3"/>
  <c r="AF104" i="3" s="1"/>
  <c r="AE103" i="3"/>
  <c r="AF103" i="3" s="1"/>
  <c r="AE102" i="3"/>
  <c r="AF102" i="3" s="1"/>
  <c r="AE101" i="3"/>
  <c r="AF101" i="3" s="1"/>
  <c r="AE100" i="3"/>
  <c r="AF100" i="3" s="1"/>
  <c r="AE99" i="3"/>
  <c r="AF99" i="3" s="1"/>
  <c r="AE98" i="3"/>
  <c r="AF98" i="3" s="1"/>
  <c r="AE97" i="3"/>
  <c r="AF97" i="3" s="1"/>
  <c r="AE96" i="3"/>
  <c r="AF96" i="3" s="1"/>
  <c r="AE95" i="3"/>
  <c r="AF95" i="3" s="1"/>
  <c r="AE94" i="3"/>
  <c r="AF94" i="3" s="1"/>
  <c r="AE93" i="3"/>
  <c r="AF93" i="3" s="1"/>
  <c r="AE92" i="3"/>
  <c r="AF92" i="3" s="1"/>
  <c r="AE91" i="3"/>
  <c r="AF91" i="3" s="1"/>
  <c r="AE90" i="3"/>
  <c r="AF90" i="3" s="1"/>
  <c r="AE89" i="3"/>
  <c r="AF89" i="3" s="1"/>
  <c r="AE88" i="3"/>
  <c r="AF88" i="3" s="1"/>
  <c r="AE87" i="3"/>
  <c r="AF87" i="3" s="1"/>
  <c r="AE86" i="3"/>
  <c r="AF86" i="3" s="1"/>
  <c r="AE85" i="3"/>
  <c r="AF85" i="3" s="1"/>
  <c r="AE84" i="3"/>
  <c r="AF84" i="3" s="1"/>
  <c r="AE83" i="3"/>
  <c r="AF83" i="3" s="1"/>
  <c r="AE82" i="3"/>
  <c r="AF82" i="3" s="1"/>
  <c r="AE81" i="3"/>
  <c r="AF81" i="3" s="1"/>
  <c r="AE80" i="3"/>
  <c r="AF80" i="3" s="1"/>
  <c r="AE79" i="3"/>
  <c r="AF79" i="3" s="1"/>
  <c r="AE78" i="3"/>
  <c r="AF78" i="3" s="1"/>
  <c r="AE77" i="3"/>
  <c r="AF77" i="3" s="1"/>
  <c r="AE76" i="3"/>
  <c r="AF76" i="3" s="1"/>
  <c r="AE75" i="3"/>
  <c r="AF75" i="3" s="1"/>
  <c r="AE74" i="3"/>
  <c r="AF74" i="3" s="1"/>
  <c r="AE73" i="3"/>
  <c r="AF73" i="3" s="1"/>
  <c r="AE72" i="3"/>
  <c r="AF72" i="3" s="1"/>
  <c r="AE71" i="3"/>
  <c r="AF71" i="3" s="1"/>
  <c r="AE70" i="3"/>
  <c r="AF70" i="3" s="1"/>
  <c r="AE69" i="3"/>
  <c r="AF69" i="3" s="1"/>
  <c r="AE68" i="3"/>
  <c r="AF68" i="3" s="1"/>
  <c r="AE67" i="3"/>
  <c r="AF67" i="3" s="1"/>
  <c r="AE66" i="3"/>
  <c r="AF66" i="3" s="1"/>
  <c r="AE65" i="3"/>
  <c r="AF65" i="3" s="1"/>
  <c r="AE64" i="3"/>
  <c r="AF64" i="3" s="1"/>
  <c r="AE63" i="3"/>
  <c r="AF63" i="3" s="1"/>
  <c r="AE62" i="3"/>
  <c r="AF62" i="3" s="1"/>
  <c r="AE61" i="3"/>
  <c r="AF61" i="3" s="1"/>
  <c r="AE60" i="3"/>
  <c r="AF60" i="3" s="1"/>
  <c r="AE59" i="3"/>
  <c r="AF59" i="3" s="1"/>
  <c r="AE58" i="3"/>
  <c r="AF58" i="3" s="1"/>
  <c r="AE57" i="3"/>
  <c r="AF57" i="3" s="1"/>
  <c r="AE56" i="3"/>
  <c r="AF56" i="3" s="1"/>
  <c r="AE55" i="3"/>
  <c r="AF55" i="3" s="1"/>
  <c r="AE54" i="3"/>
  <c r="AF54" i="3" s="1"/>
  <c r="AE53" i="3"/>
  <c r="AF53" i="3" s="1"/>
  <c r="AE52" i="3"/>
  <c r="AF52" i="3" s="1"/>
  <c r="AE51" i="3"/>
  <c r="AF51" i="3" s="1"/>
  <c r="AE50" i="3"/>
  <c r="AF50" i="3" s="1"/>
  <c r="AE49" i="3"/>
  <c r="AF49" i="3" s="1"/>
  <c r="AE48" i="3"/>
  <c r="AF48" i="3" s="1"/>
  <c r="AE47" i="3"/>
  <c r="AF47" i="3" s="1"/>
  <c r="AE46" i="3"/>
  <c r="AF46" i="3" s="1"/>
  <c r="AE45" i="3"/>
  <c r="AF45" i="3" s="1"/>
  <c r="AE44" i="3"/>
  <c r="AF44" i="3" s="1"/>
  <c r="AE43" i="3"/>
  <c r="AF43" i="3" s="1"/>
  <c r="AE42" i="3"/>
  <c r="AF42" i="3" s="1"/>
  <c r="AE41" i="3"/>
  <c r="AF41" i="3" s="1"/>
  <c r="AE40" i="3"/>
  <c r="AF40" i="3" s="1"/>
  <c r="AE39" i="3"/>
  <c r="AF39" i="3" s="1"/>
  <c r="AE38" i="3"/>
  <c r="AF38" i="3" s="1"/>
  <c r="AE37" i="3"/>
  <c r="AF37" i="3" s="1"/>
  <c r="AE36" i="3"/>
  <c r="AF36" i="3" s="1"/>
  <c r="AE35" i="3"/>
  <c r="AF35" i="3" s="1"/>
  <c r="AE34" i="3"/>
  <c r="AF34" i="3" s="1"/>
  <c r="AE33" i="3"/>
  <c r="AF33" i="3" s="1"/>
  <c r="AE32" i="3"/>
  <c r="AF32" i="3" s="1"/>
  <c r="AE31" i="3"/>
  <c r="AF31" i="3" s="1"/>
  <c r="AE30" i="3"/>
  <c r="AF30" i="3" s="1"/>
  <c r="AE29" i="3"/>
  <c r="AF29" i="3" s="1"/>
  <c r="AE28" i="3"/>
  <c r="AF28" i="3" s="1"/>
  <c r="AE27" i="3"/>
  <c r="AF27" i="3" s="1"/>
  <c r="AE26" i="3"/>
  <c r="AF26" i="3" s="1"/>
  <c r="AE25" i="3"/>
  <c r="AF25" i="3" s="1"/>
  <c r="AE24" i="3"/>
  <c r="AF24" i="3" s="1"/>
  <c r="AE23" i="3"/>
  <c r="AF23" i="3" s="1"/>
  <c r="AE22" i="3"/>
  <c r="AF22" i="3" s="1"/>
  <c r="AE21" i="3"/>
  <c r="AF21" i="3" s="1"/>
  <c r="AE20" i="3"/>
  <c r="AF20" i="3" s="1"/>
  <c r="AE19" i="3"/>
  <c r="AF19" i="3" s="1"/>
  <c r="AE18" i="3"/>
  <c r="AF18" i="3" s="1"/>
  <c r="AE17" i="3"/>
  <c r="AF17" i="3" s="1"/>
  <c r="AE16" i="3"/>
  <c r="AF16" i="3" s="1"/>
  <c r="AE15" i="3"/>
  <c r="AF15" i="3" s="1"/>
  <c r="AE14" i="3"/>
  <c r="AF14" i="3" s="1"/>
  <c r="AE13" i="3"/>
  <c r="AF13" i="3" s="1"/>
  <c r="AE12" i="3"/>
  <c r="AF12" i="3" s="1"/>
  <c r="AE11" i="3"/>
  <c r="AF11" i="3" s="1"/>
  <c r="AE10" i="3"/>
  <c r="AF10" i="3" s="1"/>
  <c r="AE9" i="3"/>
  <c r="AF9" i="3" s="1"/>
  <c r="AE8" i="3"/>
  <c r="AF8" i="3" s="1"/>
  <c r="AE7" i="3"/>
  <c r="AF7" i="3" s="1"/>
  <c r="AE6" i="3"/>
  <c r="AF6" i="3" s="1"/>
  <c r="AE5" i="3"/>
  <c r="AF5" i="3" s="1"/>
  <c r="AE4" i="3"/>
  <c r="AF4" i="3" s="1"/>
  <c r="AE3" i="3"/>
  <c r="AF3" i="3" s="1"/>
  <c r="AE2" i="3"/>
  <c r="AF2" i="3" s="1"/>
  <c r="W6" i="2"/>
  <c r="V6" i="2"/>
  <c r="T3" i="2"/>
  <c r="T4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82" i="2"/>
  <c r="T83" i="2"/>
  <c r="T84" i="2"/>
  <c r="T85" i="2"/>
  <c r="T86" i="2"/>
  <c r="T87" i="2"/>
  <c r="T88" i="2"/>
  <c r="T89" i="2"/>
  <c r="T90" i="2"/>
  <c r="T91" i="2"/>
  <c r="T92" i="2"/>
  <c r="T93" i="2"/>
  <c r="T94" i="2"/>
  <c r="T95" i="2"/>
  <c r="T96" i="2"/>
  <c r="T97" i="2"/>
  <c r="T98" i="2"/>
  <c r="T99" i="2"/>
  <c r="T100" i="2"/>
  <c r="T101" i="2"/>
  <c r="T102" i="2"/>
  <c r="T103" i="2"/>
  <c r="T104" i="2"/>
  <c r="T105" i="2"/>
  <c r="T106" i="2"/>
  <c r="T107" i="2"/>
  <c r="T108" i="2"/>
  <c r="T109" i="2"/>
  <c r="T110" i="2"/>
  <c r="T111" i="2"/>
  <c r="T112" i="2"/>
  <c r="T113" i="2"/>
  <c r="T114" i="2"/>
  <c r="T115" i="2"/>
  <c r="T116" i="2"/>
  <c r="T117" i="2"/>
  <c r="T118" i="2"/>
  <c r="T119" i="2"/>
  <c r="T120" i="2"/>
  <c r="T121" i="2"/>
  <c r="T2" i="2"/>
  <c r="S3" i="2"/>
  <c r="S4" i="2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90" i="2"/>
  <c r="S91" i="2"/>
  <c r="S92" i="2"/>
  <c r="S93" i="2"/>
  <c r="S94" i="2"/>
  <c r="S95" i="2"/>
  <c r="S96" i="2"/>
  <c r="S97" i="2"/>
  <c r="S98" i="2"/>
  <c r="S99" i="2"/>
  <c r="S100" i="2"/>
  <c r="S101" i="2"/>
  <c r="S102" i="2"/>
  <c r="S103" i="2"/>
  <c r="S104" i="2"/>
  <c r="S105" i="2"/>
  <c r="S106" i="2"/>
  <c r="S107" i="2"/>
  <c r="S108" i="2"/>
  <c r="S109" i="2"/>
  <c r="S110" i="2"/>
  <c r="S111" i="2"/>
  <c r="S112" i="2"/>
  <c r="S113" i="2"/>
  <c r="S114" i="2"/>
  <c r="S115" i="2"/>
  <c r="S116" i="2"/>
  <c r="S117" i="2"/>
  <c r="S118" i="2"/>
  <c r="S119" i="2"/>
  <c r="S120" i="2"/>
  <c r="S121" i="2"/>
  <c r="S2" i="2"/>
  <c r="Q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79" i="2"/>
  <c r="Q80" i="2"/>
  <c r="Q81" i="2"/>
  <c r="Q82" i="2"/>
  <c r="Q83" i="2"/>
  <c r="Q84" i="2"/>
  <c r="Q85" i="2"/>
  <c r="Q86" i="2"/>
  <c r="Q87" i="2"/>
  <c r="Q88" i="2"/>
  <c r="Q89" i="2"/>
  <c r="Q90" i="2"/>
  <c r="Q91" i="2"/>
  <c r="Q92" i="2"/>
  <c r="Q93" i="2"/>
  <c r="Q94" i="2"/>
  <c r="Q95" i="2"/>
  <c r="Q96" i="2"/>
  <c r="Q97" i="2"/>
  <c r="Q98" i="2"/>
  <c r="Q99" i="2"/>
  <c r="Q100" i="2"/>
  <c r="Q101" i="2"/>
  <c r="Q102" i="2"/>
  <c r="Q103" i="2"/>
  <c r="Q104" i="2"/>
  <c r="Q105" i="2"/>
  <c r="Q106" i="2"/>
  <c r="Q107" i="2"/>
  <c r="Q108" i="2"/>
  <c r="Q109" i="2"/>
  <c r="Q110" i="2"/>
  <c r="Q111" i="2"/>
  <c r="Q112" i="2"/>
  <c r="Q113" i="2"/>
  <c r="Q114" i="2"/>
  <c r="Q115" i="2"/>
  <c r="Q116" i="2"/>
  <c r="Q117" i="2"/>
  <c r="Q118" i="2"/>
  <c r="Q119" i="2"/>
  <c r="Q120" i="2"/>
  <c r="Q121" i="2"/>
  <c r="Q2" i="2"/>
  <c r="P2" i="2"/>
  <c r="P121" i="2"/>
  <c r="P120" i="2"/>
  <c r="P119" i="2"/>
  <c r="P118" i="2"/>
  <c r="P117" i="2"/>
  <c r="P116" i="2"/>
  <c r="P115" i="2"/>
  <c r="P114" i="2"/>
  <c r="P113" i="2"/>
  <c r="P112" i="2"/>
  <c r="P111" i="2"/>
  <c r="P110" i="2"/>
  <c r="P109" i="2"/>
  <c r="P108" i="2"/>
  <c r="P107" i="2"/>
  <c r="P106" i="2"/>
  <c r="P105" i="2"/>
  <c r="P104" i="2"/>
  <c r="P103" i="2"/>
  <c r="P102" i="2"/>
  <c r="P101" i="2"/>
  <c r="P100" i="2"/>
  <c r="P99" i="2"/>
  <c r="P98" i="2"/>
  <c r="P97" i="2"/>
  <c r="P96" i="2"/>
  <c r="P95" i="2"/>
  <c r="P94" i="2"/>
  <c r="P93" i="2"/>
  <c r="P92" i="2"/>
  <c r="P91" i="2"/>
  <c r="P90" i="2"/>
  <c r="P89" i="2"/>
  <c r="P88" i="2"/>
  <c r="P87" i="2"/>
  <c r="P86" i="2"/>
  <c r="P85" i="2"/>
  <c r="P84" i="2"/>
  <c r="P83" i="2"/>
  <c r="P82" i="2"/>
  <c r="P81" i="2"/>
  <c r="P80" i="2"/>
  <c r="P79" i="2"/>
  <c r="P78" i="2"/>
  <c r="P77" i="2"/>
  <c r="P76" i="2"/>
  <c r="P75" i="2"/>
  <c r="P74" i="2"/>
  <c r="P73" i="2"/>
  <c r="P72" i="2"/>
  <c r="P71" i="2"/>
  <c r="P70" i="2"/>
  <c r="P69" i="2"/>
  <c r="P68" i="2"/>
  <c r="P67" i="2"/>
  <c r="P66" i="2"/>
  <c r="P65" i="2"/>
  <c r="P64" i="2"/>
  <c r="P63" i="2"/>
  <c r="P62" i="2"/>
  <c r="P61" i="2"/>
  <c r="P60" i="2"/>
  <c r="P59" i="2"/>
  <c r="P58" i="2"/>
  <c r="P57" i="2"/>
  <c r="P56" i="2"/>
  <c r="P55" i="2"/>
  <c r="P54" i="2"/>
  <c r="P53" i="2"/>
  <c r="P52" i="2"/>
  <c r="P51" i="2"/>
  <c r="P50" i="2"/>
  <c r="P49" i="2"/>
  <c r="P48" i="2"/>
  <c r="P47" i="2"/>
  <c r="P46" i="2"/>
  <c r="P45" i="2"/>
  <c r="P44" i="2"/>
  <c r="P43" i="2"/>
  <c r="P42" i="2"/>
  <c r="P41" i="2"/>
  <c r="P40" i="2"/>
  <c r="P39" i="2"/>
  <c r="P38" i="2"/>
  <c r="P37" i="2"/>
  <c r="P36" i="2"/>
  <c r="P35" i="2"/>
  <c r="P34" i="2"/>
  <c r="P33" i="2"/>
  <c r="P32" i="2"/>
  <c r="P31" i="2"/>
  <c r="P30" i="2"/>
  <c r="P29" i="2"/>
  <c r="P28" i="2"/>
  <c r="P27" i="2"/>
  <c r="P26" i="2"/>
  <c r="P25" i="2"/>
  <c r="P24" i="2"/>
  <c r="P23" i="2"/>
  <c r="P22" i="2"/>
  <c r="P21" i="2"/>
  <c r="P20" i="2"/>
  <c r="P19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P3" i="2"/>
  <c r="W6" i="1"/>
  <c r="V6" i="1"/>
  <c r="Q9" i="1"/>
  <c r="S9" i="1" s="1"/>
  <c r="Q17" i="1"/>
  <c r="T17" i="1" s="1"/>
  <c r="Q25" i="1"/>
  <c r="S25" i="1" s="1"/>
  <c r="Q33" i="1"/>
  <c r="T33" i="1" s="1"/>
  <c r="Q41" i="1"/>
  <c r="S41" i="1" s="1"/>
  <c r="Q49" i="1"/>
  <c r="T49" i="1" s="1"/>
  <c r="Q57" i="1"/>
  <c r="S57" i="1" s="1"/>
  <c r="Q65" i="1"/>
  <c r="S65" i="1" s="1"/>
  <c r="Q73" i="1"/>
  <c r="S73" i="1" s="1"/>
  <c r="Q81" i="1"/>
  <c r="T81" i="1" s="1"/>
  <c r="Q89" i="1"/>
  <c r="T89" i="1" s="1"/>
  <c r="Q97" i="1"/>
  <c r="S97" i="1" s="1"/>
  <c r="Q105" i="1"/>
  <c r="S105" i="1" s="1"/>
  <c r="Q113" i="1"/>
  <c r="S113" i="1" s="1"/>
  <c r="Q121" i="1"/>
  <c r="T121" i="1" s="1"/>
  <c r="P3" i="1"/>
  <c r="Q3" i="1" s="1"/>
  <c r="P4" i="1"/>
  <c r="Q4" i="1" s="1"/>
  <c r="P5" i="1"/>
  <c r="Q5" i="1" s="1"/>
  <c r="P6" i="1"/>
  <c r="Q6" i="1" s="1"/>
  <c r="P7" i="1"/>
  <c r="Q7" i="1" s="1"/>
  <c r="P8" i="1"/>
  <c r="Q8" i="1" s="1"/>
  <c r="P9" i="1"/>
  <c r="P10" i="1"/>
  <c r="Q10" i="1" s="1"/>
  <c r="P11" i="1"/>
  <c r="Q11" i="1" s="1"/>
  <c r="P12" i="1"/>
  <c r="Q12" i="1" s="1"/>
  <c r="P13" i="1"/>
  <c r="Q13" i="1" s="1"/>
  <c r="P14" i="1"/>
  <c r="Q14" i="1" s="1"/>
  <c r="P15" i="1"/>
  <c r="Q15" i="1" s="1"/>
  <c r="P16" i="1"/>
  <c r="Q16" i="1" s="1"/>
  <c r="P17" i="1"/>
  <c r="P18" i="1"/>
  <c r="Q18" i="1" s="1"/>
  <c r="P19" i="1"/>
  <c r="Q19" i="1" s="1"/>
  <c r="P20" i="1"/>
  <c r="Q20" i="1" s="1"/>
  <c r="P21" i="1"/>
  <c r="Q21" i="1" s="1"/>
  <c r="P22" i="1"/>
  <c r="Q22" i="1" s="1"/>
  <c r="P23" i="1"/>
  <c r="Q23" i="1" s="1"/>
  <c r="P24" i="1"/>
  <c r="Q24" i="1" s="1"/>
  <c r="P25" i="1"/>
  <c r="P26" i="1"/>
  <c r="Q26" i="1" s="1"/>
  <c r="P27" i="1"/>
  <c r="Q27" i="1" s="1"/>
  <c r="P28" i="1"/>
  <c r="Q28" i="1" s="1"/>
  <c r="P29" i="1"/>
  <c r="Q29" i="1" s="1"/>
  <c r="P30" i="1"/>
  <c r="Q30" i="1" s="1"/>
  <c r="P31" i="1"/>
  <c r="Q31" i="1" s="1"/>
  <c r="P32" i="1"/>
  <c r="Q32" i="1" s="1"/>
  <c r="P33" i="1"/>
  <c r="P34" i="1"/>
  <c r="Q34" i="1" s="1"/>
  <c r="P35" i="1"/>
  <c r="Q35" i="1" s="1"/>
  <c r="P36" i="1"/>
  <c r="Q36" i="1" s="1"/>
  <c r="P37" i="1"/>
  <c r="Q37" i="1" s="1"/>
  <c r="P38" i="1"/>
  <c r="Q38" i="1" s="1"/>
  <c r="P39" i="1"/>
  <c r="Q39" i="1" s="1"/>
  <c r="P40" i="1"/>
  <c r="Q40" i="1" s="1"/>
  <c r="P41" i="1"/>
  <c r="P42" i="1"/>
  <c r="Q42" i="1" s="1"/>
  <c r="P43" i="1"/>
  <c r="Q43" i="1" s="1"/>
  <c r="P44" i="1"/>
  <c r="Q44" i="1" s="1"/>
  <c r="P45" i="1"/>
  <c r="Q45" i="1" s="1"/>
  <c r="P46" i="1"/>
  <c r="Q46" i="1" s="1"/>
  <c r="P47" i="1"/>
  <c r="Q47" i="1" s="1"/>
  <c r="P48" i="1"/>
  <c r="Q48" i="1" s="1"/>
  <c r="P49" i="1"/>
  <c r="P50" i="1"/>
  <c r="Q50" i="1" s="1"/>
  <c r="P51" i="1"/>
  <c r="Q51" i="1" s="1"/>
  <c r="P52" i="1"/>
  <c r="Q52" i="1" s="1"/>
  <c r="P53" i="1"/>
  <c r="Q53" i="1" s="1"/>
  <c r="P54" i="1"/>
  <c r="Q54" i="1" s="1"/>
  <c r="P55" i="1"/>
  <c r="Q55" i="1" s="1"/>
  <c r="P56" i="1"/>
  <c r="Q56" i="1" s="1"/>
  <c r="P57" i="1"/>
  <c r="P58" i="1"/>
  <c r="Q58" i="1" s="1"/>
  <c r="P59" i="1"/>
  <c r="Q59" i="1" s="1"/>
  <c r="P60" i="1"/>
  <c r="Q60" i="1" s="1"/>
  <c r="P61" i="1"/>
  <c r="Q61" i="1" s="1"/>
  <c r="P62" i="1"/>
  <c r="Q62" i="1" s="1"/>
  <c r="P63" i="1"/>
  <c r="Q63" i="1" s="1"/>
  <c r="P64" i="1"/>
  <c r="Q64" i="1" s="1"/>
  <c r="P65" i="1"/>
  <c r="P66" i="1"/>
  <c r="Q66" i="1" s="1"/>
  <c r="P67" i="1"/>
  <c r="Q67" i="1" s="1"/>
  <c r="P68" i="1"/>
  <c r="Q68" i="1" s="1"/>
  <c r="P69" i="1"/>
  <c r="Q69" i="1" s="1"/>
  <c r="P70" i="1"/>
  <c r="Q70" i="1" s="1"/>
  <c r="P71" i="1"/>
  <c r="Q71" i="1" s="1"/>
  <c r="P72" i="1"/>
  <c r="Q72" i="1" s="1"/>
  <c r="P73" i="1"/>
  <c r="P74" i="1"/>
  <c r="Q74" i="1" s="1"/>
  <c r="P75" i="1"/>
  <c r="Q75" i="1" s="1"/>
  <c r="P76" i="1"/>
  <c r="Q76" i="1" s="1"/>
  <c r="P77" i="1"/>
  <c r="Q77" i="1" s="1"/>
  <c r="P78" i="1"/>
  <c r="Q78" i="1" s="1"/>
  <c r="P79" i="1"/>
  <c r="Q79" i="1" s="1"/>
  <c r="P80" i="1"/>
  <c r="Q80" i="1" s="1"/>
  <c r="P81" i="1"/>
  <c r="P82" i="1"/>
  <c r="Q82" i="1" s="1"/>
  <c r="P83" i="1"/>
  <c r="Q83" i="1" s="1"/>
  <c r="P84" i="1"/>
  <c r="Q84" i="1" s="1"/>
  <c r="P85" i="1"/>
  <c r="Q85" i="1" s="1"/>
  <c r="P86" i="1"/>
  <c r="Q86" i="1" s="1"/>
  <c r="P87" i="1"/>
  <c r="Q87" i="1" s="1"/>
  <c r="P88" i="1"/>
  <c r="Q88" i="1" s="1"/>
  <c r="P89" i="1"/>
  <c r="P90" i="1"/>
  <c r="Q90" i="1" s="1"/>
  <c r="P91" i="1"/>
  <c r="Q91" i="1" s="1"/>
  <c r="P92" i="1"/>
  <c r="Q92" i="1" s="1"/>
  <c r="P93" i="1"/>
  <c r="Q93" i="1" s="1"/>
  <c r="P94" i="1"/>
  <c r="Q94" i="1" s="1"/>
  <c r="P95" i="1"/>
  <c r="Q95" i="1" s="1"/>
  <c r="P96" i="1"/>
  <c r="Q96" i="1" s="1"/>
  <c r="P97" i="1"/>
  <c r="P98" i="1"/>
  <c r="Q98" i="1" s="1"/>
  <c r="P99" i="1"/>
  <c r="Q99" i="1" s="1"/>
  <c r="P100" i="1"/>
  <c r="Q100" i="1" s="1"/>
  <c r="P101" i="1"/>
  <c r="Q101" i="1" s="1"/>
  <c r="P102" i="1"/>
  <c r="Q102" i="1" s="1"/>
  <c r="P103" i="1"/>
  <c r="Q103" i="1" s="1"/>
  <c r="P104" i="1"/>
  <c r="Q104" i="1" s="1"/>
  <c r="P105" i="1"/>
  <c r="P106" i="1"/>
  <c r="Q106" i="1" s="1"/>
  <c r="P107" i="1"/>
  <c r="Q107" i="1" s="1"/>
  <c r="P108" i="1"/>
  <c r="Q108" i="1" s="1"/>
  <c r="P109" i="1"/>
  <c r="Q109" i="1" s="1"/>
  <c r="P110" i="1"/>
  <c r="Q110" i="1" s="1"/>
  <c r="P111" i="1"/>
  <c r="Q111" i="1" s="1"/>
  <c r="P112" i="1"/>
  <c r="Q112" i="1" s="1"/>
  <c r="P113" i="1"/>
  <c r="P114" i="1"/>
  <c r="Q114" i="1" s="1"/>
  <c r="P115" i="1"/>
  <c r="Q115" i="1" s="1"/>
  <c r="P116" i="1"/>
  <c r="Q116" i="1" s="1"/>
  <c r="P117" i="1"/>
  <c r="Q117" i="1" s="1"/>
  <c r="P118" i="1"/>
  <c r="Q118" i="1" s="1"/>
  <c r="P119" i="1"/>
  <c r="Q119" i="1" s="1"/>
  <c r="P120" i="1"/>
  <c r="Q120" i="1" s="1"/>
  <c r="P121" i="1"/>
  <c r="P2" i="1"/>
  <c r="Q2" i="1" s="1"/>
  <c r="U10" i="5" l="1"/>
  <c r="T10" i="5"/>
  <c r="U22" i="5"/>
  <c r="T22" i="5"/>
  <c r="U42" i="5"/>
  <c r="T42" i="5"/>
  <c r="U54" i="5"/>
  <c r="T54" i="5"/>
  <c r="U40" i="5"/>
  <c r="T40" i="5"/>
  <c r="U2" i="5"/>
  <c r="T2" i="5"/>
  <c r="U24" i="5"/>
  <c r="T24" i="5"/>
  <c r="U56" i="5"/>
  <c r="T56" i="5"/>
  <c r="U60" i="5"/>
  <c r="T60" i="5"/>
  <c r="U18" i="5"/>
  <c r="T18" i="5"/>
  <c r="U50" i="5"/>
  <c r="T50" i="5"/>
  <c r="U6" i="5"/>
  <c r="T6" i="5"/>
  <c r="U26" i="5"/>
  <c r="T26" i="5"/>
  <c r="U38" i="5"/>
  <c r="T38" i="5"/>
  <c r="U8" i="5"/>
  <c r="T8" i="5"/>
  <c r="U34" i="5"/>
  <c r="T34" i="5"/>
  <c r="U39" i="5"/>
  <c r="T39" i="5"/>
  <c r="U61" i="5"/>
  <c r="T61" i="5"/>
  <c r="U107" i="5"/>
  <c r="T107" i="5"/>
  <c r="U62" i="5"/>
  <c r="T62" i="5"/>
  <c r="U17" i="5"/>
  <c r="T17" i="5"/>
  <c r="U33" i="5"/>
  <c r="T33" i="5"/>
  <c r="U49" i="5"/>
  <c r="T49" i="5"/>
  <c r="U68" i="5"/>
  <c r="T68" i="5"/>
  <c r="U82" i="5"/>
  <c r="T82" i="5"/>
  <c r="U90" i="5"/>
  <c r="T90" i="5"/>
  <c r="U98" i="5"/>
  <c r="T98" i="5"/>
  <c r="U106" i="5"/>
  <c r="T106" i="5"/>
  <c r="U114" i="5"/>
  <c r="T114" i="5"/>
  <c r="U12" i="5"/>
  <c r="T12" i="5"/>
  <c r="U76" i="5"/>
  <c r="T76" i="5"/>
  <c r="U29" i="5"/>
  <c r="T29" i="5"/>
  <c r="U45" i="5"/>
  <c r="T45" i="5"/>
  <c r="U100" i="5"/>
  <c r="T100" i="5"/>
  <c r="U116" i="5"/>
  <c r="T116" i="5"/>
  <c r="U3" i="5"/>
  <c r="T3" i="5"/>
  <c r="U19" i="5"/>
  <c r="T19" i="5"/>
  <c r="U35" i="5"/>
  <c r="T35" i="5"/>
  <c r="U51" i="5"/>
  <c r="T51" i="5"/>
  <c r="U63" i="5"/>
  <c r="T63" i="5"/>
  <c r="U71" i="5"/>
  <c r="T71" i="5"/>
  <c r="U85" i="5"/>
  <c r="T85" i="5"/>
  <c r="U93" i="5"/>
  <c r="T93" i="5"/>
  <c r="U101" i="5"/>
  <c r="T101" i="5"/>
  <c r="U109" i="5"/>
  <c r="T109" i="5"/>
  <c r="U117" i="5"/>
  <c r="T117" i="5"/>
  <c r="U69" i="5"/>
  <c r="T69" i="5"/>
  <c r="U115" i="5"/>
  <c r="T115" i="5"/>
  <c r="U13" i="5"/>
  <c r="T13" i="5"/>
  <c r="U70" i="5"/>
  <c r="T70" i="5"/>
  <c r="U108" i="5"/>
  <c r="T108" i="5"/>
  <c r="U9" i="5"/>
  <c r="T9" i="5"/>
  <c r="U14" i="5"/>
  <c r="T14" i="5"/>
  <c r="U25" i="5"/>
  <c r="T25" i="5"/>
  <c r="U30" i="5"/>
  <c r="T30" i="5"/>
  <c r="U41" i="5"/>
  <c r="T41" i="5"/>
  <c r="U46" i="5"/>
  <c r="T46" i="5"/>
  <c r="U57" i="5"/>
  <c r="T57" i="5"/>
  <c r="U64" i="5"/>
  <c r="T64" i="5"/>
  <c r="U72" i="5"/>
  <c r="T72" i="5"/>
  <c r="U78" i="5"/>
  <c r="T78" i="5"/>
  <c r="U86" i="5"/>
  <c r="T86" i="5"/>
  <c r="U94" i="5"/>
  <c r="T94" i="5"/>
  <c r="U102" i="5"/>
  <c r="T102" i="5"/>
  <c r="U110" i="5"/>
  <c r="T110" i="5"/>
  <c r="U118" i="5"/>
  <c r="T118" i="5"/>
  <c r="U28" i="5"/>
  <c r="T28" i="5"/>
  <c r="U55" i="5"/>
  <c r="T55" i="5"/>
  <c r="U91" i="5"/>
  <c r="T91" i="5"/>
  <c r="U92" i="5"/>
  <c r="T92" i="5"/>
  <c r="U4" i="5"/>
  <c r="T4" i="5"/>
  <c r="U15" i="5"/>
  <c r="T15" i="5"/>
  <c r="U20" i="5"/>
  <c r="T20" i="5"/>
  <c r="U31" i="5"/>
  <c r="T31" i="5"/>
  <c r="U36" i="5"/>
  <c r="T36" i="5"/>
  <c r="U47" i="5"/>
  <c r="T47" i="5"/>
  <c r="U52" i="5"/>
  <c r="T52" i="5"/>
  <c r="U58" i="5"/>
  <c r="T58" i="5"/>
  <c r="U65" i="5"/>
  <c r="T65" i="5"/>
  <c r="U73" i="5"/>
  <c r="T73" i="5"/>
  <c r="U79" i="5"/>
  <c r="T79" i="5"/>
  <c r="U87" i="5"/>
  <c r="T87" i="5"/>
  <c r="U95" i="5"/>
  <c r="T95" i="5"/>
  <c r="U103" i="5"/>
  <c r="T103" i="5"/>
  <c r="U111" i="5"/>
  <c r="T111" i="5"/>
  <c r="U119" i="5"/>
  <c r="T119" i="5"/>
  <c r="U7" i="5"/>
  <c r="T7" i="5"/>
  <c r="U83" i="5"/>
  <c r="T83" i="5"/>
  <c r="U77" i="5"/>
  <c r="T77" i="5"/>
  <c r="U5" i="5"/>
  <c r="T5" i="5"/>
  <c r="U21" i="5"/>
  <c r="T21" i="5"/>
  <c r="U37" i="5"/>
  <c r="T37" i="5"/>
  <c r="U53" i="5"/>
  <c r="T53" i="5"/>
  <c r="U59" i="5"/>
  <c r="T59" i="5"/>
  <c r="U66" i="5"/>
  <c r="T66" i="5"/>
  <c r="U74" i="5"/>
  <c r="T74" i="5"/>
  <c r="U80" i="5"/>
  <c r="T80" i="5"/>
  <c r="U88" i="5"/>
  <c r="T88" i="5"/>
  <c r="U96" i="5"/>
  <c r="T96" i="5"/>
  <c r="U104" i="5"/>
  <c r="T104" i="5"/>
  <c r="U112" i="5"/>
  <c r="T112" i="5"/>
  <c r="U120" i="5"/>
  <c r="T120" i="5"/>
  <c r="U23" i="5"/>
  <c r="T23" i="5"/>
  <c r="U44" i="5"/>
  <c r="T44" i="5"/>
  <c r="U99" i="5"/>
  <c r="T99" i="5"/>
  <c r="U84" i="5"/>
  <c r="T84" i="5"/>
  <c r="U11" i="5"/>
  <c r="T11" i="5"/>
  <c r="U16" i="5"/>
  <c r="T16" i="5"/>
  <c r="U27" i="5"/>
  <c r="T27" i="5"/>
  <c r="U32" i="5"/>
  <c r="T32" i="5"/>
  <c r="U43" i="5"/>
  <c r="T43" i="5"/>
  <c r="U48" i="5"/>
  <c r="T48" i="5"/>
  <c r="U67" i="5"/>
  <c r="T67" i="5"/>
  <c r="U75" i="5"/>
  <c r="T75" i="5"/>
  <c r="U81" i="5"/>
  <c r="T81" i="5"/>
  <c r="U89" i="5"/>
  <c r="T89" i="5"/>
  <c r="U97" i="5"/>
  <c r="T97" i="5"/>
  <c r="U105" i="5"/>
  <c r="T105" i="5"/>
  <c r="U113" i="5"/>
  <c r="T113" i="5"/>
  <c r="U121" i="5"/>
  <c r="T121" i="5"/>
  <c r="T91" i="1"/>
  <c r="S91" i="1"/>
  <c r="T19" i="1"/>
  <c r="S19" i="1"/>
  <c r="T98" i="1"/>
  <c r="S98" i="1"/>
  <c r="T90" i="1"/>
  <c r="S90" i="1"/>
  <c r="T82" i="1"/>
  <c r="S82" i="1"/>
  <c r="T74" i="1"/>
  <c r="S74" i="1"/>
  <c r="T66" i="1"/>
  <c r="S66" i="1"/>
  <c r="T58" i="1"/>
  <c r="S58" i="1"/>
  <c r="T50" i="1"/>
  <c r="S50" i="1"/>
  <c r="T42" i="1"/>
  <c r="S42" i="1"/>
  <c r="T34" i="1"/>
  <c r="S34" i="1"/>
  <c r="T26" i="1"/>
  <c r="S26" i="1"/>
  <c r="T18" i="1"/>
  <c r="S18" i="1"/>
  <c r="T10" i="1"/>
  <c r="S10" i="1"/>
  <c r="T83" i="1"/>
  <c r="S83" i="1"/>
  <c r="T35" i="1"/>
  <c r="S35" i="1"/>
  <c r="T106" i="1"/>
  <c r="S106" i="1"/>
  <c r="T120" i="1"/>
  <c r="S120" i="1"/>
  <c r="T112" i="1"/>
  <c r="S112" i="1"/>
  <c r="T104" i="1"/>
  <c r="S104" i="1"/>
  <c r="T96" i="1"/>
  <c r="S96" i="1"/>
  <c r="T88" i="1"/>
  <c r="S88" i="1"/>
  <c r="T80" i="1"/>
  <c r="S80" i="1"/>
  <c r="T72" i="1"/>
  <c r="S72" i="1"/>
  <c r="T64" i="1"/>
  <c r="S64" i="1"/>
  <c r="T56" i="1"/>
  <c r="S56" i="1"/>
  <c r="T48" i="1"/>
  <c r="S48" i="1"/>
  <c r="T40" i="1"/>
  <c r="S40" i="1"/>
  <c r="T32" i="1"/>
  <c r="S32" i="1"/>
  <c r="T24" i="1"/>
  <c r="S24" i="1"/>
  <c r="T16" i="1"/>
  <c r="S16" i="1"/>
  <c r="T8" i="1"/>
  <c r="S8" i="1"/>
  <c r="T107" i="1"/>
  <c r="S107" i="1"/>
  <c r="T51" i="1"/>
  <c r="S51" i="1"/>
  <c r="T103" i="1"/>
  <c r="S103" i="1"/>
  <c r="T7" i="1"/>
  <c r="S7" i="1"/>
  <c r="T75" i="1"/>
  <c r="S75" i="1"/>
  <c r="T27" i="1"/>
  <c r="S27" i="1"/>
  <c r="T114" i="1"/>
  <c r="S114" i="1"/>
  <c r="T95" i="1"/>
  <c r="S95" i="1"/>
  <c r="T71" i="1"/>
  <c r="S71" i="1"/>
  <c r="T47" i="1"/>
  <c r="S47" i="1"/>
  <c r="T23" i="1"/>
  <c r="S23" i="1"/>
  <c r="T118" i="1"/>
  <c r="S118" i="1"/>
  <c r="T110" i="1"/>
  <c r="S110" i="1"/>
  <c r="T102" i="1"/>
  <c r="S102" i="1"/>
  <c r="T94" i="1"/>
  <c r="S94" i="1"/>
  <c r="T86" i="1"/>
  <c r="S86" i="1"/>
  <c r="T78" i="1"/>
  <c r="S78" i="1"/>
  <c r="T70" i="1"/>
  <c r="S70" i="1"/>
  <c r="T62" i="1"/>
  <c r="S62" i="1"/>
  <c r="T54" i="1"/>
  <c r="S54" i="1"/>
  <c r="T46" i="1"/>
  <c r="S46" i="1"/>
  <c r="T38" i="1"/>
  <c r="S38" i="1"/>
  <c r="T30" i="1"/>
  <c r="S30" i="1"/>
  <c r="T22" i="1"/>
  <c r="S22" i="1"/>
  <c r="T14" i="1"/>
  <c r="S14" i="1"/>
  <c r="T6" i="1"/>
  <c r="S6" i="1"/>
  <c r="T67" i="1"/>
  <c r="S67" i="1"/>
  <c r="T11" i="1"/>
  <c r="S11" i="1"/>
  <c r="T111" i="1"/>
  <c r="S111" i="1"/>
  <c r="T79" i="1"/>
  <c r="S79" i="1"/>
  <c r="T55" i="1"/>
  <c r="S55" i="1"/>
  <c r="T31" i="1"/>
  <c r="S31" i="1"/>
  <c r="T15" i="1"/>
  <c r="S15" i="1"/>
  <c r="T109" i="1"/>
  <c r="S109" i="1"/>
  <c r="T93" i="1"/>
  <c r="S93" i="1"/>
  <c r="T77" i="1"/>
  <c r="S77" i="1"/>
  <c r="T61" i="1"/>
  <c r="S61" i="1"/>
  <c r="T53" i="1"/>
  <c r="S53" i="1"/>
  <c r="T45" i="1"/>
  <c r="S45" i="1"/>
  <c r="T37" i="1"/>
  <c r="S37" i="1"/>
  <c r="T29" i="1"/>
  <c r="S29" i="1"/>
  <c r="T21" i="1"/>
  <c r="S21" i="1"/>
  <c r="T13" i="1"/>
  <c r="S13" i="1"/>
  <c r="T5" i="1"/>
  <c r="S5" i="1"/>
  <c r="T115" i="1"/>
  <c r="S115" i="1"/>
  <c r="T59" i="1"/>
  <c r="S59" i="1"/>
  <c r="T2" i="1"/>
  <c r="S2" i="1"/>
  <c r="T119" i="1"/>
  <c r="S119" i="1"/>
  <c r="T87" i="1"/>
  <c r="S87" i="1"/>
  <c r="T63" i="1"/>
  <c r="S63" i="1"/>
  <c r="T39" i="1"/>
  <c r="S39" i="1"/>
  <c r="T117" i="1"/>
  <c r="S117" i="1"/>
  <c r="T101" i="1"/>
  <c r="S101" i="1"/>
  <c r="T85" i="1"/>
  <c r="S85" i="1"/>
  <c r="T69" i="1"/>
  <c r="S69" i="1"/>
  <c r="T116" i="1"/>
  <c r="S116" i="1"/>
  <c r="T108" i="1"/>
  <c r="S108" i="1"/>
  <c r="T100" i="1"/>
  <c r="S100" i="1"/>
  <c r="T92" i="1"/>
  <c r="S92" i="1"/>
  <c r="T84" i="1"/>
  <c r="S84" i="1"/>
  <c r="T76" i="1"/>
  <c r="S76" i="1"/>
  <c r="T68" i="1"/>
  <c r="S68" i="1"/>
  <c r="T60" i="1"/>
  <c r="S60" i="1"/>
  <c r="T52" i="1"/>
  <c r="S52" i="1"/>
  <c r="T44" i="1"/>
  <c r="S44" i="1"/>
  <c r="T36" i="1"/>
  <c r="S36" i="1"/>
  <c r="T28" i="1"/>
  <c r="S28" i="1"/>
  <c r="T20" i="1"/>
  <c r="S20" i="1"/>
  <c r="T12" i="1"/>
  <c r="S12" i="1"/>
  <c r="T4" i="1"/>
  <c r="S4" i="1"/>
  <c r="T99" i="1"/>
  <c r="S99" i="1"/>
  <c r="T43" i="1"/>
  <c r="S43" i="1"/>
  <c r="T3" i="1"/>
  <c r="S3" i="1"/>
  <c r="S121" i="1"/>
  <c r="S81" i="1"/>
  <c r="S49" i="1"/>
  <c r="S17" i="1"/>
  <c r="T105" i="1"/>
  <c r="T65" i="1"/>
  <c r="T9" i="1"/>
  <c r="S89" i="1"/>
  <c r="S33" i="1"/>
  <c r="T113" i="1"/>
  <c r="T97" i="1"/>
  <c r="T73" i="1"/>
  <c r="T57" i="1"/>
  <c r="T25" i="1"/>
  <c r="T41" i="1"/>
</calcChain>
</file>

<file path=xl/sharedStrings.xml><?xml version="1.0" encoding="utf-8"?>
<sst xmlns="http://schemas.openxmlformats.org/spreadsheetml/2006/main" count="1858" uniqueCount="272">
  <si>
    <t>Methane</t>
    <phoneticPr fontId="1" type="noConversion"/>
  </si>
  <si>
    <t>Difluoromethane</t>
    <phoneticPr fontId="1" type="noConversion"/>
  </si>
  <si>
    <t>Chlorofluoromethane</t>
    <phoneticPr fontId="1" type="noConversion"/>
  </si>
  <si>
    <t>Chlorodifluoromethane</t>
    <phoneticPr fontId="1" type="noConversion"/>
  </si>
  <si>
    <t>Dichlorofluoromethane</t>
    <phoneticPr fontId="1" type="noConversion"/>
  </si>
  <si>
    <t>Dichlorodifluoromethane</t>
    <phoneticPr fontId="1" type="noConversion"/>
  </si>
  <si>
    <t>Trichlorofluoromethane</t>
    <phoneticPr fontId="1" type="noConversion"/>
  </si>
  <si>
    <t>Ethane</t>
    <phoneticPr fontId="1" type="noConversion"/>
  </si>
  <si>
    <t>Chloroethane</t>
    <phoneticPr fontId="1" type="noConversion"/>
  </si>
  <si>
    <t>Bromoethane</t>
    <phoneticPr fontId="1" type="noConversion"/>
  </si>
  <si>
    <t>1-Chloro-1,1-difluoroethane</t>
    <phoneticPr fontId="1" type="noConversion"/>
  </si>
  <si>
    <t>Chloropentafluoroethane</t>
    <phoneticPr fontId="1" type="noConversion"/>
  </si>
  <si>
    <t>1,1-Dichloro-1-fluoroethane</t>
    <phoneticPr fontId="1" type="noConversion"/>
  </si>
  <si>
    <t>1,1-Dichloro-1,2,2,2-tetrafluoroethane</t>
    <phoneticPr fontId="1" type="noConversion"/>
  </si>
  <si>
    <t>2,2-Dichloro-1,1,1-trifluoroethane</t>
    <phoneticPr fontId="1" type="noConversion"/>
  </si>
  <si>
    <t>1,2-Dichloro-1,1,2,2-tetrafluoroethane</t>
    <phoneticPr fontId="1" type="noConversion"/>
  </si>
  <si>
    <t>1,1,2,2-Tetrachloro-1,2-difluoroethane</t>
    <phoneticPr fontId="1" type="noConversion"/>
  </si>
  <si>
    <t>1,1,1,2-Tetrachloro-2,2-difluoroethane</t>
    <phoneticPr fontId="1" type="noConversion"/>
  </si>
  <si>
    <t>1,1,2-Trichlorotrifluoroethane</t>
    <phoneticPr fontId="1" type="noConversion"/>
  </si>
  <si>
    <t>2-Chloro-1,1,1,2-tetrafluoroethane</t>
    <phoneticPr fontId="1" type="noConversion"/>
  </si>
  <si>
    <t>1,2-Dibromotetrafluoroethane</t>
    <phoneticPr fontId="1" type="noConversion"/>
  </si>
  <si>
    <t>1-Chloropropane</t>
    <phoneticPr fontId="1" type="noConversion"/>
  </si>
  <si>
    <t>2-Chloropropane</t>
    <phoneticPr fontId="1" type="noConversion"/>
  </si>
  <si>
    <t>2-Fluoropropane</t>
    <phoneticPr fontId="1" type="noConversion"/>
  </si>
  <si>
    <t>1,1,1,3,3-Pentafluoropropane</t>
    <phoneticPr fontId="1" type="noConversion"/>
  </si>
  <si>
    <t>1,1,2,2,3-Pentafluoropropane</t>
    <phoneticPr fontId="1" type="noConversion"/>
  </si>
  <si>
    <t>1,1,1,2,2,3-Hexafluoropropane</t>
    <phoneticPr fontId="1" type="noConversion"/>
  </si>
  <si>
    <t>1,1,1,3,3,3-Hexafluoropropane</t>
    <phoneticPr fontId="1" type="noConversion"/>
  </si>
  <si>
    <t>1,2-Dichloro-1,1,2-trifluoropropane</t>
    <phoneticPr fontId="1" type="noConversion"/>
  </si>
  <si>
    <t>1-Methoxybutane</t>
    <phoneticPr fontId="1" type="noConversion"/>
  </si>
  <si>
    <t>Vinyl butyl ether</t>
    <phoneticPr fontId="1" type="noConversion"/>
  </si>
  <si>
    <t>2,2-Dimethylbutane</t>
    <phoneticPr fontId="1" type="noConversion"/>
  </si>
  <si>
    <t>2,3-Dimethylbutane</t>
    <phoneticPr fontId="1" type="noConversion"/>
  </si>
  <si>
    <t>2,2,3-Trimethylbutane</t>
    <phoneticPr fontId="1" type="noConversion"/>
  </si>
  <si>
    <t>Pentane</t>
    <phoneticPr fontId="1" type="noConversion"/>
  </si>
  <si>
    <t>Isopentane</t>
    <phoneticPr fontId="1" type="noConversion"/>
  </si>
  <si>
    <t>Neopentane</t>
    <phoneticPr fontId="1" type="noConversion"/>
  </si>
  <si>
    <t>2-Methylpentane</t>
    <phoneticPr fontId="1" type="noConversion"/>
  </si>
  <si>
    <t>3-Methylpentane</t>
    <phoneticPr fontId="1" type="noConversion"/>
  </si>
  <si>
    <t>2,2-Dimethylpentane</t>
    <phoneticPr fontId="1" type="noConversion"/>
  </si>
  <si>
    <t>2,4-Dimethylpentane</t>
    <phoneticPr fontId="1" type="noConversion"/>
  </si>
  <si>
    <t>3,3-Dimethylpentane</t>
    <phoneticPr fontId="1" type="noConversion"/>
  </si>
  <si>
    <t>3-Ethylpentane</t>
    <phoneticPr fontId="1" type="noConversion"/>
  </si>
  <si>
    <t>2,2,3-Trimethylpentane</t>
    <phoneticPr fontId="1" type="noConversion"/>
  </si>
  <si>
    <t>2,2,4-Trimethylpentane</t>
    <phoneticPr fontId="1" type="noConversion"/>
  </si>
  <si>
    <t>2,3,3-Trimethylpentane</t>
    <phoneticPr fontId="1" type="noConversion"/>
  </si>
  <si>
    <t>2,3,4-Trimethylpentane</t>
    <phoneticPr fontId="1" type="noConversion"/>
  </si>
  <si>
    <t>3-Ethyl-2-methylpentane</t>
    <phoneticPr fontId="1" type="noConversion"/>
  </si>
  <si>
    <t>3-Ethyl-3-methylpentane</t>
    <phoneticPr fontId="1" type="noConversion"/>
  </si>
  <si>
    <t>Hexane</t>
    <phoneticPr fontId="1" type="noConversion"/>
  </si>
  <si>
    <t>Perflexane</t>
    <phoneticPr fontId="1" type="noConversion"/>
  </si>
  <si>
    <t>2-Methylhexane</t>
    <phoneticPr fontId="1" type="noConversion"/>
  </si>
  <si>
    <t>3-Methylhexane</t>
    <phoneticPr fontId="1" type="noConversion"/>
  </si>
  <si>
    <t>2,2-Dimethylhexane</t>
    <phoneticPr fontId="1" type="noConversion"/>
  </si>
  <si>
    <t>2,5-Dimethylhexane</t>
    <phoneticPr fontId="1" type="noConversion"/>
  </si>
  <si>
    <t>3,3-Dimethylhexane</t>
    <phoneticPr fontId="1" type="noConversion"/>
  </si>
  <si>
    <t>Heptane</t>
    <phoneticPr fontId="1" type="noConversion"/>
  </si>
  <si>
    <t>2-Methylheptane</t>
    <phoneticPr fontId="1" type="noConversion"/>
  </si>
  <si>
    <t>3-Methylheptane</t>
    <phoneticPr fontId="1" type="noConversion"/>
  </si>
  <si>
    <t>4-Methylheptane</t>
    <phoneticPr fontId="1" type="noConversion"/>
  </si>
  <si>
    <t>Octane</t>
    <phoneticPr fontId="1" type="noConversion"/>
  </si>
  <si>
    <t>Fluoroethylene</t>
    <phoneticPr fontId="1" type="noConversion"/>
  </si>
  <si>
    <t>2-Chloro-1,1-difluoroethylene</t>
    <phoneticPr fontId="1" type="noConversion"/>
  </si>
  <si>
    <t>1-Chloro-1,2,2-trifluoroethene</t>
    <phoneticPr fontId="1" type="noConversion"/>
  </si>
  <si>
    <t>1,1-Dichloroethene</t>
    <phoneticPr fontId="1" type="noConversion"/>
  </si>
  <si>
    <t>Tetrafluoroethylene</t>
    <phoneticPr fontId="1" type="noConversion"/>
  </si>
  <si>
    <t>(Z)-1,2-Dichloroethene</t>
    <phoneticPr fontId="1" type="noConversion"/>
  </si>
  <si>
    <t>(E)-1,2-Dichloroethene</t>
    <phoneticPr fontId="1" type="noConversion"/>
  </si>
  <si>
    <t>Ethoxyethylene</t>
    <phoneticPr fontId="1" type="noConversion"/>
  </si>
  <si>
    <t>Propylene</t>
    <phoneticPr fontId="1" type="noConversion"/>
  </si>
  <si>
    <t>3-Chloro-1-propene</t>
    <phoneticPr fontId="1" type="noConversion"/>
  </si>
  <si>
    <t>3,3,3-Trifluoropropene</t>
    <phoneticPr fontId="1" type="noConversion"/>
  </si>
  <si>
    <t>2,3,3,3-Tetrafluoropropene</t>
    <phoneticPr fontId="1" type="noConversion"/>
  </si>
  <si>
    <t>Isobutylene</t>
    <phoneticPr fontId="1" type="noConversion"/>
  </si>
  <si>
    <t>1,2-Propadiene</t>
    <phoneticPr fontId="1" type="noConversion"/>
  </si>
  <si>
    <t>1-Butene</t>
    <phoneticPr fontId="1" type="noConversion"/>
  </si>
  <si>
    <t>(Z)-2-Butene</t>
    <phoneticPr fontId="1" type="noConversion"/>
  </si>
  <si>
    <t>(E)-2-Butene</t>
    <phoneticPr fontId="1" type="noConversion"/>
  </si>
  <si>
    <t>2-Methyl-1-butene</t>
    <phoneticPr fontId="1" type="noConversion"/>
  </si>
  <si>
    <t>2-Methyl-2-butene</t>
    <phoneticPr fontId="1" type="noConversion"/>
  </si>
  <si>
    <t>3-Methyl-1-butene</t>
    <phoneticPr fontId="1" type="noConversion"/>
  </si>
  <si>
    <t>Hexafluoro-1,3-butadiene</t>
    <phoneticPr fontId="1" type="noConversion"/>
  </si>
  <si>
    <t>1,3-Butadiene</t>
    <phoneticPr fontId="1" type="noConversion"/>
  </si>
  <si>
    <t>1-Pentene</t>
    <phoneticPr fontId="1" type="noConversion"/>
  </si>
  <si>
    <t>(Z)-2-Pentene</t>
    <phoneticPr fontId="1" type="noConversion"/>
  </si>
  <si>
    <t>(E)-2-Pentene</t>
    <phoneticPr fontId="1" type="noConversion"/>
  </si>
  <si>
    <t>1-Hexene</t>
    <phoneticPr fontId="1" type="noConversion"/>
  </si>
  <si>
    <t>1,5-Hexadiene</t>
    <phoneticPr fontId="1" type="noConversion"/>
  </si>
  <si>
    <t>1-Heptene</t>
    <phoneticPr fontId="1" type="noConversion"/>
  </si>
  <si>
    <t>1-Octene</t>
    <phoneticPr fontId="1" type="noConversion"/>
  </si>
  <si>
    <t>Dimethyl ether</t>
    <phoneticPr fontId="1" type="noConversion"/>
  </si>
  <si>
    <t>trifluoro(methoxy)methane</t>
    <phoneticPr fontId="1" type="noConversion"/>
  </si>
  <si>
    <t>Pentafluoroethyl methyl ether</t>
    <phoneticPr fontId="1" type="noConversion"/>
  </si>
  <si>
    <t>Heptafluoroisopropyl methyl ether</t>
    <phoneticPr fontId="1" type="noConversion"/>
  </si>
  <si>
    <t>Heptafluoro-1-methoxypropane</t>
    <phoneticPr fontId="1" type="noConversion"/>
  </si>
  <si>
    <t>Ethoxyethane</t>
    <phoneticPr fontId="1" type="noConversion"/>
  </si>
  <si>
    <t>1,2-Dimethoxyethane</t>
    <phoneticPr fontId="1" type="noConversion"/>
  </si>
  <si>
    <t>Methyl tert-butyl ether</t>
    <phoneticPr fontId="1" type="noConversion"/>
  </si>
  <si>
    <t>2,2-Dimethoxypropane</t>
    <phoneticPr fontId="1" type="noConversion"/>
  </si>
  <si>
    <t>Ethyl propyl ether</t>
    <phoneticPr fontId="1" type="noConversion"/>
  </si>
  <si>
    <t>Tert-Butyl ethyl ether</t>
    <phoneticPr fontId="1" type="noConversion"/>
  </si>
  <si>
    <t>Dipropyl ether</t>
    <phoneticPr fontId="1" type="noConversion"/>
  </si>
  <si>
    <t>CH4</t>
    <phoneticPr fontId="1" type="noConversion"/>
  </si>
  <si>
    <t>CH2F2</t>
    <phoneticPr fontId="1" type="noConversion"/>
  </si>
  <si>
    <t>CHF3</t>
    <phoneticPr fontId="1" type="noConversion"/>
  </si>
  <si>
    <t>CF4</t>
    <phoneticPr fontId="1" type="noConversion"/>
  </si>
  <si>
    <t>CH3I</t>
    <phoneticPr fontId="1" type="noConversion"/>
  </si>
  <si>
    <t>CH3Br</t>
    <phoneticPr fontId="1" type="noConversion"/>
  </si>
  <si>
    <t>CH2Br2</t>
    <phoneticPr fontId="1" type="noConversion"/>
  </si>
  <si>
    <t>CH2Cl2</t>
    <phoneticPr fontId="1" type="noConversion"/>
  </si>
  <si>
    <t>CHCl3</t>
    <phoneticPr fontId="1" type="noConversion"/>
  </si>
  <si>
    <t>CCl4</t>
    <phoneticPr fontId="1" type="noConversion"/>
  </si>
  <si>
    <t>CHBrF2</t>
    <phoneticPr fontId="1" type="noConversion"/>
  </si>
  <si>
    <t>CBrClF2</t>
    <phoneticPr fontId="1" type="noConversion"/>
  </si>
  <si>
    <t>CF3I</t>
    <phoneticPr fontId="1" type="noConversion"/>
  </si>
  <si>
    <t>CH2ClF</t>
    <phoneticPr fontId="1" type="noConversion"/>
  </si>
  <si>
    <t>CHClF2</t>
    <phoneticPr fontId="1" type="noConversion"/>
  </si>
  <si>
    <t>CHCl2F</t>
    <phoneticPr fontId="1" type="noConversion"/>
  </si>
  <si>
    <t>CCl2F2</t>
    <phoneticPr fontId="1" type="noConversion"/>
  </si>
  <si>
    <t>CCl3F</t>
    <phoneticPr fontId="1" type="noConversion"/>
  </si>
  <si>
    <t>C2H6</t>
    <phoneticPr fontId="1" type="noConversion"/>
  </si>
  <si>
    <t>C2H5Cl</t>
    <phoneticPr fontId="1" type="noConversion"/>
  </si>
  <si>
    <t>C2H3F3</t>
    <phoneticPr fontId="1" type="noConversion"/>
  </si>
  <si>
    <t>C2H2F4</t>
    <phoneticPr fontId="1" type="noConversion"/>
  </si>
  <si>
    <t>C2F6</t>
    <phoneticPr fontId="1" type="noConversion"/>
  </si>
  <si>
    <t>C2H5Br</t>
    <phoneticPr fontId="1" type="noConversion"/>
  </si>
  <si>
    <t>C2H3ClF2</t>
    <phoneticPr fontId="1" type="noConversion"/>
  </si>
  <si>
    <t>C2ClF5</t>
    <phoneticPr fontId="1" type="noConversion"/>
  </si>
  <si>
    <t>C2H3Cl2F</t>
    <phoneticPr fontId="1" type="noConversion"/>
  </si>
  <si>
    <t>C2Cl2F4</t>
    <phoneticPr fontId="1" type="noConversion"/>
  </si>
  <si>
    <t>C2HCl2F3</t>
    <phoneticPr fontId="1" type="noConversion"/>
  </si>
  <si>
    <t>C2Cl4F2</t>
    <phoneticPr fontId="1" type="noConversion"/>
  </si>
  <si>
    <t>C2Cl3F3</t>
    <phoneticPr fontId="1" type="noConversion"/>
  </si>
  <si>
    <t>C2HClF4</t>
    <phoneticPr fontId="1" type="noConversion"/>
  </si>
  <si>
    <t>C2Br2F4</t>
    <phoneticPr fontId="1" type="noConversion"/>
  </si>
  <si>
    <t>C3H7Cl</t>
    <phoneticPr fontId="1" type="noConversion"/>
  </si>
  <si>
    <t>C3H7F</t>
    <phoneticPr fontId="1" type="noConversion"/>
  </si>
  <si>
    <t>C3H3F5</t>
    <phoneticPr fontId="1" type="noConversion"/>
  </si>
  <si>
    <t>C3H2F6</t>
    <phoneticPr fontId="1" type="noConversion"/>
  </si>
  <si>
    <t>C3F8</t>
    <phoneticPr fontId="1" type="noConversion"/>
  </si>
  <si>
    <t>C3H3Cl2F3</t>
    <phoneticPr fontId="1" type="noConversion"/>
  </si>
  <si>
    <t>C4H10</t>
    <phoneticPr fontId="1" type="noConversion"/>
  </si>
  <si>
    <t>C4H2F8</t>
    <phoneticPr fontId="1" type="noConversion"/>
  </si>
  <si>
    <t>C4F10</t>
    <phoneticPr fontId="1" type="noConversion"/>
  </si>
  <si>
    <t>C5H12O</t>
    <phoneticPr fontId="1" type="noConversion"/>
  </si>
  <si>
    <t>C6H12O</t>
    <phoneticPr fontId="1" type="noConversion"/>
  </si>
  <si>
    <t>C6H14</t>
    <phoneticPr fontId="1" type="noConversion"/>
  </si>
  <si>
    <t>C7H16</t>
    <phoneticPr fontId="1" type="noConversion"/>
  </si>
  <si>
    <t>C5H12</t>
    <phoneticPr fontId="1" type="noConversion"/>
  </si>
  <si>
    <t>C8H18</t>
    <phoneticPr fontId="1" type="noConversion"/>
  </si>
  <si>
    <t>C6F14</t>
    <phoneticPr fontId="1" type="noConversion"/>
  </si>
  <si>
    <t>C2H3F</t>
    <phoneticPr fontId="1" type="noConversion"/>
  </si>
  <si>
    <t>C2HClF2</t>
    <phoneticPr fontId="1" type="noConversion"/>
  </si>
  <si>
    <t>C2ClF3</t>
    <phoneticPr fontId="1" type="noConversion"/>
  </si>
  <si>
    <t>C2H2Cl2</t>
    <phoneticPr fontId="1" type="noConversion"/>
  </si>
  <si>
    <t>C2F4</t>
    <phoneticPr fontId="1" type="noConversion"/>
  </si>
  <si>
    <t>C4H8O</t>
    <phoneticPr fontId="1" type="noConversion"/>
  </si>
  <si>
    <t>C3H6</t>
    <phoneticPr fontId="1" type="noConversion"/>
  </si>
  <si>
    <t>C3H5Cl</t>
    <phoneticPr fontId="1" type="noConversion"/>
  </si>
  <si>
    <t>C3H3F3</t>
    <phoneticPr fontId="1" type="noConversion"/>
  </si>
  <si>
    <t>C3H2F4</t>
    <phoneticPr fontId="1" type="noConversion"/>
  </si>
  <si>
    <t>C4H8</t>
    <phoneticPr fontId="1" type="noConversion"/>
  </si>
  <si>
    <t>C3H4</t>
    <phoneticPr fontId="1" type="noConversion"/>
  </si>
  <si>
    <t>C5H10</t>
    <phoneticPr fontId="1" type="noConversion"/>
  </si>
  <si>
    <t>C4F6</t>
    <phoneticPr fontId="1" type="noConversion"/>
  </si>
  <si>
    <t>C4H6</t>
    <phoneticPr fontId="1" type="noConversion"/>
  </si>
  <si>
    <t>C6H12</t>
    <phoneticPr fontId="1" type="noConversion"/>
  </si>
  <si>
    <t>C6H10</t>
    <phoneticPr fontId="1" type="noConversion"/>
  </si>
  <si>
    <t>C7H14</t>
    <phoneticPr fontId="1" type="noConversion"/>
  </si>
  <si>
    <t>C8H16</t>
    <phoneticPr fontId="1" type="noConversion"/>
  </si>
  <si>
    <t>C2H6O</t>
    <phoneticPr fontId="1" type="noConversion"/>
  </si>
  <si>
    <t>C2H3F3O</t>
    <phoneticPr fontId="1" type="noConversion"/>
  </si>
  <si>
    <t>C3H3F5O</t>
    <phoneticPr fontId="1" type="noConversion"/>
  </si>
  <si>
    <t>C4H3F7O</t>
    <phoneticPr fontId="1" type="noConversion"/>
  </si>
  <si>
    <t>C4H10O</t>
    <phoneticPr fontId="1" type="noConversion"/>
  </si>
  <si>
    <t>C4H10O2</t>
    <phoneticPr fontId="1" type="noConversion"/>
  </si>
  <si>
    <t>C5H12O2</t>
    <phoneticPr fontId="1" type="noConversion"/>
  </si>
  <si>
    <t>C6H14O</t>
    <phoneticPr fontId="1" type="noConversion"/>
  </si>
  <si>
    <t>Formula</t>
    <phoneticPr fontId="1" type="noConversion"/>
  </si>
  <si>
    <t>Name</t>
    <phoneticPr fontId="1" type="noConversion"/>
  </si>
  <si>
    <t>Trifluoromethane</t>
    <phoneticPr fontId="1" type="noConversion"/>
  </si>
  <si>
    <t>Tetrafluoromethane</t>
    <phoneticPr fontId="1" type="noConversion"/>
  </si>
  <si>
    <t>Iodomethane</t>
    <phoneticPr fontId="1" type="noConversion"/>
  </si>
  <si>
    <t>Bromomethane</t>
    <phoneticPr fontId="1" type="noConversion"/>
  </si>
  <si>
    <t>Dibromomethane</t>
    <phoneticPr fontId="1" type="noConversion"/>
  </si>
  <si>
    <t>Dichloromethane</t>
    <phoneticPr fontId="1" type="noConversion"/>
  </si>
  <si>
    <t>Trichloromethane</t>
    <phoneticPr fontId="1" type="noConversion"/>
  </si>
  <si>
    <t>Tetrachloromethane</t>
    <phoneticPr fontId="1" type="noConversion"/>
  </si>
  <si>
    <t>Bromodifluoromethane</t>
    <phoneticPr fontId="1" type="noConversion"/>
  </si>
  <si>
    <t>Bromochlorodifluoromethane</t>
    <phoneticPr fontId="1" type="noConversion"/>
  </si>
  <si>
    <t>Iodotrifluoromethane</t>
    <phoneticPr fontId="1" type="noConversion"/>
  </si>
  <si>
    <t>1,1,1-Trifluoroethane</t>
    <phoneticPr fontId="1" type="noConversion"/>
  </si>
  <si>
    <t>1,1,1,2-Tetrafluoroethane</t>
    <phoneticPr fontId="1" type="noConversion"/>
  </si>
  <si>
    <t>Hexafluoroethane</t>
    <phoneticPr fontId="1" type="noConversion"/>
  </si>
  <si>
    <t>Perflutren</t>
    <phoneticPr fontId="1" type="noConversion"/>
  </si>
  <si>
    <t>Butane</t>
    <phoneticPr fontId="1" type="noConversion"/>
  </si>
  <si>
    <t>1,1,1,2,2,3,3,4,4-Nonafluorobutane</t>
    <phoneticPr fontId="1" type="noConversion"/>
  </si>
  <si>
    <t>Perflubutane</t>
  </si>
  <si>
    <t>-CH3</t>
  </si>
  <si>
    <t>-CH2-</t>
  </si>
  <si>
    <t>&gt;CH-</t>
  </si>
  <si>
    <t>&gt;C&lt;</t>
  </si>
  <si>
    <t>=CH2</t>
  </si>
  <si>
    <t>=CH-</t>
  </si>
  <si>
    <t>=C&lt;</t>
  </si>
  <si>
    <t>-F</t>
  </si>
  <si>
    <t>-Cl</t>
  </si>
  <si>
    <t>-Br</t>
  </si>
  <si>
    <t>-I</t>
  </si>
  <si>
    <t>-O-</t>
  </si>
  <si>
    <t>SIGMA</t>
  </si>
  <si>
    <r>
      <rPr>
        <b/>
        <i/>
        <sz val="11"/>
        <color theme="1"/>
        <rFont val="等线"/>
        <family val="3"/>
        <charset val="134"/>
        <scheme val="minor"/>
      </rPr>
      <t>T</t>
    </r>
    <r>
      <rPr>
        <b/>
        <sz val="9"/>
        <color theme="1"/>
        <rFont val="等线"/>
        <family val="3"/>
        <charset val="134"/>
        <scheme val="minor"/>
      </rPr>
      <t>b</t>
    </r>
    <r>
      <rPr>
        <b/>
        <sz val="11"/>
        <color theme="1"/>
        <rFont val="等线"/>
        <family val="3"/>
        <charset val="134"/>
        <scheme val="minor"/>
      </rPr>
      <t>/K</t>
    </r>
    <phoneticPr fontId="1" type="noConversion"/>
  </si>
  <si>
    <r>
      <rPr>
        <b/>
        <i/>
        <sz val="11"/>
        <color theme="1"/>
        <rFont val="等线"/>
        <family val="3"/>
        <charset val="134"/>
        <scheme val="minor"/>
      </rPr>
      <t>T</t>
    </r>
    <r>
      <rPr>
        <b/>
        <sz val="9"/>
        <color theme="1"/>
        <rFont val="等线"/>
        <family val="3"/>
        <charset val="134"/>
        <scheme val="minor"/>
      </rPr>
      <t>cal</t>
    </r>
    <r>
      <rPr>
        <b/>
        <sz val="11"/>
        <color theme="1"/>
        <rFont val="等线"/>
        <family val="3"/>
        <charset val="134"/>
        <scheme val="minor"/>
      </rPr>
      <t>/K</t>
    </r>
    <phoneticPr fontId="1" type="noConversion"/>
  </si>
  <si>
    <r>
      <rPr>
        <b/>
        <i/>
        <sz val="11"/>
        <color theme="1"/>
        <rFont val="等线"/>
        <family val="3"/>
        <charset val="134"/>
        <scheme val="minor"/>
      </rPr>
      <t>T</t>
    </r>
    <r>
      <rPr>
        <b/>
        <sz val="9"/>
        <color theme="1"/>
        <rFont val="等线"/>
        <family val="3"/>
        <charset val="134"/>
        <scheme val="minor"/>
      </rPr>
      <t>exp</t>
    </r>
    <r>
      <rPr>
        <b/>
        <sz val="11"/>
        <color theme="1"/>
        <rFont val="等线"/>
        <family val="3"/>
        <charset val="134"/>
        <scheme val="minor"/>
      </rPr>
      <t>/K</t>
    </r>
    <phoneticPr fontId="1" type="noConversion"/>
  </si>
  <si>
    <t>AAD/%</t>
    <phoneticPr fontId="1" type="noConversion"/>
  </si>
  <si>
    <r>
      <t>(</t>
    </r>
    <r>
      <rPr>
        <b/>
        <i/>
        <sz val="11"/>
        <color theme="1"/>
        <rFont val="等线"/>
        <family val="3"/>
        <charset val="134"/>
        <scheme val="minor"/>
      </rPr>
      <t>T</t>
    </r>
    <r>
      <rPr>
        <b/>
        <sz val="9"/>
        <color theme="1"/>
        <rFont val="等线"/>
        <family val="3"/>
        <charset val="134"/>
        <scheme val="minor"/>
      </rPr>
      <t>cal</t>
    </r>
    <r>
      <rPr>
        <b/>
        <sz val="11"/>
        <color theme="1"/>
        <rFont val="等线"/>
        <family val="3"/>
        <charset val="134"/>
        <scheme val="minor"/>
      </rPr>
      <t>-</t>
    </r>
    <r>
      <rPr>
        <b/>
        <i/>
        <sz val="11"/>
        <color theme="1"/>
        <rFont val="等线"/>
        <family val="3"/>
        <charset val="134"/>
        <scheme val="minor"/>
      </rPr>
      <t>T</t>
    </r>
    <r>
      <rPr>
        <b/>
        <sz val="9"/>
        <color theme="1"/>
        <rFont val="等线"/>
        <family val="3"/>
        <charset val="134"/>
        <scheme val="minor"/>
      </rPr>
      <t>exp</t>
    </r>
    <r>
      <rPr>
        <b/>
        <sz val="11"/>
        <color theme="1"/>
        <rFont val="等线"/>
        <family val="3"/>
        <charset val="134"/>
        <scheme val="minor"/>
      </rPr>
      <t>)^2</t>
    </r>
    <phoneticPr fontId="1" type="noConversion"/>
  </si>
  <si>
    <t>AD/%</t>
    <phoneticPr fontId="1" type="noConversion"/>
  </si>
  <si>
    <t>RMSE</t>
    <phoneticPr fontId="1" type="noConversion"/>
  </si>
  <si>
    <t>SIGMA</t>
    <phoneticPr fontId="1" type="noConversion"/>
  </si>
  <si>
    <t>-CH3</t>
    <phoneticPr fontId="1" type="noConversion"/>
  </si>
  <si>
    <t>-CH2-</t>
    <phoneticPr fontId="1" type="noConversion"/>
  </si>
  <si>
    <t>&gt;CH-</t>
    <phoneticPr fontId="1" type="noConversion"/>
  </si>
  <si>
    <t>&gt;C&lt;</t>
    <phoneticPr fontId="1" type="noConversion"/>
  </si>
  <si>
    <t>CH2=CH-</t>
    <phoneticPr fontId="1" type="noConversion"/>
  </si>
  <si>
    <t>-CH=CH-</t>
    <phoneticPr fontId="1" type="noConversion"/>
  </si>
  <si>
    <t>CH2=C&lt;</t>
    <phoneticPr fontId="1" type="noConversion"/>
  </si>
  <si>
    <t>-CH=C&lt;</t>
    <phoneticPr fontId="1" type="noConversion"/>
  </si>
  <si>
    <t>&gt;C=C&lt;</t>
    <phoneticPr fontId="1" type="noConversion"/>
  </si>
  <si>
    <t>CH2=C=CH-</t>
    <phoneticPr fontId="1" type="noConversion"/>
  </si>
  <si>
    <t>CH3O-</t>
    <phoneticPr fontId="1" type="noConversion"/>
  </si>
  <si>
    <t>-CH2O-</t>
    <phoneticPr fontId="1" type="noConversion"/>
  </si>
  <si>
    <t>&gt;CHO-</t>
    <phoneticPr fontId="1" type="noConversion"/>
  </si>
  <si>
    <t>FCH2O-</t>
    <phoneticPr fontId="1" type="noConversion"/>
  </si>
  <si>
    <t>CH2Cl-</t>
    <phoneticPr fontId="1" type="noConversion"/>
  </si>
  <si>
    <t>-CHCl-</t>
    <phoneticPr fontId="1" type="noConversion"/>
  </si>
  <si>
    <t>&gt;CCl-</t>
    <phoneticPr fontId="1" type="noConversion"/>
  </si>
  <si>
    <t>CHCl2-</t>
    <phoneticPr fontId="1" type="noConversion"/>
  </si>
  <si>
    <t>CCl3-</t>
    <phoneticPr fontId="1" type="noConversion"/>
  </si>
  <si>
    <t>-Br</t>
    <phoneticPr fontId="1" type="noConversion"/>
  </si>
  <si>
    <t>-I</t>
    <phoneticPr fontId="1" type="noConversion"/>
  </si>
  <si>
    <t>-F*</t>
    <phoneticPr fontId="1" type="noConversion"/>
  </si>
  <si>
    <t>Cl-(C=C)</t>
    <phoneticPr fontId="1" type="noConversion"/>
  </si>
  <si>
    <t>CF3-</t>
    <phoneticPr fontId="1" type="noConversion"/>
  </si>
  <si>
    <t>-CF2-</t>
    <phoneticPr fontId="1" type="noConversion"/>
  </si>
  <si>
    <t>&gt;CF-</t>
    <phoneticPr fontId="1" type="noConversion"/>
  </si>
  <si>
    <t>CCl2F-</t>
    <phoneticPr fontId="1" type="noConversion"/>
  </si>
  <si>
    <t>CClF2-</t>
    <phoneticPr fontId="1" type="noConversion"/>
  </si>
  <si>
    <t>-F</t>
    <phoneticPr fontId="1" type="noConversion"/>
  </si>
  <si>
    <t>(CH3)2CH</t>
    <phoneticPr fontId="1" type="noConversion"/>
  </si>
  <si>
    <t>(CH3)3C</t>
    <phoneticPr fontId="1" type="noConversion"/>
  </si>
  <si>
    <t>CH(CH3)CH(CH3)</t>
    <phoneticPr fontId="1" type="noConversion"/>
  </si>
  <si>
    <t>CH(CH3)C(CH3)2</t>
    <phoneticPr fontId="1" type="noConversion"/>
  </si>
  <si>
    <t>C(CH3)2C(CH3)2</t>
    <phoneticPr fontId="1" type="noConversion"/>
  </si>
  <si>
    <t>CHn=CHm-CHp=CHk</t>
    <phoneticPr fontId="1" type="noConversion"/>
  </si>
  <si>
    <t>CH3-CHm=CHn</t>
    <phoneticPr fontId="1" type="noConversion"/>
  </si>
  <si>
    <t>CH2-CHm=CHn</t>
    <phoneticPr fontId="1" type="noConversion"/>
  </si>
  <si>
    <t>CH-CHm=CHn/C-CHm=CHn</t>
    <phoneticPr fontId="1" type="noConversion"/>
  </si>
  <si>
    <t>CH3CH3</t>
    <phoneticPr fontId="1" type="noConversion"/>
  </si>
  <si>
    <t>CHm-O-CHn=CHp</t>
    <phoneticPr fontId="1" type="noConversion"/>
  </si>
  <si>
    <t>CHm=CHn-F</t>
    <phoneticPr fontId="1" type="noConversion"/>
  </si>
  <si>
    <t>SIGMA_b</t>
    <phoneticPr fontId="1" type="noConversion"/>
  </si>
  <si>
    <t>SIGMA_a</t>
    <phoneticPr fontId="1" type="noConversion"/>
  </si>
  <si>
    <r>
      <rPr>
        <b/>
        <i/>
        <sz val="11"/>
        <color theme="1"/>
        <rFont val="等线"/>
        <family val="3"/>
        <charset val="134"/>
        <scheme val="minor"/>
      </rPr>
      <t>T</t>
    </r>
    <r>
      <rPr>
        <b/>
        <sz val="9"/>
        <color theme="1"/>
        <rFont val="等线"/>
        <family val="3"/>
        <charset val="134"/>
        <scheme val="minor"/>
      </rPr>
      <t>b</t>
    </r>
    <r>
      <rPr>
        <b/>
        <i/>
        <sz val="11"/>
        <color theme="1"/>
        <rFont val="等线"/>
        <family val="3"/>
        <charset val="134"/>
        <scheme val="minor"/>
      </rPr>
      <t>_</t>
    </r>
    <r>
      <rPr>
        <b/>
        <sz val="9"/>
        <color theme="1"/>
        <rFont val="等线"/>
        <family val="3"/>
        <charset val="134"/>
        <scheme val="minor"/>
      </rPr>
      <t>ca</t>
    </r>
    <r>
      <rPr>
        <b/>
        <sz val="11"/>
        <color theme="1"/>
        <rFont val="等线"/>
        <family val="3"/>
        <charset val="134"/>
        <scheme val="minor"/>
      </rPr>
      <t>l/K</t>
    </r>
    <phoneticPr fontId="1" type="noConversion"/>
  </si>
  <si>
    <r>
      <rPr>
        <b/>
        <i/>
        <sz val="11"/>
        <color theme="1"/>
        <rFont val="等线"/>
        <family val="3"/>
        <charset val="134"/>
        <scheme val="minor"/>
      </rPr>
      <t>T</t>
    </r>
    <r>
      <rPr>
        <b/>
        <i/>
        <sz val="9"/>
        <color theme="1"/>
        <rFont val="等线"/>
        <family val="3"/>
        <charset val="134"/>
        <scheme val="minor"/>
      </rPr>
      <t>c</t>
    </r>
    <r>
      <rPr>
        <b/>
        <i/>
        <sz val="11"/>
        <color theme="1"/>
        <rFont val="等线"/>
        <family val="3"/>
        <charset val="134"/>
        <scheme val="minor"/>
      </rPr>
      <t>_</t>
    </r>
    <r>
      <rPr>
        <b/>
        <sz val="9"/>
        <color theme="1"/>
        <rFont val="等线"/>
        <family val="3"/>
        <charset val="134"/>
        <scheme val="minor"/>
      </rPr>
      <t>cal</t>
    </r>
    <r>
      <rPr>
        <b/>
        <sz val="11"/>
        <color theme="1"/>
        <rFont val="等线"/>
        <family val="3"/>
        <charset val="134"/>
        <scheme val="minor"/>
      </rPr>
      <t>/K</t>
    </r>
    <phoneticPr fontId="1" type="noConversion"/>
  </si>
  <si>
    <t>C</t>
    <phoneticPr fontId="1" type="noConversion"/>
  </si>
  <si>
    <t>H</t>
    <phoneticPr fontId="1" type="noConversion"/>
  </si>
  <si>
    <t>O</t>
    <phoneticPr fontId="1" type="noConversion"/>
  </si>
  <si>
    <t>F</t>
    <phoneticPr fontId="1" type="noConversion"/>
  </si>
  <si>
    <t>Cl</t>
    <phoneticPr fontId="1" type="noConversion"/>
  </si>
  <si>
    <t>Br</t>
    <phoneticPr fontId="1" type="noConversion"/>
  </si>
  <si>
    <t>I</t>
    <phoneticPr fontId="1" type="noConversion"/>
  </si>
  <si>
    <r>
      <t>M</t>
    </r>
    <r>
      <rPr>
        <b/>
        <i/>
        <sz val="9"/>
        <color theme="1"/>
        <rFont val="等线"/>
        <family val="3"/>
        <charset val="134"/>
        <scheme val="minor"/>
      </rPr>
      <t>w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</si>
</sst>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b/>
      <sz val="12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  <font>
      <b/>
      <i/>
      <sz val="11"/>
      <color theme="1"/>
      <name val="等线"/>
      <family val="3"/>
      <charset val="134"/>
      <scheme val="minor"/>
    </font>
    <font>
      <b/>
      <i/>
      <sz val="9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9"/>
      <color theme="1"/>
      <name val="等线"/>
      <family val="3"/>
      <charset val="134"/>
      <scheme val="minor"/>
    </font>
    <font>
      <sz val="11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0" xfId="0" applyFont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9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49" fontId="4" fillId="0" borderId="6" xfId="0" applyNumberFormat="1" applyFont="1" applyBorder="1" applyAlignment="1">
      <alignment horizontal="center"/>
    </xf>
    <xf numFmtId="0" fontId="0" fillId="0" borderId="1" xfId="0" applyBorder="1"/>
    <xf numFmtId="0" fontId="2" fillId="0" borderId="5" xfId="0" applyFont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1"/>
  <sheetViews>
    <sheetView workbookViewId="0"/>
  </sheetViews>
  <sheetFormatPr defaultRowHeight="14.25"/>
  <cols>
    <col min="1" max="1" width="38.25" style="2" customWidth="1"/>
    <col min="2" max="2" width="12.25" style="2" customWidth="1"/>
    <col min="3" max="19" width="9" style="4"/>
    <col min="20" max="20" width="13" style="4" customWidth="1"/>
    <col min="21" max="25" width="9" style="4"/>
  </cols>
  <sheetData>
    <row r="1" spans="1:25" s="9" customFormat="1" ht="15.75">
      <c r="A1" s="5" t="s">
        <v>179</v>
      </c>
      <c r="B1" s="5" t="s">
        <v>178</v>
      </c>
      <c r="C1" s="11" t="s">
        <v>211</v>
      </c>
      <c r="D1" s="11" t="s">
        <v>198</v>
      </c>
      <c r="E1" s="11" t="s">
        <v>199</v>
      </c>
      <c r="F1" s="11" t="s">
        <v>200</v>
      </c>
      <c r="G1" s="11" t="s">
        <v>201</v>
      </c>
      <c r="H1" s="11" t="s">
        <v>202</v>
      </c>
      <c r="I1" s="11" t="s">
        <v>203</v>
      </c>
      <c r="J1" s="11" t="s">
        <v>204</v>
      </c>
      <c r="K1" s="11" t="s">
        <v>205</v>
      </c>
      <c r="L1" s="11" t="s">
        <v>206</v>
      </c>
      <c r="M1" s="11" t="s">
        <v>207</v>
      </c>
      <c r="N1" s="11" t="s">
        <v>208</v>
      </c>
      <c r="O1" s="11" t="s">
        <v>209</v>
      </c>
      <c r="P1" s="11" t="s">
        <v>210</v>
      </c>
      <c r="Q1" s="11" t="s">
        <v>212</v>
      </c>
      <c r="R1" s="11" t="s">
        <v>213</v>
      </c>
      <c r="S1" s="11" t="s">
        <v>216</v>
      </c>
      <c r="T1" s="17" t="s">
        <v>215</v>
      </c>
      <c r="U1" s="8"/>
      <c r="V1" s="8"/>
      <c r="W1" s="8"/>
      <c r="X1" s="8"/>
      <c r="Y1" s="8"/>
    </row>
    <row r="2" spans="1:25">
      <c r="A2" s="1" t="s">
        <v>0</v>
      </c>
      <c r="B2" s="2" t="s">
        <v>102</v>
      </c>
      <c r="C2" s="4">
        <v>110.99999999999997</v>
      </c>
      <c r="D2" s="4">
        <v>1</v>
      </c>
      <c r="E2" s="4">
        <v>0</v>
      </c>
      <c r="F2" s="4">
        <v>0</v>
      </c>
      <c r="G2" s="4">
        <v>0</v>
      </c>
      <c r="H2" s="4">
        <v>0</v>
      </c>
      <c r="I2" s="4">
        <v>0</v>
      </c>
      <c r="J2" s="4">
        <v>0</v>
      </c>
      <c r="K2" s="4">
        <v>0</v>
      </c>
      <c r="L2" s="4">
        <v>0</v>
      </c>
      <c r="M2" s="4">
        <v>0</v>
      </c>
      <c r="N2" s="4">
        <v>0</v>
      </c>
      <c r="O2" s="4">
        <v>0</v>
      </c>
      <c r="P2" s="4">
        <f>0.0141*D2+0.0189*E2+0.0164*F2+0.0067*G2+0.0113*H2+0.0129*I2+0.0117*J2+0.0111*K2+0.0105*L2+0.0133*M2+0.0068*N2+0.0168*O2</f>
        <v>1.41E-2</v>
      </c>
      <c r="Q2" s="4">
        <f>C2/(0.584+0.965*P2-P2^2)</f>
        <v>185.80276393830817</v>
      </c>
      <c r="R2" s="1">
        <v>190.56</v>
      </c>
      <c r="S2" s="4">
        <f>ABS((R2-Q2)/R2*100)</f>
        <v>2.4964504941707744</v>
      </c>
      <c r="T2" s="14">
        <f>(R2-Q2)^2</f>
        <v>22.631294946661168</v>
      </c>
    </row>
    <row r="3" spans="1:25">
      <c r="A3" s="1" t="s">
        <v>1</v>
      </c>
      <c r="B3" s="2" t="s">
        <v>103</v>
      </c>
      <c r="C3" s="4">
        <v>221.49999999999997</v>
      </c>
      <c r="D3" s="4">
        <v>0</v>
      </c>
      <c r="E3" s="4">
        <v>1</v>
      </c>
      <c r="F3" s="4">
        <v>0</v>
      </c>
      <c r="G3" s="4">
        <v>0</v>
      </c>
      <c r="H3" s="4">
        <v>0</v>
      </c>
      <c r="I3" s="4">
        <v>0</v>
      </c>
      <c r="J3" s="4">
        <v>0</v>
      </c>
      <c r="K3" s="4">
        <v>2</v>
      </c>
      <c r="L3" s="4">
        <v>0</v>
      </c>
      <c r="M3" s="4">
        <v>0</v>
      </c>
      <c r="N3" s="4">
        <v>0</v>
      </c>
      <c r="O3" s="4">
        <v>0</v>
      </c>
      <c r="P3" s="4">
        <f t="shared" ref="P3:P66" si="0">0.0141*D3+0.0189*E3+0.0164*F3+0.0067*G3+0.0113*H3+0.0129*I3+0.0117*J3+0.0111*K3+0.0105*L3+0.0133*M3+0.0068*N3+0.0168*O3</f>
        <v>4.1099999999999998E-2</v>
      </c>
      <c r="Q3" s="4">
        <f t="shared" ref="Q3:Q66" si="1">C3/(0.584+0.965*P3-P3^2)</f>
        <v>356.12519007880559</v>
      </c>
      <c r="R3" s="10">
        <v>351.25</v>
      </c>
      <c r="S3" s="4">
        <f t="shared" ref="S3:S66" si="2">ABS((R3-Q3)/R3*100)</f>
        <v>1.387954470834331</v>
      </c>
      <c r="T3" s="14">
        <f t="shared" ref="T3:T66" si="3">(R3-Q3)^2</f>
        <v>23.767478304484431</v>
      </c>
    </row>
    <row r="4" spans="1:25">
      <c r="A4" s="2" t="s">
        <v>180</v>
      </c>
      <c r="B4" s="2" t="s">
        <v>104</v>
      </c>
      <c r="C4" s="4">
        <v>191.04999999999998</v>
      </c>
      <c r="D4" s="4">
        <v>0</v>
      </c>
      <c r="E4" s="4">
        <v>0</v>
      </c>
      <c r="F4" s="4">
        <v>1</v>
      </c>
      <c r="G4" s="4">
        <v>0</v>
      </c>
      <c r="H4" s="4">
        <v>0</v>
      </c>
      <c r="I4" s="4">
        <v>0</v>
      </c>
      <c r="J4" s="4">
        <v>0</v>
      </c>
      <c r="K4" s="4">
        <v>3</v>
      </c>
      <c r="L4" s="4">
        <v>0</v>
      </c>
      <c r="M4" s="4">
        <v>0</v>
      </c>
      <c r="N4" s="4">
        <v>0</v>
      </c>
      <c r="O4" s="4">
        <v>0</v>
      </c>
      <c r="P4" s="4">
        <f t="shared" si="0"/>
        <v>4.9700000000000008E-2</v>
      </c>
      <c r="Q4" s="4">
        <f t="shared" si="1"/>
        <v>303.49946077812371</v>
      </c>
      <c r="R4" s="10">
        <v>299.25</v>
      </c>
      <c r="S4" s="4">
        <f t="shared" si="2"/>
        <v>1.4200370185877043</v>
      </c>
      <c r="T4" s="14">
        <f t="shared" si="3"/>
        <v>18.057916904811723</v>
      </c>
    </row>
    <row r="5" spans="1:25">
      <c r="A5" s="2" t="s">
        <v>181</v>
      </c>
      <c r="B5" s="2" t="s">
        <v>105</v>
      </c>
      <c r="C5" s="4">
        <v>145.24999999999997</v>
      </c>
      <c r="D5" s="4">
        <v>0</v>
      </c>
      <c r="E5" s="4">
        <v>0</v>
      </c>
      <c r="F5" s="4">
        <v>0</v>
      </c>
      <c r="G5" s="4">
        <v>1</v>
      </c>
      <c r="H5" s="4">
        <v>0</v>
      </c>
      <c r="I5" s="4">
        <v>0</v>
      </c>
      <c r="J5" s="4">
        <v>0</v>
      </c>
      <c r="K5" s="4">
        <v>4</v>
      </c>
      <c r="L5" s="4">
        <v>0</v>
      </c>
      <c r="M5" s="4">
        <v>0</v>
      </c>
      <c r="N5" s="4">
        <v>0</v>
      </c>
      <c r="O5" s="4">
        <v>0</v>
      </c>
      <c r="P5" s="4">
        <f t="shared" si="0"/>
        <v>5.11E-2</v>
      </c>
      <c r="Q5" s="4">
        <f t="shared" si="1"/>
        <v>230.29956114337602</v>
      </c>
      <c r="R5" s="10">
        <v>227.55</v>
      </c>
      <c r="S5" s="4">
        <f t="shared" si="2"/>
        <v>1.2083327371461274</v>
      </c>
      <c r="T5" s="14">
        <f t="shared" si="3"/>
        <v>7.5600864811632089</v>
      </c>
      <c r="V5" s="12" t="s">
        <v>214</v>
      </c>
      <c r="W5" s="13" t="s">
        <v>217</v>
      </c>
    </row>
    <row r="6" spans="1:25">
      <c r="A6" s="2" t="s">
        <v>182</v>
      </c>
      <c r="B6" s="2" t="s">
        <v>106</v>
      </c>
      <c r="C6" s="4">
        <v>315.64999999999998</v>
      </c>
      <c r="D6" s="4">
        <v>1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1</v>
      </c>
      <c r="O6" s="4">
        <v>0</v>
      </c>
      <c r="P6" s="4">
        <f t="shared" si="0"/>
        <v>2.0899999999999998E-2</v>
      </c>
      <c r="Q6" s="4">
        <f t="shared" si="1"/>
        <v>522.83159096717281</v>
      </c>
      <c r="R6" s="10">
        <v>528</v>
      </c>
      <c r="S6" s="4">
        <f t="shared" si="2"/>
        <v>0.97886534712636075</v>
      </c>
      <c r="T6" s="14">
        <f t="shared" si="3"/>
        <v>26.712451930609639</v>
      </c>
      <c r="V6" s="15">
        <f>AVERAGE(S2:S121)</f>
        <v>1.2185496115110426</v>
      </c>
      <c r="W6" s="16">
        <f>SQRT(SUM(T2:T121)/120)</f>
        <v>9.111859781801142</v>
      </c>
    </row>
    <row r="7" spans="1:25">
      <c r="A7" s="2" t="s">
        <v>183</v>
      </c>
      <c r="B7" s="2" t="s">
        <v>107</v>
      </c>
      <c r="C7" s="4">
        <v>276.75</v>
      </c>
      <c r="D7" s="4">
        <v>1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1</v>
      </c>
      <c r="N7" s="4">
        <v>0</v>
      </c>
      <c r="O7" s="4">
        <v>0</v>
      </c>
      <c r="P7" s="4">
        <f t="shared" si="0"/>
        <v>2.7400000000000001E-2</v>
      </c>
      <c r="Q7" s="4">
        <f t="shared" si="1"/>
        <v>453.91902615990699</v>
      </c>
      <c r="R7" s="10">
        <v>478.06</v>
      </c>
      <c r="S7" s="4">
        <f t="shared" si="2"/>
        <v>5.0497790737758885</v>
      </c>
      <c r="T7" s="14">
        <f t="shared" si="3"/>
        <v>582.7866179480551</v>
      </c>
    </row>
    <row r="8" spans="1:25">
      <c r="A8" s="2" t="s">
        <v>184</v>
      </c>
      <c r="B8" s="2" t="s">
        <v>108</v>
      </c>
      <c r="C8" s="4">
        <v>370.04999999999995</v>
      </c>
      <c r="D8" s="4">
        <v>1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2</v>
      </c>
      <c r="N8" s="4">
        <v>0</v>
      </c>
      <c r="O8" s="4">
        <v>0</v>
      </c>
      <c r="P8" s="4">
        <f t="shared" si="0"/>
        <v>4.07E-2</v>
      </c>
      <c r="Q8" s="4">
        <f t="shared" si="1"/>
        <v>595.30032712480909</v>
      </c>
      <c r="R8" s="10">
        <v>583</v>
      </c>
      <c r="S8" s="4">
        <f t="shared" si="2"/>
        <v>2.1098331260392946</v>
      </c>
      <c r="T8" s="14">
        <f t="shared" si="3"/>
        <v>151.29804737731419</v>
      </c>
    </row>
    <row r="9" spans="1:25">
      <c r="A9" s="2" t="s">
        <v>185</v>
      </c>
      <c r="B9" s="2" t="s">
        <v>109</v>
      </c>
      <c r="C9" s="4">
        <v>312.95</v>
      </c>
      <c r="D9" s="4">
        <v>0</v>
      </c>
      <c r="E9" s="4">
        <v>1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2</v>
      </c>
      <c r="M9" s="4">
        <v>0</v>
      </c>
      <c r="N9" s="4">
        <v>0</v>
      </c>
      <c r="O9" s="4">
        <v>0</v>
      </c>
      <c r="P9" s="4">
        <f t="shared" si="0"/>
        <v>3.9900000000000005E-2</v>
      </c>
      <c r="Q9" s="4">
        <f t="shared" si="1"/>
        <v>504.0170862355921</v>
      </c>
      <c r="R9" s="10">
        <v>509.75</v>
      </c>
      <c r="S9" s="4">
        <f t="shared" si="2"/>
        <v>1.1246520381378906</v>
      </c>
      <c r="T9" s="14">
        <f t="shared" si="3"/>
        <v>32.866300230137526</v>
      </c>
    </row>
    <row r="10" spans="1:25">
      <c r="A10" s="2" t="s">
        <v>186</v>
      </c>
      <c r="B10" s="2" t="s">
        <v>110</v>
      </c>
      <c r="C10" s="4">
        <v>344.45</v>
      </c>
      <c r="D10" s="4">
        <v>0</v>
      </c>
      <c r="E10" s="4">
        <v>0</v>
      </c>
      <c r="F10" s="4">
        <v>1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3</v>
      </c>
      <c r="M10" s="4">
        <v>0</v>
      </c>
      <c r="N10" s="4">
        <v>0</v>
      </c>
      <c r="O10" s="4">
        <v>0</v>
      </c>
      <c r="P10" s="4">
        <f t="shared" si="0"/>
        <v>4.7899999999999998E-2</v>
      </c>
      <c r="Q10" s="4">
        <f t="shared" si="1"/>
        <v>548.54920003785776</v>
      </c>
      <c r="R10" s="10">
        <v>536.01</v>
      </c>
      <c r="S10" s="4">
        <f t="shared" si="2"/>
        <v>2.3393593473737</v>
      </c>
      <c r="T10" s="14">
        <f t="shared" si="3"/>
        <v>157.23153758941226</v>
      </c>
    </row>
    <row r="11" spans="1:25">
      <c r="A11" s="2" t="s">
        <v>187</v>
      </c>
      <c r="B11" s="2" t="s">
        <v>111</v>
      </c>
      <c r="C11" s="4">
        <v>349.87</v>
      </c>
      <c r="D11" s="4">
        <v>0</v>
      </c>
      <c r="E11" s="4">
        <v>0</v>
      </c>
      <c r="F11" s="4">
        <v>0</v>
      </c>
      <c r="G11" s="4">
        <v>1</v>
      </c>
      <c r="H11" s="4">
        <v>0</v>
      </c>
      <c r="I11" s="4">
        <v>0</v>
      </c>
      <c r="J11" s="4">
        <v>0</v>
      </c>
      <c r="K11" s="4">
        <v>0</v>
      </c>
      <c r="L11" s="4">
        <v>4</v>
      </c>
      <c r="M11" s="4">
        <v>0</v>
      </c>
      <c r="N11" s="4">
        <v>0</v>
      </c>
      <c r="O11" s="4">
        <v>0</v>
      </c>
      <c r="P11" s="4">
        <f t="shared" si="0"/>
        <v>4.87E-2</v>
      </c>
      <c r="Q11" s="4">
        <f t="shared" si="1"/>
        <v>556.56498279949028</v>
      </c>
      <c r="R11" s="10">
        <v>556.30999999999995</v>
      </c>
      <c r="S11" s="4">
        <f t="shared" si="2"/>
        <v>4.5834660439383682E-2</v>
      </c>
      <c r="T11" s="14">
        <f t="shared" si="3"/>
        <v>6.5016228035928547E-2</v>
      </c>
    </row>
    <row r="12" spans="1:25">
      <c r="A12" s="2" t="s">
        <v>188</v>
      </c>
      <c r="B12" s="2" t="s">
        <v>112</v>
      </c>
      <c r="C12" s="4">
        <v>257.66999999999996</v>
      </c>
      <c r="D12" s="4">
        <v>0</v>
      </c>
      <c r="E12" s="4">
        <v>0</v>
      </c>
      <c r="F12" s="4">
        <v>1</v>
      </c>
      <c r="G12" s="4">
        <v>0</v>
      </c>
      <c r="H12" s="4">
        <v>0</v>
      </c>
      <c r="I12" s="4">
        <v>0</v>
      </c>
      <c r="J12" s="4">
        <v>0</v>
      </c>
      <c r="K12" s="4">
        <v>2</v>
      </c>
      <c r="L12" s="4">
        <v>0</v>
      </c>
      <c r="M12" s="4">
        <v>1</v>
      </c>
      <c r="N12" s="4">
        <v>0</v>
      </c>
      <c r="O12" s="4">
        <v>0</v>
      </c>
      <c r="P12" s="4">
        <f t="shared" si="0"/>
        <v>5.1900000000000002E-2</v>
      </c>
      <c r="Q12" s="4">
        <f t="shared" si="1"/>
        <v>408.09966089257455</v>
      </c>
      <c r="R12" s="10">
        <v>411.89</v>
      </c>
      <c r="S12" s="4">
        <f t="shared" si="2"/>
        <v>0.92023091296837467</v>
      </c>
      <c r="T12" s="14">
        <f t="shared" si="3"/>
        <v>14.366670549278671</v>
      </c>
    </row>
    <row r="13" spans="1:25">
      <c r="A13" s="2" t="s">
        <v>189</v>
      </c>
      <c r="B13" s="2" t="s">
        <v>113</v>
      </c>
      <c r="C13" s="4">
        <v>269.5</v>
      </c>
      <c r="D13" s="4">
        <v>0</v>
      </c>
      <c r="E13" s="4">
        <v>0</v>
      </c>
      <c r="F13" s="4">
        <v>0</v>
      </c>
      <c r="G13" s="4">
        <v>1</v>
      </c>
      <c r="H13" s="4">
        <v>0</v>
      </c>
      <c r="I13" s="4">
        <v>0</v>
      </c>
      <c r="J13" s="4">
        <v>0</v>
      </c>
      <c r="K13" s="4">
        <v>2</v>
      </c>
      <c r="L13" s="4">
        <v>1</v>
      </c>
      <c r="M13" s="4">
        <v>1</v>
      </c>
      <c r="N13" s="4">
        <v>0</v>
      </c>
      <c r="O13" s="4">
        <v>0</v>
      </c>
      <c r="P13" s="4">
        <f t="shared" si="0"/>
        <v>5.2700000000000004E-2</v>
      </c>
      <c r="Q13" s="4">
        <f t="shared" si="1"/>
        <v>426.37128718612212</v>
      </c>
      <c r="R13" s="10">
        <v>452.15</v>
      </c>
      <c r="S13" s="4">
        <f t="shared" si="2"/>
        <v>5.7013630020740598</v>
      </c>
      <c r="T13" s="14">
        <f t="shared" si="3"/>
        <v>664.54203434039061</v>
      </c>
    </row>
    <row r="14" spans="1:25">
      <c r="A14" s="2" t="s">
        <v>190</v>
      </c>
      <c r="B14" s="2" t="s">
        <v>114</v>
      </c>
      <c r="C14" s="4">
        <v>250.64999999999998</v>
      </c>
      <c r="D14" s="4">
        <v>0</v>
      </c>
      <c r="E14" s="4">
        <v>0</v>
      </c>
      <c r="F14" s="4">
        <v>0</v>
      </c>
      <c r="G14" s="4">
        <v>1</v>
      </c>
      <c r="H14" s="4">
        <v>0</v>
      </c>
      <c r="I14" s="4">
        <v>0</v>
      </c>
      <c r="J14" s="4">
        <v>0</v>
      </c>
      <c r="K14" s="4">
        <v>3</v>
      </c>
      <c r="L14" s="4">
        <v>0</v>
      </c>
      <c r="M14" s="4">
        <v>0</v>
      </c>
      <c r="N14" s="4">
        <v>1</v>
      </c>
      <c r="O14" s="4">
        <v>0</v>
      </c>
      <c r="P14" s="4">
        <f t="shared" si="0"/>
        <v>4.6800000000000001E-2</v>
      </c>
      <c r="Q14" s="4">
        <f t="shared" si="1"/>
        <v>399.7787715351007</v>
      </c>
      <c r="R14" s="10">
        <v>421.45</v>
      </c>
      <c r="S14" s="4">
        <f t="shared" si="2"/>
        <v>5.1420639375724972</v>
      </c>
      <c r="T14" s="14">
        <f t="shared" si="3"/>
        <v>469.6421431778611</v>
      </c>
    </row>
    <row r="15" spans="1:25">
      <c r="A15" s="1" t="s">
        <v>2</v>
      </c>
      <c r="B15" s="2" t="s">
        <v>115</v>
      </c>
      <c r="C15" s="4">
        <v>264.04999999999995</v>
      </c>
      <c r="D15" s="4">
        <v>0</v>
      </c>
      <c r="E15" s="4">
        <v>1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1</v>
      </c>
      <c r="L15" s="4">
        <v>1</v>
      </c>
      <c r="M15" s="4">
        <v>0</v>
      </c>
      <c r="N15" s="4">
        <v>0</v>
      </c>
      <c r="O15" s="4">
        <v>0</v>
      </c>
      <c r="P15" s="4">
        <f t="shared" si="0"/>
        <v>4.0500000000000001E-2</v>
      </c>
      <c r="Q15" s="4">
        <f t="shared" si="1"/>
        <v>424.89869332186532</v>
      </c>
      <c r="R15" s="10">
        <v>424.95</v>
      </c>
      <c r="S15" s="4">
        <f t="shared" si="2"/>
        <v>1.207357998227207E-2</v>
      </c>
      <c r="T15" s="14">
        <f t="shared" si="3"/>
        <v>2.6323752212141283E-3</v>
      </c>
    </row>
    <row r="16" spans="1:25">
      <c r="A16" s="1" t="s">
        <v>3</v>
      </c>
      <c r="B16" s="2" t="s">
        <v>116</v>
      </c>
      <c r="C16" s="4">
        <v>232.45</v>
      </c>
      <c r="D16" s="4">
        <v>0</v>
      </c>
      <c r="E16" s="4">
        <v>0</v>
      </c>
      <c r="F16" s="4">
        <v>1</v>
      </c>
      <c r="G16" s="4">
        <v>0</v>
      </c>
      <c r="H16" s="4">
        <v>0</v>
      </c>
      <c r="I16" s="4">
        <v>0</v>
      </c>
      <c r="J16" s="4">
        <v>0</v>
      </c>
      <c r="K16" s="4">
        <v>2</v>
      </c>
      <c r="L16" s="4">
        <v>1</v>
      </c>
      <c r="M16" s="4">
        <v>0</v>
      </c>
      <c r="N16" s="4">
        <v>0</v>
      </c>
      <c r="O16" s="4">
        <v>0</v>
      </c>
      <c r="P16" s="4">
        <f t="shared" si="0"/>
        <v>4.9100000000000005E-2</v>
      </c>
      <c r="Q16" s="4">
        <f t="shared" si="1"/>
        <v>369.5720702025082</v>
      </c>
      <c r="R16" s="10">
        <v>369.38</v>
      </c>
      <c r="S16" s="4">
        <f t="shared" si="2"/>
        <v>5.1997997322054547E-2</v>
      </c>
      <c r="T16" s="14">
        <f t="shared" si="3"/>
        <v>3.6890962691542899E-2</v>
      </c>
    </row>
    <row r="17" spans="1:20">
      <c r="A17" s="1" t="s">
        <v>4</v>
      </c>
      <c r="B17" s="2" t="s">
        <v>117</v>
      </c>
      <c r="C17" s="4">
        <v>282.04999999999995</v>
      </c>
      <c r="D17" s="4">
        <v>0</v>
      </c>
      <c r="E17" s="4">
        <v>0</v>
      </c>
      <c r="F17" s="4">
        <v>1</v>
      </c>
      <c r="G17" s="4">
        <v>0</v>
      </c>
      <c r="H17" s="4">
        <v>0</v>
      </c>
      <c r="I17" s="4">
        <v>0</v>
      </c>
      <c r="J17" s="4">
        <v>0</v>
      </c>
      <c r="K17" s="4">
        <v>1</v>
      </c>
      <c r="L17" s="4">
        <v>2</v>
      </c>
      <c r="M17" s="4">
        <v>0</v>
      </c>
      <c r="N17" s="4">
        <v>0</v>
      </c>
      <c r="O17" s="4">
        <v>0</v>
      </c>
      <c r="P17" s="4">
        <f t="shared" si="0"/>
        <v>4.8500000000000001E-2</v>
      </c>
      <c r="Q17" s="4">
        <f t="shared" si="1"/>
        <v>448.80243105957862</v>
      </c>
      <c r="R17" s="10">
        <v>451.51</v>
      </c>
      <c r="S17" s="4">
        <f t="shared" si="2"/>
        <v>0.5996697615604013</v>
      </c>
      <c r="T17" s="14">
        <f t="shared" si="3"/>
        <v>7.3309295671344872</v>
      </c>
    </row>
    <row r="18" spans="1:20">
      <c r="A18" s="1" t="s">
        <v>5</v>
      </c>
      <c r="B18" s="2" t="s">
        <v>118</v>
      </c>
      <c r="C18" s="4">
        <v>243.34999999999997</v>
      </c>
      <c r="D18" s="4">
        <v>0</v>
      </c>
      <c r="E18" s="4">
        <v>0</v>
      </c>
      <c r="F18" s="4">
        <v>0</v>
      </c>
      <c r="G18" s="4">
        <v>1</v>
      </c>
      <c r="H18" s="4">
        <v>0</v>
      </c>
      <c r="I18" s="4">
        <v>0</v>
      </c>
      <c r="J18" s="4">
        <v>0</v>
      </c>
      <c r="K18" s="4">
        <v>2</v>
      </c>
      <c r="L18" s="4">
        <v>2</v>
      </c>
      <c r="M18" s="4">
        <v>0</v>
      </c>
      <c r="N18" s="4">
        <v>0</v>
      </c>
      <c r="O18" s="4">
        <v>0</v>
      </c>
      <c r="P18" s="4">
        <f t="shared" si="0"/>
        <v>4.99E-2</v>
      </c>
      <c r="Q18" s="4">
        <f t="shared" si="1"/>
        <v>386.47627481148703</v>
      </c>
      <c r="R18" s="10">
        <v>385.08</v>
      </c>
      <c r="S18" s="4">
        <f t="shared" si="2"/>
        <v>0.36259343811339112</v>
      </c>
      <c r="T18" s="14">
        <f t="shared" si="3"/>
        <v>1.9495833491931871</v>
      </c>
    </row>
    <row r="19" spans="1:20">
      <c r="A19" s="1" t="s">
        <v>6</v>
      </c>
      <c r="B19" s="2" t="s">
        <v>119</v>
      </c>
      <c r="C19" s="4">
        <v>296.84999999999997</v>
      </c>
      <c r="D19" s="4">
        <v>0</v>
      </c>
      <c r="E19" s="4">
        <v>0</v>
      </c>
      <c r="F19" s="4">
        <v>0</v>
      </c>
      <c r="G19" s="4">
        <v>1</v>
      </c>
      <c r="H19" s="4">
        <v>0</v>
      </c>
      <c r="I19" s="4">
        <v>0</v>
      </c>
      <c r="J19" s="4">
        <v>0</v>
      </c>
      <c r="K19" s="4">
        <v>1</v>
      </c>
      <c r="L19" s="4">
        <v>3</v>
      </c>
      <c r="M19" s="4">
        <v>0</v>
      </c>
      <c r="N19" s="4">
        <v>0</v>
      </c>
      <c r="O19" s="4">
        <v>0</v>
      </c>
      <c r="P19" s="4">
        <f t="shared" si="0"/>
        <v>4.9299999999999997E-2</v>
      </c>
      <c r="Q19" s="4">
        <f t="shared" si="1"/>
        <v>471.8315604721405</v>
      </c>
      <c r="R19" s="10">
        <v>471.15</v>
      </c>
      <c r="S19" s="4">
        <f t="shared" si="2"/>
        <v>0.14465891375156914</v>
      </c>
      <c r="T19" s="14">
        <f t="shared" si="3"/>
        <v>0.46452467718440577</v>
      </c>
    </row>
    <row r="20" spans="1:20">
      <c r="A20" s="1" t="s">
        <v>7</v>
      </c>
      <c r="B20" s="2" t="s">
        <v>120</v>
      </c>
      <c r="C20" s="4">
        <v>184.54999999999998</v>
      </c>
      <c r="D20" s="4">
        <v>2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f t="shared" si="0"/>
        <v>2.8199999999999999E-2</v>
      </c>
      <c r="Q20" s="4">
        <f t="shared" si="1"/>
        <v>302.33392947151469</v>
      </c>
      <c r="R20" s="10">
        <v>305.32</v>
      </c>
      <c r="S20" s="4">
        <f t="shared" si="2"/>
        <v>0.97801340511112911</v>
      </c>
      <c r="T20" s="14">
        <f t="shared" si="3"/>
        <v>8.9166172010884779</v>
      </c>
    </row>
    <row r="21" spans="1:20">
      <c r="A21" s="1" t="s">
        <v>8</v>
      </c>
      <c r="B21" s="2" t="s">
        <v>121</v>
      </c>
      <c r="C21" s="4">
        <v>285.54999999999995</v>
      </c>
      <c r="D21" s="4">
        <v>1</v>
      </c>
      <c r="E21" s="4">
        <v>1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1</v>
      </c>
      <c r="M21" s="4">
        <v>0</v>
      </c>
      <c r="N21" s="4">
        <v>0</v>
      </c>
      <c r="O21" s="4">
        <v>0</v>
      </c>
      <c r="P21" s="4">
        <f t="shared" si="0"/>
        <v>4.3500000000000004E-2</v>
      </c>
      <c r="Q21" s="4">
        <f t="shared" si="1"/>
        <v>457.54966969656789</v>
      </c>
      <c r="R21" s="10">
        <v>460.4</v>
      </c>
      <c r="S21" s="4">
        <f t="shared" si="2"/>
        <v>0.61909867581061861</v>
      </c>
      <c r="T21" s="14">
        <f t="shared" si="3"/>
        <v>8.1243828386632586</v>
      </c>
    </row>
    <row r="22" spans="1:20">
      <c r="A22" s="2" t="s">
        <v>191</v>
      </c>
      <c r="B22" s="2" t="s">
        <v>122</v>
      </c>
      <c r="C22" s="4">
        <v>225.64999999999998</v>
      </c>
      <c r="D22" s="4">
        <v>1</v>
      </c>
      <c r="E22" s="4">
        <v>0</v>
      </c>
      <c r="F22" s="4">
        <v>0</v>
      </c>
      <c r="G22" s="4">
        <v>1</v>
      </c>
      <c r="H22" s="4">
        <v>0</v>
      </c>
      <c r="I22" s="4">
        <v>0</v>
      </c>
      <c r="J22" s="4">
        <v>0</v>
      </c>
      <c r="K22" s="4">
        <v>3</v>
      </c>
      <c r="L22" s="4">
        <v>0</v>
      </c>
      <c r="M22" s="4">
        <v>0</v>
      </c>
      <c r="N22" s="4">
        <v>0</v>
      </c>
      <c r="O22" s="4">
        <v>0</v>
      </c>
      <c r="P22" s="4">
        <f t="shared" si="0"/>
        <v>5.4100000000000002E-2</v>
      </c>
      <c r="Q22" s="4">
        <f t="shared" si="1"/>
        <v>356.3196539589008</v>
      </c>
      <c r="R22" s="10">
        <v>345.85</v>
      </c>
      <c r="S22" s="4">
        <f t="shared" si="2"/>
        <v>3.0272239291313512</v>
      </c>
      <c r="T22" s="14">
        <f t="shared" si="3"/>
        <v>109.61365401912674</v>
      </c>
    </row>
    <row r="23" spans="1:20">
      <c r="A23" s="2" t="s">
        <v>192</v>
      </c>
      <c r="B23" s="2" t="s">
        <v>123</v>
      </c>
      <c r="C23" s="4">
        <v>246.64999999999998</v>
      </c>
      <c r="D23" s="4">
        <v>0</v>
      </c>
      <c r="E23" s="4">
        <v>1</v>
      </c>
      <c r="F23" s="4">
        <v>0</v>
      </c>
      <c r="G23" s="4">
        <v>1</v>
      </c>
      <c r="H23" s="4">
        <v>0</v>
      </c>
      <c r="I23" s="4">
        <v>0</v>
      </c>
      <c r="J23" s="4">
        <v>0</v>
      </c>
      <c r="K23" s="4">
        <v>4</v>
      </c>
      <c r="L23" s="4">
        <v>0</v>
      </c>
      <c r="M23" s="4">
        <v>0</v>
      </c>
      <c r="N23" s="4">
        <v>0</v>
      </c>
      <c r="O23" s="4">
        <v>0</v>
      </c>
      <c r="P23" s="4">
        <f t="shared" si="0"/>
        <v>7.0000000000000007E-2</v>
      </c>
      <c r="Q23" s="4">
        <f t="shared" si="1"/>
        <v>381.42735637516432</v>
      </c>
      <c r="R23" s="10">
        <v>374.25</v>
      </c>
      <c r="S23" s="4">
        <f t="shared" si="2"/>
        <v>1.9177972946330855</v>
      </c>
      <c r="T23" s="14">
        <f t="shared" si="3"/>
        <v>51.514444536111938</v>
      </c>
    </row>
    <row r="24" spans="1:20">
      <c r="A24" s="2" t="s">
        <v>193</v>
      </c>
      <c r="B24" s="2" t="s">
        <v>124</v>
      </c>
      <c r="C24" s="4">
        <v>194.95</v>
      </c>
      <c r="D24" s="4">
        <v>0</v>
      </c>
      <c r="E24" s="4">
        <v>0</v>
      </c>
      <c r="F24" s="4">
        <v>0</v>
      </c>
      <c r="G24" s="4">
        <v>2</v>
      </c>
      <c r="H24" s="4">
        <v>0</v>
      </c>
      <c r="I24" s="4">
        <v>0</v>
      </c>
      <c r="J24" s="4">
        <v>0</v>
      </c>
      <c r="K24" s="4">
        <v>6</v>
      </c>
      <c r="L24" s="4">
        <v>0</v>
      </c>
      <c r="M24" s="4">
        <v>0</v>
      </c>
      <c r="N24" s="4">
        <v>0</v>
      </c>
      <c r="O24" s="4">
        <v>0</v>
      </c>
      <c r="P24" s="4">
        <f t="shared" si="0"/>
        <v>0.08</v>
      </c>
      <c r="Q24" s="4">
        <f t="shared" si="1"/>
        <v>297.72449602932187</v>
      </c>
      <c r="R24" s="10">
        <v>293</v>
      </c>
      <c r="S24" s="4">
        <f t="shared" si="2"/>
        <v>1.6124559827037099</v>
      </c>
      <c r="T24" s="14">
        <f t="shared" si="3"/>
        <v>22.320862731078112</v>
      </c>
    </row>
    <row r="25" spans="1:20">
      <c r="A25" s="2" t="s">
        <v>9</v>
      </c>
      <c r="B25" s="2" t="s">
        <v>125</v>
      </c>
      <c r="C25" s="4">
        <v>311.54999999999995</v>
      </c>
      <c r="D25" s="4">
        <v>1</v>
      </c>
      <c r="E25" s="4">
        <v>1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1</v>
      </c>
      <c r="N25" s="4">
        <v>0</v>
      </c>
      <c r="O25" s="4">
        <v>0</v>
      </c>
      <c r="P25" s="4">
        <f t="shared" si="0"/>
        <v>4.6300000000000001E-2</v>
      </c>
      <c r="Q25" s="4">
        <f t="shared" si="1"/>
        <v>497.25808968524882</v>
      </c>
      <c r="R25" s="10">
        <v>503.9</v>
      </c>
      <c r="S25" s="4">
        <f t="shared" si="2"/>
        <v>1.3181008761165227</v>
      </c>
      <c r="T25" s="14">
        <f t="shared" si="3"/>
        <v>44.114972629197823</v>
      </c>
    </row>
    <row r="26" spans="1:20">
      <c r="A26" s="1" t="s">
        <v>10</v>
      </c>
      <c r="B26" s="2" t="s">
        <v>126</v>
      </c>
      <c r="C26" s="4">
        <v>263.64999999999998</v>
      </c>
      <c r="D26" s="4">
        <v>0</v>
      </c>
      <c r="E26" s="4">
        <v>1</v>
      </c>
      <c r="F26" s="4">
        <v>1</v>
      </c>
      <c r="G26" s="4">
        <v>0</v>
      </c>
      <c r="H26" s="4">
        <v>0</v>
      </c>
      <c r="I26" s="4">
        <v>0</v>
      </c>
      <c r="J26" s="4">
        <v>0</v>
      </c>
      <c r="K26" s="4">
        <v>2</v>
      </c>
      <c r="L26" s="4">
        <v>1</v>
      </c>
      <c r="M26" s="4">
        <v>0</v>
      </c>
      <c r="N26" s="4">
        <v>0</v>
      </c>
      <c r="O26" s="4">
        <v>0</v>
      </c>
      <c r="P26" s="4">
        <f t="shared" si="0"/>
        <v>6.7999999999999991E-2</v>
      </c>
      <c r="Q26" s="4">
        <f t="shared" si="1"/>
        <v>408.76222488201472</v>
      </c>
      <c r="R26" s="10">
        <v>410.29</v>
      </c>
      <c r="S26" s="4">
        <f t="shared" si="2"/>
        <v>0.37236469764929681</v>
      </c>
      <c r="T26" s="14">
        <f t="shared" si="3"/>
        <v>2.3340968111349971</v>
      </c>
    </row>
    <row r="27" spans="1:20">
      <c r="A27" s="1" t="s">
        <v>11</v>
      </c>
      <c r="B27" s="2" t="s">
        <v>127</v>
      </c>
      <c r="C27" s="4">
        <v>234.04999999999998</v>
      </c>
      <c r="D27" s="4">
        <v>0</v>
      </c>
      <c r="E27" s="4">
        <v>0</v>
      </c>
      <c r="F27" s="4">
        <v>0</v>
      </c>
      <c r="G27" s="4">
        <v>2</v>
      </c>
      <c r="H27" s="4">
        <v>0</v>
      </c>
      <c r="I27" s="4">
        <v>0</v>
      </c>
      <c r="J27" s="4">
        <v>0</v>
      </c>
      <c r="K27" s="4">
        <v>5</v>
      </c>
      <c r="L27" s="4">
        <v>1</v>
      </c>
      <c r="M27" s="4">
        <v>0</v>
      </c>
      <c r="N27" s="4">
        <v>0</v>
      </c>
      <c r="O27" s="4">
        <v>0</v>
      </c>
      <c r="P27" s="4">
        <f t="shared" si="0"/>
        <v>7.9399999999999998E-2</v>
      </c>
      <c r="Q27" s="4">
        <f t="shared" si="1"/>
        <v>357.70143336107122</v>
      </c>
      <c r="R27" s="10">
        <v>352.9</v>
      </c>
      <c r="S27" s="4">
        <f t="shared" si="2"/>
        <v>1.3605648515361992</v>
      </c>
      <c r="T27" s="14">
        <f t="shared" si="3"/>
        <v>23.05376232080793</v>
      </c>
    </row>
    <row r="28" spans="1:20">
      <c r="A28" s="1" t="s">
        <v>12</v>
      </c>
      <c r="B28" s="2" t="s">
        <v>128</v>
      </c>
      <c r="C28" s="4">
        <v>305.14999999999998</v>
      </c>
      <c r="D28" s="4">
        <v>0</v>
      </c>
      <c r="E28" s="4">
        <v>1</v>
      </c>
      <c r="F28" s="4">
        <v>1</v>
      </c>
      <c r="G28" s="4">
        <v>0</v>
      </c>
      <c r="H28" s="4">
        <v>0</v>
      </c>
      <c r="I28" s="4">
        <v>0</v>
      </c>
      <c r="J28" s="4">
        <v>0</v>
      </c>
      <c r="K28" s="4">
        <v>1</v>
      </c>
      <c r="L28" s="4">
        <v>2</v>
      </c>
      <c r="M28" s="4">
        <v>0</v>
      </c>
      <c r="N28" s="4">
        <v>0</v>
      </c>
      <c r="O28" s="4">
        <v>0</v>
      </c>
      <c r="P28" s="4">
        <f t="shared" si="0"/>
        <v>6.7400000000000002E-2</v>
      </c>
      <c r="Q28" s="4">
        <f t="shared" si="1"/>
        <v>473.4690974485826</v>
      </c>
      <c r="R28" s="10">
        <v>477.3</v>
      </c>
      <c r="S28" s="4">
        <f t="shared" si="2"/>
        <v>0.80261943251988455</v>
      </c>
      <c r="T28" s="14">
        <f t="shared" si="3"/>
        <v>14.675814358456417</v>
      </c>
    </row>
    <row r="29" spans="1:20">
      <c r="A29" s="1" t="s">
        <v>13</v>
      </c>
      <c r="B29" s="2" t="s">
        <v>129</v>
      </c>
      <c r="C29" s="4">
        <v>276.14999999999998</v>
      </c>
      <c r="D29" s="4">
        <v>0</v>
      </c>
      <c r="E29" s="4">
        <v>0</v>
      </c>
      <c r="F29" s="4">
        <v>0</v>
      </c>
      <c r="G29" s="4">
        <v>2</v>
      </c>
      <c r="H29" s="4">
        <v>0</v>
      </c>
      <c r="I29" s="4">
        <v>0</v>
      </c>
      <c r="J29" s="4">
        <v>0</v>
      </c>
      <c r="K29" s="4">
        <v>4</v>
      </c>
      <c r="L29" s="4">
        <v>2</v>
      </c>
      <c r="M29" s="4">
        <v>0</v>
      </c>
      <c r="N29" s="4">
        <v>0</v>
      </c>
      <c r="O29" s="4">
        <v>0</v>
      </c>
      <c r="P29" s="4">
        <f t="shared" si="0"/>
        <v>7.8800000000000009E-2</v>
      </c>
      <c r="Q29" s="4">
        <f t="shared" si="1"/>
        <v>422.35583984988449</v>
      </c>
      <c r="R29" s="10">
        <v>418.7</v>
      </c>
      <c r="S29" s="4">
        <f t="shared" si="2"/>
        <v>0.87314063766049699</v>
      </c>
      <c r="T29" s="14">
        <f t="shared" si="3"/>
        <v>13.36516500800353</v>
      </c>
    </row>
    <row r="30" spans="1:20">
      <c r="A30" s="1" t="s">
        <v>14</v>
      </c>
      <c r="B30" s="2" t="s">
        <v>130</v>
      </c>
      <c r="C30" s="4">
        <v>301.84999999999997</v>
      </c>
      <c r="D30" s="4">
        <v>0</v>
      </c>
      <c r="E30" s="4">
        <v>0</v>
      </c>
      <c r="F30" s="4">
        <v>1</v>
      </c>
      <c r="G30" s="4">
        <v>1</v>
      </c>
      <c r="H30" s="4">
        <v>0</v>
      </c>
      <c r="I30" s="4">
        <v>0</v>
      </c>
      <c r="J30" s="4">
        <v>0</v>
      </c>
      <c r="K30" s="4">
        <v>3</v>
      </c>
      <c r="L30" s="4">
        <v>2</v>
      </c>
      <c r="M30" s="4">
        <v>0</v>
      </c>
      <c r="N30" s="4">
        <v>0</v>
      </c>
      <c r="O30" s="4">
        <v>0</v>
      </c>
      <c r="P30" s="4">
        <f t="shared" si="0"/>
        <v>7.740000000000001E-2</v>
      </c>
      <c r="Q30" s="4">
        <f t="shared" si="1"/>
        <v>462.4634426363931</v>
      </c>
      <c r="R30" s="10">
        <v>456.92</v>
      </c>
      <c r="S30" s="4">
        <f t="shared" si="2"/>
        <v>1.2132195212275849</v>
      </c>
      <c r="T30" s="14">
        <f t="shared" si="3"/>
        <v>30.729756262980672</v>
      </c>
    </row>
    <row r="31" spans="1:20">
      <c r="A31" s="1" t="s">
        <v>15</v>
      </c>
      <c r="B31" s="2" t="s">
        <v>129</v>
      </c>
      <c r="C31" s="4">
        <v>276.95</v>
      </c>
      <c r="D31" s="4">
        <v>0</v>
      </c>
      <c r="E31" s="4">
        <v>0</v>
      </c>
      <c r="F31" s="4">
        <v>0</v>
      </c>
      <c r="G31" s="4">
        <v>2</v>
      </c>
      <c r="H31" s="4">
        <v>0</v>
      </c>
      <c r="I31" s="4">
        <v>0</v>
      </c>
      <c r="J31" s="4">
        <v>0</v>
      </c>
      <c r="K31" s="4">
        <v>4</v>
      </c>
      <c r="L31" s="4">
        <v>2</v>
      </c>
      <c r="M31" s="4">
        <v>0</v>
      </c>
      <c r="N31" s="4">
        <v>0</v>
      </c>
      <c r="O31" s="4">
        <v>0</v>
      </c>
      <c r="P31" s="4">
        <f t="shared" si="0"/>
        <v>7.8800000000000009E-2</v>
      </c>
      <c r="Q31" s="4">
        <f t="shared" si="1"/>
        <v>423.57939470007426</v>
      </c>
      <c r="R31" s="10">
        <v>418.75</v>
      </c>
      <c r="S31" s="4">
        <f t="shared" si="2"/>
        <v>1.1532882865848981</v>
      </c>
      <c r="T31" s="14">
        <f t="shared" si="3"/>
        <v>23.323053169105357</v>
      </c>
    </row>
    <row r="32" spans="1:20">
      <c r="A32" s="1" t="s">
        <v>16</v>
      </c>
      <c r="B32" s="2" t="s">
        <v>131</v>
      </c>
      <c r="C32" s="4">
        <v>366.04999999999995</v>
      </c>
      <c r="D32" s="4">
        <v>0</v>
      </c>
      <c r="E32" s="4">
        <v>0</v>
      </c>
      <c r="F32" s="4">
        <v>0</v>
      </c>
      <c r="G32" s="4">
        <v>2</v>
      </c>
      <c r="H32" s="4">
        <v>0</v>
      </c>
      <c r="I32" s="4">
        <v>0</v>
      </c>
      <c r="J32" s="4">
        <v>0</v>
      </c>
      <c r="K32" s="4">
        <v>2</v>
      </c>
      <c r="L32" s="4">
        <v>4</v>
      </c>
      <c r="M32" s="4">
        <v>0</v>
      </c>
      <c r="N32" s="4">
        <v>0</v>
      </c>
      <c r="O32" s="4">
        <v>0</v>
      </c>
      <c r="P32" s="4">
        <f t="shared" si="0"/>
        <v>7.7600000000000002E-2</v>
      </c>
      <c r="Q32" s="4">
        <f t="shared" si="1"/>
        <v>560.68490038572293</v>
      </c>
      <c r="R32" s="10">
        <v>551.15</v>
      </c>
      <c r="S32" s="4">
        <f t="shared" si="2"/>
        <v>1.7300009771791616</v>
      </c>
      <c r="T32" s="14">
        <f t="shared" si="3"/>
        <v>90.91432536565965</v>
      </c>
    </row>
    <row r="33" spans="1:20">
      <c r="A33" s="1" t="s">
        <v>17</v>
      </c>
      <c r="B33" s="2" t="s">
        <v>131</v>
      </c>
      <c r="C33" s="4">
        <v>365.29999999999995</v>
      </c>
      <c r="D33" s="4">
        <v>0</v>
      </c>
      <c r="E33" s="4">
        <v>0</v>
      </c>
      <c r="F33" s="4">
        <v>0</v>
      </c>
      <c r="G33" s="4">
        <v>2</v>
      </c>
      <c r="H33" s="4">
        <v>0</v>
      </c>
      <c r="I33" s="4">
        <v>0</v>
      </c>
      <c r="J33" s="4">
        <v>0</v>
      </c>
      <c r="K33" s="4">
        <v>2</v>
      </c>
      <c r="L33" s="4">
        <v>4</v>
      </c>
      <c r="M33" s="4">
        <v>0</v>
      </c>
      <c r="N33" s="4">
        <v>0</v>
      </c>
      <c r="O33" s="4">
        <v>0</v>
      </c>
      <c r="P33" s="4">
        <f t="shared" si="0"/>
        <v>7.7600000000000002E-2</v>
      </c>
      <c r="Q33" s="4">
        <f t="shared" si="1"/>
        <v>559.53611285590648</v>
      </c>
      <c r="R33" s="10">
        <v>552.35</v>
      </c>
      <c r="S33" s="4">
        <f t="shared" si="2"/>
        <v>1.3010071251754245</v>
      </c>
      <c r="T33" s="14">
        <f t="shared" si="3"/>
        <v>51.640217977824072</v>
      </c>
    </row>
    <row r="34" spans="1:20">
      <c r="A34" s="1" t="s">
        <v>18</v>
      </c>
      <c r="B34" s="2" t="s">
        <v>132</v>
      </c>
      <c r="C34" s="4">
        <v>320.84999999999997</v>
      </c>
      <c r="D34" s="4">
        <v>0</v>
      </c>
      <c r="E34" s="4">
        <v>0</v>
      </c>
      <c r="F34" s="4">
        <v>0</v>
      </c>
      <c r="G34" s="4">
        <v>2</v>
      </c>
      <c r="H34" s="4">
        <v>0</v>
      </c>
      <c r="I34" s="4">
        <v>0</v>
      </c>
      <c r="J34" s="4">
        <v>0</v>
      </c>
      <c r="K34" s="4">
        <v>3</v>
      </c>
      <c r="L34" s="4">
        <v>3</v>
      </c>
      <c r="M34" s="4">
        <v>0</v>
      </c>
      <c r="N34" s="4">
        <v>0</v>
      </c>
      <c r="O34" s="4">
        <v>0</v>
      </c>
      <c r="P34" s="4">
        <f t="shared" si="0"/>
        <v>7.8200000000000006E-2</v>
      </c>
      <c r="Q34" s="4">
        <f t="shared" si="1"/>
        <v>491.08609479276396</v>
      </c>
      <c r="R34" s="10">
        <v>487.44</v>
      </c>
      <c r="S34" s="4">
        <f t="shared" si="2"/>
        <v>0.74800894320613009</v>
      </c>
      <c r="T34" s="14">
        <f t="shared" si="3"/>
        <v>13.294007237820471</v>
      </c>
    </row>
    <row r="35" spans="1:20">
      <c r="A35" s="1" t="s">
        <v>19</v>
      </c>
      <c r="B35" s="2" t="s">
        <v>133</v>
      </c>
      <c r="C35" s="4">
        <v>261.14999999999998</v>
      </c>
      <c r="D35" s="4">
        <v>0</v>
      </c>
      <c r="E35" s="4">
        <v>0</v>
      </c>
      <c r="F35" s="4">
        <v>1</v>
      </c>
      <c r="G35" s="4">
        <v>1</v>
      </c>
      <c r="H35" s="4">
        <v>0</v>
      </c>
      <c r="I35" s="4">
        <v>0</v>
      </c>
      <c r="J35" s="4">
        <v>0</v>
      </c>
      <c r="K35" s="4">
        <v>4</v>
      </c>
      <c r="L35" s="4">
        <v>1</v>
      </c>
      <c r="M35" s="4">
        <v>0</v>
      </c>
      <c r="N35" s="4">
        <v>0</v>
      </c>
      <c r="O35" s="4">
        <v>0</v>
      </c>
      <c r="P35" s="4">
        <f t="shared" si="0"/>
        <v>7.8E-2</v>
      </c>
      <c r="Q35" s="4">
        <f t="shared" si="1"/>
        <v>399.80954888806554</v>
      </c>
      <c r="R35" s="10">
        <v>395.45</v>
      </c>
      <c r="S35" s="4">
        <f t="shared" si="2"/>
        <v>1.1024273329284477</v>
      </c>
      <c r="T35" s="14">
        <f t="shared" si="3"/>
        <v>19.005666507433546</v>
      </c>
    </row>
    <row r="36" spans="1:20">
      <c r="A36" s="2" t="s">
        <v>20</v>
      </c>
      <c r="B36" s="2" t="s">
        <v>134</v>
      </c>
      <c r="C36" s="4">
        <v>319.54999999999995</v>
      </c>
      <c r="D36" s="4">
        <v>0</v>
      </c>
      <c r="E36" s="4">
        <v>0</v>
      </c>
      <c r="F36" s="4">
        <v>0</v>
      </c>
      <c r="G36" s="4">
        <v>2</v>
      </c>
      <c r="H36" s="4">
        <v>0</v>
      </c>
      <c r="I36" s="4">
        <v>0</v>
      </c>
      <c r="J36" s="4">
        <v>0</v>
      </c>
      <c r="K36" s="4">
        <v>4</v>
      </c>
      <c r="L36" s="4">
        <v>0</v>
      </c>
      <c r="M36" s="4">
        <v>2</v>
      </c>
      <c r="N36" s="4">
        <v>0</v>
      </c>
      <c r="O36" s="4">
        <v>0</v>
      </c>
      <c r="P36" s="4">
        <f t="shared" si="0"/>
        <v>8.4400000000000003E-2</v>
      </c>
      <c r="Q36" s="4">
        <f t="shared" si="1"/>
        <v>485.40028943862535</v>
      </c>
      <c r="R36" s="10">
        <v>487.79</v>
      </c>
      <c r="S36" s="4">
        <f t="shared" si="2"/>
        <v>0.48990560720282711</v>
      </c>
      <c r="T36" s="14">
        <f t="shared" si="3"/>
        <v>5.7107165671456421</v>
      </c>
    </row>
    <row r="37" spans="1:20">
      <c r="A37" s="1" t="s">
        <v>21</v>
      </c>
      <c r="B37" s="2" t="s">
        <v>135</v>
      </c>
      <c r="C37" s="4">
        <v>319.75</v>
      </c>
      <c r="D37" s="4">
        <v>1</v>
      </c>
      <c r="E37" s="4">
        <v>2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v>0</v>
      </c>
      <c r="L37" s="4">
        <v>1</v>
      </c>
      <c r="M37" s="4">
        <v>0</v>
      </c>
      <c r="N37" s="4">
        <v>0</v>
      </c>
      <c r="O37" s="4">
        <v>0</v>
      </c>
      <c r="P37" s="4">
        <f t="shared" si="0"/>
        <v>6.2400000000000004E-2</v>
      </c>
      <c r="Q37" s="4">
        <f t="shared" si="1"/>
        <v>499.35794827304449</v>
      </c>
      <c r="R37" s="10">
        <v>503.5</v>
      </c>
      <c r="S37" s="4">
        <f t="shared" si="2"/>
        <v>0.82265178291072782</v>
      </c>
      <c r="T37" s="14">
        <f t="shared" si="3"/>
        <v>17.156592508775162</v>
      </c>
    </row>
    <row r="38" spans="1:20">
      <c r="A38" s="1" t="s">
        <v>22</v>
      </c>
      <c r="B38" s="2" t="s">
        <v>135</v>
      </c>
      <c r="C38" s="4">
        <v>307.95</v>
      </c>
      <c r="D38" s="4">
        <v>2</v>
      </c>
      <c r="E38" s="4">
        <v>0</v>
      </c>
      <c r="F38" s="4">
        <v>1</v>
      </c>
      <c r="G38" s="4">
        <v>0</v>
      </c>
      <c r="H38" s="4">
        <v>0</v>
      </c>
      <c r="I38" s="4">
        <v>0</v>
      </c>
      <c r="J38" s="4">
        <v>0</v>
      </c>
      <c r="K38" s="4">
        <v>0</v>
      </c>
      <c r="L38" s="4">
        <v>1</v>
      </c>
      <c r="M38" s="4">
        <v>0</v>
      </c>
      <c r="N38" s="4">
        <v>0</v>
      </c>
      <c r="O38" s="4">
        <v>0</v>
      </c>
      <c r="P38" s="4">
        <f t="shared" si="0"/>
        <v>5.5100000000000003E-2</v>
      </c>
      <c r="Q38" s="4">
        <f t="shared" si="1"/>
        <v>485.62177146085924</v>
      </c>
      <c r="R38" s="10">
        <v>482.4</v>
      </c>
      <c r="S38" s="4">
        <f t="shared" si="2"/>
        <v>0.66786307231742514</v>
      </c>
      <c r="T38" s="14">
        <f t="shared" si="3"/>
        <v>10.379811346007202</v>
      </c>
    </row>
    <row r="39" spans="1:20">
      <c r="A39" s="1" t="s">
        <v>23</v>
      </c>
      <c r="B39" s="2" t="s">
        <v>136</v>
      </c>
      <c r="C39" s="4">
        <v>263.75</v>
      </c>
      <c r="D39" s="4">
        <v>2</v>
      </c>
      <c r="E39" s="4">
        <v>0</v>
      </c>
      <c r="F39" s="4">
        <v>1</v>
      </c>
      <c r="G39" s="4">
        <v>0</v>
      </c>
      <c r="H39" s="4">
        <v>0</v>
      </c>
      <c r="I39" s="4">
        <v>0</v>
      </c>
      <c r="J39" s="4">
        <v>0</v>
      </c>
      <c r="K39" s="4">
        <v>1</v>
      </c>
      <c r="L39" s="4">
        <v>0</v>
      </c>
      <c r="M39" s="4">
        <v>0</v>
      </c>
      <c r="N39" s="4">
        <v>0</v>
      </c>
      <c r="O39" s="4">
        <v>0</v>
      </c>
      <c r="P39" s="4">
        <f t="shared" si="0"/>
        <v>5.57E-2</v>
      </c>
      <c r="Q39" s="4">
        <f t="shared" si="1"/>
        <v>415.58469552279848</v>
      </c>
      <c r="R39" s="10">
        <v>374.8</v>
      </c>
      <c r="S39" s="4">
        <f t="shared" si="2"/>
        <v>10.88172239135498</v>
      </c>
      <c r="T39" s="14">
        <f t="shared" si="3"/>
        <v>1663.3913888873778</v>
      </c>
    </row>
    <row r="40" spans="1:20">
      <c r="A40" s="1" t="s">
        <v>24</v>
      </c>
      <c r="B40" s="2" t="s">
        <v>137</v>
      </c>
      <c r="C40" s="4">
        <v>313.14999999999998</v>
      </c>
      <c r="D40" s="4">
        <v>0</v>
      </c>
      <c r="E40" s="4">
        <v>1</v>
      </c>
      <c r="F40" s="4">
        <v>1</v>
      </c>
      <c r="G40" s="4">
        <v>0</v>
      </c>
      <c r="H40" s="4">
        <v>0</v>
      </c>
      <c r="I40" s="4">
        <v>0</v>
      </c>
      <c r="J40" s="4">
        <v>0</v>
      </c>
      <c r="K40" s="4">
        <v>5</v>
      </c>
      <c r="L40" s="4">
        <v>0</v>
      </c>
      <c r="M40" s="4">
        <v>0</v>
      </c>
      <c r="N40" s="4">
        <v>0</v>
      </c>
      <c r="O40" s="4">
        <v>0</v>
      </c>
      <c r="P40" s="4">
        <f t="shared" si="0"/>
        <v>9.0799999999999992E-2</v>
      </c>
      <c r="Q40" s="4">
        <f t="shared" si="1"/>
        <v>472.05409602763655</v>
      </c>
      <c r="R40" s="10">
        <v>427.15</v>
      </c>
      <c r="S40" s="4">
        <f t="shared" si="2"/>
        <v>10.512488827727163</v>
      </c>
      <c r="T40" s="14">
        <f t="shared" si="3"/>
        <v>2016.3778400592064</v>
      </c>
    </row>
    <row r="41" spans="1:20">
      <c r="A41" s="1" t="s">
        <v>25</v>
      </c>
      <c r="B41" s="2" t="s">
        <v>138</v>
      </c>
      <c r="C41" s="4">
        <v>271.70999999999998</v>
      </c>
      <c r="D41" s="4">
        <v>0</v>
      </c>
      <c r="E41" s="4">
        <v>1</v>
      </c>
      <c r="F41" s="4">
        <v>0</v>
      </c>
      <c r="G41" s="4">
        <v>2</v>
      </c>
      <c r="H41" s="4">
        <v>0</v>
      </c>
      <c r="I41" s="4">
        <v>0</v>
      </c>
      <c r="J41" s="4">
        <v>0</v>
      </c>
      <c r="K41" s="4">
        <v>6</v>
      </c>
      <c r="L41" s="4">
        <v>0</v>
      </c>
      <c r="M41" s="4">
        <v>0</v>
      </c>
      <c r="N41" s="4">
        <v>0</v>
      </c>
      <c r="O41" s="4">
        <v>0</v>
      </c>
      <c r="P41" s="4">
        <f t="shared" si="0"/>
        <v>9.8900000000000016E-2</v>
      </c>
      <c r="Q41" s="4">
        <f t="shared" si="1"/>
        <v>405.74485495409152</v>
      </c>
      <c r="R41" s="10">
        <v>403.35</v>
      </c>
      <c r="S41" s="4">
        <f t="shared" si="2"/>
        <v>0.59374115633853952</v>
      </c>
      <c r="T41" s="14">
        <f t="shared" si="3"/>
        <v>5.7353302511365989</v>
      </c>
    </row>
    <row r="42" spans="1:20">
      <c r="A42" s="1" t="s">
        <v>26</v>
      </c>
      <c r="B42" s="2" t="s">
        <v>138</v>
      </c>
      <c r="C42" s="4">
        <v>279.64999999999998</v>
      </c>
      <c r="D42" s="4">
        <v>0</v>
      </c>
      <c r="E42" s="4">
        <v>0</v>
      </c>
      <c r="F42" s="4">
        <v>2</v>
      </c>
      <c r="G42" s="4">
        <v>1</v>
      </c>
      <c r="H42" s="4">
        <v>0</v>
      </c>
      <c r="I42" s="4">
        <v>0</v>
      </c>
      <c r="J42" s="4">
        <v>0</v>
      </c>
      <c r="K42" s="4">
        <v>6</v>
      </c>
      <c r="L42" s="4">
        <v>0</v>
      </c>
      <c r="M42" s="4">
        <v>0</v>
      </c>
      <c r="N42" s="4">
        <v>0</v>
      </c>
      <c r="O42" s="4">
        <v>0</v>
      </c>
      <c r="P42" s="4">
        <f t="shared" si="0"/>
        <v>0.1061</v>
      </c>
      <c r="Q42" s="4">
        <f t="shared" si="1"/>
        <v>414.21695687354935</v>
      </c>
      <c r="R42" s="10">
        <v>412.45</v>
      </c>
      <c r="S42" s="4">
        <f t="shared" si="2"/>
        <v>0.4284051093585553</v>
      </c>
      <c r="T42" s="14">
        <f t="shared" si="3"/>
        <v>3.1221365929833333</v>
      </c>
    </row>
    <row r="43" spans="1:20">
      <c r="A43" s="1" t="s">
        <v>27</v>
      </c>
      <c r="B43" s="2" t="s">
        <v>138</v>
      </c>
      <c r="C43" s="4">
        <v>272.45</v>
      </c>
      <c r="D43" s="4">
        <v>0</v>
      </c>
      <c r="E43" s="4">
        <v>1</v>
      </c>
      <c r="F43" s="4">
        <v>0</v>
      </c>
      <c r="G43" s="4">
        <v>2</v>
      </c>
      <c r="H43" s="4">
        <v>0</v>
      </c>
      <c r="I43" s="4">
        <v>0</v>
      </c>
      <c r="J43" s="4">
        <v>0</v>
      </c>
      <c r="K43" s="4">
        <v>6</v>
      </c>
      <c r="L43" s="4">
        <v>0</v>
      </c>
      <c r="M43" s="4">
        <v>0</v>
      </c>
      <c r="N43" s="4">
        <v>0</v>
      </c>
      <c r="O43" s="4">
        <v>0</v>
      </c>
      <c r="P43" s="4">
        <f t="shared" si="0"/>
        <v>9.8900000000000016E-2</v>
      </c>
      <c r="Q43" s="4">
        <f t="shared" si="1"/>
        <v>406.84989780369597</v>
      </c>
      <c r="R43" s="10">
        <v>398.1</v>
      </c>
      <c r="S43" s="4">
        <f t="shared" si="2"/>
        <v>2.1979145450127966</v>
      </c>
      <c r="T43" s="14">
        <f t="shared" si="3"/>
        <v>76.560711575123108</v>
      </c>
    </row>
    <row r="44" spans="1:20">
      <c r="A44" s="1" t="s">
        <v>194</v>
      </c>
      <c r="B44" s="2" t="s">
        <v>139</v>
      </c>
      <c r="C44" s="4">
        <v>237.14999999999998</v>
      </c>
      <c r="D44" s="4">
        <v>0</v>
      </c>
      <c r="E44" s="4">
        <v>0</v>
      </c>
      <c r="F44" s="4">
        <v>0</v>
      </c>
      <c r="G44" s="4">
        <v>3</v>
      </c>
      <c r="H44" s="4">
        <v>0</v>
      </c>
      <c r="I44" s="4">
        <v>0</v>
      </c>
      <c r="J44" s="4">
        <v>0</v>
      </c>
      <c r="K44" s="4">
        <v>8</v>
      </c>
      <c r="L44" s="4">
        <v>0</v>
      </c>
      <c r="M44" s="4">
        <v>0</v>
      </c>
      <c r="N44" s="4">
        <v>0</v>
      </c>
      <c r="O44" s="4">
        <v>0</v>
      </c>
      <c r="P44" s="4">
        <f t="shared" si="0"/>
        <v>0.1089</v>
      </c>
      <c r="Q44" s="4">
        <f t="shared" si="1"/>
        <v>350.1768212063007</v>
      </c>
      <c r="R44" s="10">
        <v>345.01</v>
      </c>
      <c r="S44" s="4">
        <f t="shared" si="2"/>
        <v>1.4975859268718907</v>
      </c>
      <c r="T44" s="14">
        <f t="shared" si="3"/>
        <v>26.696041377878728</v>
      </c>
    </row>
    <row r="45" spans="1:20">
      <c r="A45" s="1" t="s">
        <v>28</v>
      </c>
      <c r="B45" s="2" t="s">
        <v>140</v>
      </c>
      <c r="C45" s="4">
        <v>301.34999999999997</v>
      </c>
      <c r="D45" s="4">
        <v>1</v>
      </c>
      <c r="E45" s="4">
        <v>0</v>
      </c>
      <c r="F45" s="4">
        <v>0</v>
      </c>
      <c r="G45" s="4">
        <v>2</v>
      </c>
      <c r="H45" s="4">
        <v>0</v>
      </c>
      <c r="I45" s="4">
        <v>0</v>
      </c>
      <c r="J45" s="4">
        <v>0</v>
      </c>
      <c r="K45" s="4">
        <v>3</v>
      </c>
      <c r="L45" s="4">
        <v>2</v>
      </c>
      <c r="M45" s="4">
        <v>0</v>
      </c>
      <c r="N45" s="4">
        <v>0</v>
      </c>
      <c r="O45" s="4">
        <v>0</v>
      </c>
      <c r="P45" s="4">
        <f t="shared" si="0"/>
        <v>8.1800000000000012E-2</v>
      </c>
      <c r="Q45" s="4">
        <f t="shared" si="1"/>
        <v>459.2029668885022</v>
      </c>
      <c r="R45" s="10">
        <v>461.6</v>
      </c>
      <c r="S45" s="4">
        <f t="shared" si="2"/>
        <v>0.51928793576642529</v>
      </c>
      <c r="T45" s="14">
        <f t="shared" si="3"/>
        <v>5.7457677376169176</v>
      </c>
    </row>
    <row r="46" spans="1:20">
      <c r="A46" s="2" t="s">
        <v>195</v>
      </c>
      <c r="B46" s="2" t="s">
        <v>141</v>
      </c>
      <c r="C46" s="4">
        <v>263.64999999999998</v>
      </c>
      <c r="D46" s="4">
        <v>2</v>
      </c>
      <c r="E46" s="4">
        <v>2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f t="shared" si="0"/>
        <v>6.6000000000000003E-2</v>
      </c>
      <c r="Q46" s="4">
        <f t="shared" si="1"/>
        <v>409.81822816763918</v>
      </c>
      <c r="R46" s="10">
        <v>425.12</v>
      </c>
      <c r="S46" s="4">
        <f t="shared" si="2"/>
        <v>3.5994006003859678</v>
      </c>
      <c r="T46" s="14">
        <f t="shared" si="3"/>
        <v>234.14422120963124</v>
      </c>
    </row>
    <row r="47" spans="1:20">
      <c r="A47" s="2" t="s">
        <v>196</v>
      </c>
      <c r="B47" s="2" t="s">
        <v>142</v>
      </c>
      <c r="C47" s="4">
        <v>300.95</v>
      </c>
      <c r="D47" s="4">
        <v>0</v>
      </c>
      <c r="E47" s="4">
        <v>1</v>
      </c>
      <c r="F47" s="4">
        <v>0</v>
      </c>
      <c r="G47" s="4">
        <v>3</v>
      </c>
      <c r="H47" s="4">
        <v>0</v>
      </c>
      <c r="I47" s="4">
        <v>0</v>
      </c>
      <c r="J47" s="4">
        <v>0</v>
      </c>
      <c r="K47" s="4">
        <v>8</v>
      </c>
      <c r="L47" s="4">
        <v>0</v>
      </c>
      <c r="M47" s="4">
        <v>0</v>
      </c>
      <c r="N47" s="4">
        <v>0</v>
      </c>
      <c r="O47" s="4">
        <v>0</v>
      </c>
      <c r="P47" s="4">
        <f t="shared" si="0"/>
        <v>0.1278</v>
      </c>
      <c r="Q47" s="4">
        <f t="shared" si="1"/>
        <v>435.5319008774257</v>
      </c>
      <c r="R47" s="10">
        <v>431.95</v>
      </c>
      <c r="S47" s="4">
        <f t="shared" si="2"/>
        <v>0.82923969844327128</v>
      </c>
      <c r="T47" s="14">
        <f t="shared" si="3"/>
        <v>12.83001389570307</v>
      </c>
    </row>
    <row r="48" spans="1:20">
      <c r="A48" s="2" t="s">
        <v>197</v>
      </c>
      <c r="B48" s="2" t="s">
        <v>143</v>
      </c>
      <c r="C48" s="4">
        <v>271.95</v>
      </c>
      <c r="D48" s="4">
        <v>0</v>
      </c>
      <c r="E48" s="4">
        <v>0</v>
      </c>
      <c r="F48" s="4">
        <v>0</v>
      </c>
      <c r="G48" s="4">
        <v>4</v>
      </c>
      <c r="H48" s="4">
        <v>0</v>
      </c>
      <c r="I48" s="4">
        <v>0</v>
      </c>
      <c r="J48" s="4">
        <v>0</v>
      </c>
      <c r="K48" s="4">
        <v>10</v>
      </c>
      <c r="L48" s="4">
        <v>0</v>
      </c>
      <c r="M48" s="4">
        <v>0</v>
      </c>
      <c r="N48" s="4">
        <v>0</v>
      </c>
      <c r="O48" s="4">
        <v>0</v>
      </c>
      <c r="P48" s="4">
        <f t="shared" si="0"/>
        <v>0.13780000000000001</v>
      </c>
      <c r="Q48" s="4">
        <f t="shared" si="1"/>
        <v>389.61978953912342</v>
      </c>
      <c r="R48" s="10">
        <v>386.35</v>
      </c>
      <c r="S48" s="4">
        <f t="shared" si="2"/>
        <v>0.84632833936156182</v>
      </c>
      <c r="T48" s="14">
        <f t="shared" si="3"/>
        <v>10.691523630160779</v>
      </c>
    </row>
    <row r="49" spans="1:20">
      <c r="A49" s="1" t="s">
        <v>29</v>
      </c>
      <c r="B49" s="2" t="s">
        <v>144</v>
      </c>
      <c r="C49" s="4">
        <v>343.34999999999997</v>
      </c>
      <c r="D49" s="4">
        <v>2</v>
      </c>
      <c r="E49" s="4">
        <v>3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  <c r="M49" s="4">
        <v>0</v>
      </c>
      <c r="N49" s="4">
        <v>0</v>
      </c>
      <c r="O49" s="4">
        <v>1</v>
      </c>
      <c r="P49" s="4">
        <f t="shared" si="0"/>
        <v>0.1017</v>
      </c>
      <c r="Q49" s="4">
        <f t="shared" si="1"/>
        <v>511.09142826512885</v>
      </c>
      <c r="R49" s="10">
        <v>512.70000000000005</v>
      </c>
      <c r="S49" s="4">
        <f t="shared" si="2"/>
        <v>0.31374521842621234</v>
      </c>
      <c r="T49" s="14">
        <f t="shared" si="3"/>
        <v>2.5875030262265133</v>
      </c>
    </row>
    <row r="50" spans="1:20">
      <c r="A50" s="1" t="s">
        <v>30</v>
      </c>
      <c r="B50" s="2" t="s">
        <v>145</v>
      </c>
      <c r="C50" s="4">
        <v>366.95</v>
      </c>
      <c r="D50" s="4">
        <v>1</v>
      </c>
      <c r="E50" s="4">
        <v>3</v>
      </c>
      <c r="F50" s="4">
        <v>0</v>
      </c>
      <c r="G50" s="4">
        <v>0</v>
      </c>
      <c r="H50" s="4">
        <v>1</v>
      </c>
      <c r="I50" s="4">
        <v>1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1</v>
      </c>
      <c r="P50" s="4">
        <f t="shared" si="0"/>
        <v>0.1118</v>
      </c>
      <c r="Q50" s="4">
        <f t="shared" si="1"/>
        <v>540.11865035660935</v>
      </c>
      <c r="R50" s="10">
        <v>540</v>
      </c>
      <c r="S50" s="4">
        <f t="shared" si="2"/>
        <v>2.197228826099086E-2</v>
      </c>
      <c r="T50" s="14">
        <f t="shared" si="3"/>
        <v>1.4077907123526077E-2</v>
      </c>
    </row>
    <row r="51" spans="1:20">
      <c r="A51" s="1" t="s">
        <v>31</v>
      </c>
      <c r="B51" s="2" t="s">
        <v>146</v>
      </c>
      <c r="C51" s="4">
        <v>322.87</v>
      </c>
      <c r="D51" s="4">
        <v>4</v>
      </c>
      <c r="E51" s="4">
        <v>1</v>
      </c>
      <c r="F51" s="4">
        <v>0</v>
      </c>
      <c r="G51" s="4">
        <v>1</v>
      </c>
      <c r="H51" s="4">
        <v>0</v>
      </c>
      <c r="I51" s="4">
        <v>0</v>
      </c>
      <c r="J51" s="4">
        <v>0</v>
      </c>
      <c r="K51" s="4">
        <v>0</v>
      </c>
      <c r="L51" s="4">
        <v>0</v>
      </c>
      <c r="M51" s="4">
        <v>0</v>
      </c>
      <c r="N51" s="4">
        <v>0</v>
      </c>
      <c r="O51" s="4">
        <v>0</v>
      </c>
      <c r="P51" s="4">
        <f t="shared" si="0"/>
        <v>8.2000000000000003E-2</v>
      </c>
      <c r="Q51" s="4">
        <f t="shared" si="1"/>
        <v>491.87545512990431</v>
      </c>
      <c r="R51" s="10">
        <v>489</v>
      </c>
      <c r="S51" s="4">
        <f t="shared" si="2"/>
        <v>0.58802763392726176</v>
      </c>
      <c r="T51" s="14">
        <f t="shared" si="3"/>
        <v>8.2682422040930135</v>
      </c>
    </row>
    <row r="52" spans="1:20">
      <c r="A52" s="1" t="s">
        <v>32</v>
      </c>
      <c r="B52" s="2" t="s">
        <v>146</v>
      </c>
      <c r="C52" s="4">
        <v>331.14</v>
      </c>
      <c r="D52" s="4">
        <v>4</v>
      </c>
      <c r="E52" s="4">
        <v>0</v>
      </c>
      <c r="F52" s="4">
        <v>2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  <c r="M52" s="4">
        <v>0</v>
      </c>
      <c r="N52" s="4">
        <v>0</v>
      </c>
      <c r="O52" s="4">
        <v>0</v>
      </c>
      <c r="P52" s="4">
        <f t="shared" si="0"/>
        <v>8.9200000000000002E-2</v>
      </c>
      <c r="Q52" s="4">
        <f t="shared" si="1"/>
        <v>500.11979676958316</v>
      </c>
      <c r="R52" s="10">
        <v>500</v>
      </c>
      <c r="S52" s="4">
        <f t="shared" si="2"/>
        <v>2.3959353916632151E-2</v>
      </c>
      <c r="T52" s="14">
        <f t="shared" si="3"/>
        <v>1.4351266002560913E-2</v>
      </c>
    </row>
    <row r="53" spans="1:20">
      <c r="A53" s="1" t="s">
        <v>33</v>
      </c>
      <c r="B53" s="2" t="s">
        <v>147</v>
      </c>
      <c r="C53" s="4">
        <v>354.04999999999995</v>
      </c>
      <c r="D53" s="4">
        <v>5</v>
      </c>
      <c r="E53" s="4">
        <v>0</v>
      </c>
      <c r="F53" s="4">
        <v>1</v>
      </c>
      <c r="G53" s="4">
        <v>1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f t="shared" si="0"/>
        <v>9.3599999999999989E-2</v>
      </c>
      <c r="Q53" s="4">
        <f t="shared" si="1"/>
        <v>531.95562061258693</v>
      </c>
      <c r="R53" s="10">
        <v>531.1</v>
      </c>
      <c r="S53" s="4">
        <f t="shared" si="2"/>
        <v>0.1611034857064402</v>
      </c>
      <c r="T53" s="14">
        <f t="shared" si="3"/>
        <v>0.73208663268358876</v>
      </c>
    </row>
    <row r="54" spans="1:20">
      <c r="A54" s="1" t="s">
        <v>34</v>
      </c>
      <c r="B54" s="2" t="s">
        <v>148</v>
      </c>
      <c r="C54" s="4">
        <v>309.21999999999997</v>
      </c>
      <c r="D54" s="4">
        <v>2</v>
      </c>
      <c r="E54" s="4">
        <v>3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f t="shared" si="0"/>
        <v>8.4900000000000003E-2</v>
      </c>
      <c r="Q54" s="4">
        <f t="shared" si="1"/>
        <v>469.42520339696739</v>
      </c>
      <c r="R54" s="10">
        <v>469.7</v>
      </c>
      <c r="S54" s="4">
        <f t="shared" si="2"/>
        <v>5.8504705776580443E-2</v>
      </c>
      <c r="T54" s="14">
        <f t="shared" si="3"/>
        <v>7.5513173038255429E-2</v>
      </c>
    </row>
    <row r="55" spans="1:20">
      <c r="A55" s="1" t="s">
        <v>35</v>
      </c>
      <c r="B55" s="2" t="s">
        <v>148</v>
      </c>
      <c r="C55" s="4">
        <v>301</v>
      </c>
      <c r="D55" s="4">
        <v>3</v>
      </c>
      <c r="E55" s="4">
        <v>1</v>
      </c>
      <c r="F55" s="4">
        <v>1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f t="shared" si="0"/>
        <v>7.7600000000000002E-2</v>
      </c>
      <c r="Q55" s="4">
        <f t="shared" si="1"/>
        <v>461.04672863298077</v>
      </c>
      <c r="R55" s="10">
        <v>460.4</v>
      </c>
      <c r="S55" s="4">
        <f t="shared" si="2"/>
        <v>0.14047103235899136</v>
      </c>
      <c r="T55" s="14">
        <f t="shared" si="3"/>
        <v>0.41825792471720941</v>
      </c>
    </row>
    <row r="56" spans="1:20">
      <c r="A56" s="1" t="s">
        <v>36</v>
      </c>
      <c r="B56" s="2" t="s">
        <v>148</v>
      </c>
      <c r="C56" s="4">
        <v>282.64999999999998</v>
      </c>
      <c r="D56" s="4">
        <v>4</v>
      </c>
      <c r="E56" s="4">
        <v>0</v>
      </c>
      <c r="F56" s="4">
        <v>0</v>
      </c>
      <c r="G56" s="4">
        <v>1</v>
      </c>
      <c r="H56" s="4">
        <v>0</v>
      </c>
      <c r="I56" s="4">
        <v>0</v>
      </c>
      <c r="J56" s="4">
        <v>0</v>
      </c>
      <c r="K56" s="4">
        <v>0</v>
      </c>
      <c r="L56" s="4">
        <v>0</v>
      </c>
      <c r="M56" s="4">
        <v>0</v>
      </c>
      <c r="N56" s="4">
        <v>0</v>
      </c>
      <c r="O56" s="4">
        <v>0</v>
      </c>
      <c r="P56" s="4">
        <f t="shared" si="0"/>
        <v>6.3100000000000003E-2</v>
      </c>
      <c r="Q56" s="4">
        <f t="shared" si="1"/>
        <v>441.01363453761024</v>
      </c>
      <c r="R56" s="10">
        <v>433.8</v>
      </c>
      <c r="S56" s="4">
        <f t="shared" si="2"/>
        <v>1.662894084280828</v>
      </c>
      <c r="T56" s="14">
        <f t="shared" si="3"/>
        <v>52.036523242203195</v>
      </c>
    </row>
    <row r="57" spans="1:20">
      <c r="A57" s="1" t="s">
        <v>37</v>
      </c>
      <c r="B57" s="2" t="s">
        <v>146</v>
      </c>
      <c r="C57" s="4">
        <v>333.41999999999996</v>
      </c>
      <c r="D57" s="4">
        <v>3</v>
      </c>
      <c r="E57" s="4">
        <v>2</v>
      </c>
      <c r="F57" s="4">
        <v>1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f t="shared" si="0"/>
        <v>9.6500000000000002E-2</v>
      </c>
      <c r="Q57" s="4">
        <f t="shared" si="1"/>
        <v>499.27355861938327</v>
      </c>
      <c r="R57" s="10">
        <v>497.7</v>
      </c>
      <c r="S57" s="4">
        <f t="shared" si="2"/>
        <v>0.31616608788090766</v>
      </c>
      <c r="T57" s="14">
        <f t="shared" si="3"/>
        <v>2.4760867286354058</v>
      </c>
    </row>
    <row r="58" spans="1:20">
      <c r="A58" s="1" t="s">
        <v>38</v>
      </c>
      <c r="B58" s="2" t="s">
        <v>146</v>
      </c>
      <c r="C58" s="4">
        <v>336.42999999999995</v>
      </c>
      <c r="D58" s="4">
        <v>3</v>
      </c>
      <c r="E58" s="4">
        <v>2</v>
      </c>
      <c r="F58" s="4">
        <v>1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f t="shared" si="0"/>
        <v>9.6500000000000002E-2</v>
      </c>
      <c r="Q58" s="4">
        <f t="shared" si="1"/>
        <v>503.78082696394671</v>
      </c>
      <c r="R58" s="10">
        <v>504.6</v>
      </c>
      <c r="S58" s="4">
        <f t="shared" si="2"/>
        <v>0.16234106937243642</v>
      </c>
      <c r="T58" s="14">
        <f t="shared" si="3"/>
        <v>0.67104446299680454</v>
      </c>
    </row>
    <row r="59" spans="1:20">
      <c r="A59" s="1" t="s">
        <v>39</v>
      </c>
      <c r="B59" s="2" t="s">
        <v>147</v>
      </c>
      <c r="C59" s="4">
        <v>352.34999999999997</v>
      </c>
      <c r="D59" s="4">
        <v>4</v>
      </c>
      <c r="E59" s="4">
        <v>2</v>
      </c>
      <c r="F59" s="4">
        <v>0</v>
      </c>
      <c r="G59" s="4">
        <v>1</v>
      </c>
      <c r="H59" s="4">
        <v>0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  <c r="N59" s="4">
        <v>0</v>
      </c>
      <c r="O59" s="4">
        <v>0</v>
      </c>
      <c r="P59" s="4">
        <f t="shared" si="0"/>
        <v>0.1009</v>
      </c>
      <c r="Q59" s="4">
        <f t="shared" si="1"/>
        <v>524.96493194027448</v>
      </c>
      <c r="R59" s="10">
        <v>526.5</v>
      </c>
      <c r="S59" s="4">
        <f t="shared" si="2"/>
        <v>0.29156088503808503</v>
      </c>
      <c r="T59" s="14">
        <f t="shared" si="3"/>
        <v>2.3564339479894656</v>
      </c>
    </row>
    <row r="60" spans="1:20">
      <c r="A60" s="1" t="s">
        <v>40</v>
      </c>
      <c r="B60" s="2" t="s">
        <v>147</v>
      </c>
      <c r="C60" s="4">
        <v>353.65</v>
      </c>
      <c r="D60" s="4">
        <v>4</v>
      </c>
      <c r="E60" s="4">
        <v>1</v>
      </c>
      <c r="F60" s="4">
        <v>2</v>
      </c>
      <c r="G60" s="4">
        <v>0</v>
      </c>
      <c r="H60" s="4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f t="shared" si="0"/>
        <v>0.1081</v>
      </c>
      <c r="Q60" s="4">
        <f t="shared" si="1"/>
        <v>522.66310218263902</v>
      </c>
      <c r="R60" s="10">
        <v>519.79999999999995</v>
      </c>
      <c r="S60" s="4">
        <f t="shared" si="2"/>
        <v>0.55080842297788923</v>
      </c>
      <c r="T60" s="14">
        <f t="shared" si="3"/>
        <v>8.1973541082325951</v>
      </c>
    </row>
    <row r="61" spans="1:20">
      <c r="A61" s="1" t="s">
        <v>41</v>
      </c>
      <c r="B61" s="2" t="s">
        <v>147</v>
      </c>
      <c r="C61" s="4">
        <v>359.15</v>
      </c>
      <c r="D61" s="4">
        <v>4</v>
      </c>
      <c r="E61" s="4">
        <v>2</v>
      </c>
      <c r="F61" s="4">
        <v>0</v>
      </c>
      <c r="G61" s="4">
        <v>1</v>
      </c>
      <c r="H61" s="4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f t="shared" si="0"/>
        <v>0.1009</v>
      </c>
      <c r="Q61" s="4">
        <f t="shared" si="1"/>
        <v>535.09622621356482</v>
      </c>
      <c r="R61" s="10">
        <v>536.4</v>
      </c>
      <c r="S61" s="4">
        <f t="shared" si="2"/>
        <v>0.24305999001401163</v>
      </c>
      <c r="T61" s="14">
        <f t="shared" si="3"/>
        <v>1.6998260861954699</v>
      </c>
    </row>
    <row r="62" spans="1:20">
      <c r="A62" s="1" t="s">
        <v>42</v>
      </c>
      <c r="B62" s="2" t="s">
        <v>147</v>
      </c>
      <c r="C62" s="4">
        <v>366.45</v>
      </c>
      <c r="D62" s="4">
        <v>3</v>
      </c>
      <c r="E62" s="4">
        <v>3</v>
      </c>
      <c r="F62" s="4">
        <v>1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  <c r="L62" s="4">
        <v>0</v>
      </c>
      <c r="M62" s="4">
        <v>0</v>
      </c>
      <c r="N62" s="4">
        <v>0</v>
      </c>
      <c r="O62" s="4">
        <v>0</v>
      </c>
      <c r="P62" s="4">
        <f t="shared" si="0"/>
        <v>0.1154</v>
      </c>
      <c r="Q62" s="4">
        <f t="shared" si="1"/>
        <v>537.28217822478985</v>
      </c>
      <c r="R62" s="10">
        <v>540.6</v>
      </c>
      <c r="S62" s="4">
        <f t="shared" si="2"/>
        <v>0.61372951816688437</v>
      </c>
      <c r="T62" s="14">
        <f t="shared" si="3"/>
        <v>11.007941332058813</v>
      </c>
    </row>
    <row r="63" spans="1:20">
      <c r="A63" s="1" t="s">
        <v>43</v>
      </c>
      <c r="B63" s="2" t="s">
        <v>149</v>
      </c>
      <c r="C63" s="4">
        <v>382.95</v>
      </c>
      <c r="D63" s="4">
        <v>5</v>
      </c>
      <c r="E63" s="4">
        <v>1</v>
      </c>
      <c r="F63" s="4">
        <v>1</v>
      </c>
      <c r="G63" s="4">
        <v>1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4">
        <v>0</v>
      </c>
      <c r="O63" s="4">
        <v>0</v>
      </c>
      <c r="P63" s="4">
        <f t="shared" si="0"/>
        <v>0.11249999999999999</v>
      </c>
      <c r="Q63" s="4">
        <f t="shared" si="1"/>
        <v>563.23941719906236</v>
      </c>
      <c r="R63" s="10">
        <v>563.5</v>
      </c>
      <c r="S63" s="4">
        <f t="shared" si="2"/>
        <v>4.6243620397096889E-2</v>
      </c>
      <c r="T63" s="14">
        <f t="shared" si="3"/>
        <v>6.7903396144506217E-2</v>
      </c>
    </row>
    <row r="64" spans="1:20">
      <c r="A64" s="1" t="s">
        <v>44</v>
      </c>
      <c r="B64" s="2" t="s">
        <v>149</v>
      </c>
      <c r="C64" s="4">
        <v>372.34999999999997</v>
      </c>
      <c r="D64" s="4">
        <v>5</v>
      </c>
      <c r="E64" s="4">
        <v>1</v>
      </c>
      <c r="F64" s="4">
        <v>1</v>
      </c>
      <c r="G64" s="4">
        <v>1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f t="shared" si="0"/>
        <v>0.11249999999999999</v>
      </c>
      <c r="Q64" s="4">
        <f t="shared" si="1"/>
        <v>547.64903249528891</v>
      </c>
      <c r="R64" s="10">
        <v>543.79999999999995</v>
      </c>
      <c r="S64" s="4">
        <f t="shared" si="2"/>
        <v>0.70780295978097696</v>
      </c>
      <c r="T64" s="14">
        <f t="shared" si="3"/>
        <v>14.815051149790298</v>
      </c>
    </row>
    <row r="65" spans="1:20">
      <c r="A65" s="1" t="s">
        <v>45</v>
      </c>
      <c r="B65" s="2" t="s">
        <v>149</v>
      </c>
      <c r="C65" s="4">
        <v>387.75</v>
      </c>
      <c r="D65" s="4">
        <v>5</v>
      </c>
      <c r="E65" s="4">
        <v>1</v>
      </c>
      <c r="F65" s="4">
        <v>1</v>
      </c>
      <c r="G65" s="4">
        <v>1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4">
        <v>0</v>
      </c>
      <c r="P65" s="4">
        <f t="shared" si="0"/>
        <v>0.11249999999999999</v>
      </c>
      <c r="Q65" s="4">
        <f t="shared" si="1"/>
        <v>570.2992140460542</v>
      </c>
      <c r="R65" s="10">
        <v>573.5</v>
      </c>
      <c r="S65" s="4">
        <f t="shared" si="2"/>
        <v>0.55811437732271962</v>
      </c>
      <c r="T65" s="14">
        <f t="shared" si="3"/>
        <v>10.245030722976704</v>
      </c>
    </row>
    <row r="66" spans="1:20">
      <c r="A66" s="1" t="s">
        <v>46</v>
      </c>
      <c r="B66" s="2" t="s">
        <v>149</v>
      </c>
      <c r="C66" s="4">
        <v>385.95</v>
      </c>
      <c r="D66" s="4">
        <v>5</v>
      </c>
      <c r="E66" s="4">
        <v>0</v>
      </c>
      <c r="F66" s="4">
        <v>3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f t="shared" si="0"/>
        <v>0.1197</v>
      </c>
      <c r="Q66" s="4">
        <f t="shared" si="1"/>
        <v>563.28065981728867</v>
      </c>
      <c r="R66" s="10">
        <v>566.4</v>
      </c>
      <c r="S66" s="4">
        <f t="shared" si="2"/>
        <v>0.55073096446174297</v>
      </c>
      <c r="T66" s="14">
        <f t="shared" si="3"/>
        <v>9.7302831754774424</v>
      </c>
    </row>
    <row r="67" spans="1:20">
      <c r="A67" s="1" t="s">
        <v>47</v>
      </c>
      <c r="B67" s="2" t="s">
        <v>149</v>
      </c>
      <c r="C67" s="4">
        <v>388.75</v>
      </c>
      <c r="D67" s="4">
        <v>4</v>
      </c>
      <c r="E67" s="4">
        <v>2</v>
      </c>
      <c r="F67" s="4">
        <v>2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f t="shared" ref="P67:P121" si="4">0.0141*D67+0.0189*E67+0.0164*F67+0.0067*G67+0.0113*H67+0.0129*I67+0.0117*J67+0.0111*K67+0.0105*L67+0.0133*M67+0.0068*N67+0.0168*O67</f>
        <v>0.127</v>
      </c>
      <c r="Q67" s="4">
        <f t="shared" ref="Q67:Q121" si="5">C67/(0.584+0.965*P67-P67^2)</f>
        <v>563.05816988352115</v>
      </c>
      <c r="R67" s="10">
        <v>567.1</v>
      </c>
      <c r="S67" s="4">
        <f t="shared" ref="S67:S121" si="6">ABS((R67-Q67)/R67*100)</f>
        <v>0.71271911770038388</v>
      </c>
      <c r="T67" s="14">
        <f t="shared" ref="T67:T121" si="7">(R67-Q67)^2</f>
        <v>16.336390690475653</v>
      </c>
    </row>
    <row r="68" spans="1:20">
      <c r="A68" s="1" t="s">
        <v>48</v>
      </c>
      <c r="B68" s="2" t="s">
        <v>149</v>
      </c>
      <c r="C68" s="4">
        <v>391.34999999999997</v>
      </c>
      <c r="D68" s="4">
        <v>4</v>
      </c>
      <c r="E68" s="4">
        <v>3</v>
      </c>
      <c r="F68" s="4">
        <v>0</v>
      </c>
      <c r="G68" s="4">
        <v>1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  <c r="P68" s="4">
        <f t="shared" si="4"/>
        <v>0.1198</v>
      </c>
      <c r="Q68" s="4">
        <f t="shared" si="5"/>
        <v>571.10130220728354</v>
      </c>
      <c r="R68" s="10">
        <v>576.5</v>
      </c>
      <c r="S68" s="4">
        <f t="shared" si="6"/>
        <v>0.93646102215376603</v>
      </c>
      <c r="T68" s="14">
        <f t="shared" si="7"/>
        <v>29.145937857081595</v>
      </c>
    </row>
    <row r="69" spans="1:20">
      <c r="A69" s="1" t="s">
        <v>49</v>
      </c>
      <c r="B69" s="2" t="s">
        <v>146</v>
      </c>
      <c r="C69" s="4">
        <v>341.89</v>
      </c>
      <c r="D69" s="4">
        <v>2</v>
      </c>
      <c r="E69" s="4">
        <v>4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4">
        <v>0</v>
      </c>
      <c r="N69" s="4">
        <v>0</v>
      </c>
      <c r="O69" s="4">
        <v>0</v>
      </c>
      <c r="P69" s="4">
        <f t="shared" si="4"/>
        <v>0.1038</v>
      </c>
      <c r="Q69" s="4">
        <f t="shared" si="5"/>
        <v>507.71276712650348</v>
      </c>
      <c r="R69" s="10">
        <v>507.6</v>
      </c>
      <c r="S69" s="4">
        <f t="shared" si="6"/>
        <v>2.2215745962067854E-2</v>
      </c>
      <c r="T69" s="14">
        <f t="shared" si="7"/>
        <v>1.2716424819846547E-2</v>
      </c>
    </row>
    <row r="70" spans="1:20">
      <c r="A70" s="1" t="s">
        <v>50</v>
      </c>
      <c r="B70" s="2" t="s">
        <v>150</v>
      </c>
      <c r="C70" s="4">
        <v>331.15</v>
      </c>
      <c r="D70" s="4">
        <v>0</v>
      </c>
      <c r="E70" s="4">
        <v>0</v>
      </c>
      <c r="F70" s="4">
        <v>0</v>
      </c>
      <c r="G70" s="4">
        <v>6</v>
      </c>
      <c r="H70" s="4">
        <v>0</v>
      </c>
      <c r="I70" s="4">
        <v>0</v>
      </c>
      <c r="J70" s="4">
        <v>0</v>
      </c>
      <c r="K70" s="4">
        <v>14</v>
      </c>
      <c r="L70" s="4">
        <v>0</v>
      </c>
      <c r="M70" s="4">
        <v>0</v>
      </c>
      <c r="N70" s="4">
        <v>0</v>
      </c>
      <c r="O70" s="4">
        <v>0</v>
      </c>
      <c r="P70" s="4">
        <f t="shared" si="4"/>
        <v>0.1956</v>
      </c>
      <c r="Q70" s="4">
        <f t="shared" si="5"/>
        <v>450.85420909266264</v>
      </c>
      <c r="R70" s="10">
        <v>448.73</v>
      </c>
      <c r="S70" s="4">
        <f t="shared" si="6"/>
        <v>0.47338245552172231</v>
      </c>
      <c r="T70" s="14">
        <f t="shared" si="7"/>
        <v>4.5122642693505712</v>
      </c>
    </row>
    <row r="71" spans="1:20">
      <c r="A71" s="1" t="s">
        <v>51</v>
      </c>
      <c r="B71" s="2" t="s">
        <v>147</v>
      </c>
      <c r="C71" s="4">
        <v>363.15</v>
      </c>
      <c r="D71" s="4">
        <v>3</v>
      </c>
      <c r="E71" s="4">
        <v>3</v>
      </c>
      <c r="F71" s="4">
        <v>1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f t="shared" si="4"/>
        <v>0.1154</v>
      </c>
      <c r="Q71" s="4">
        <f t="shared" si="5"/>
        <v>532.4437795670143</v>
      </c>
      <c r="R71" s="10">
        <v>530.4</v>
      </c>
      <c r="S71" s="4">
        <f t="shared" si="6"/>
        <v>0.38532797266484281</v>
      </c>
      <c r="T71" s="14">
        <f t="shared" si="7"/>
        <v>4.1770349185452655</v>
      </c>
    </row>
    <row r="72" spans="1:20">
      <c r="A72" s="1" t="s">
        <v>52</v>
      </c>
      <c r="B72" s="2" t="s">
        <v>147</v>
      </c>
      <c r="C72" s="4">
        <v>364.95</v>
      </c>
      <c r="D72" s="4">
        <v>3</v>
      </c>
      <c r="E72" s="4">
        <v>3</v>
      </c>
      <c r="F72" s="4">
        <v>1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f t="shared" si="4"/>
        <v>0.1154</v>
      </c>
      <c r="Q72" s="4">
        <f t="shared" si="5"/>
        <v>535.08290610761912</v>
      </c>
      <c r="R72" s="10">
        <v>535.20000000000005</v>
      </c>
      <c r="S72" s="4">
        <f t="shared" si="6"/>
        <v>2.1878529966539932E-2</v>
      </c>
      <c r="T72" s="14">
        <f t="shared" si="7"/>
        <v>1.3710979632914877E-2</v>
      </c>
    </row>
    <row r="73" spans="1:20">
      <c r="A73" s="1" t="s">
        <v>53</v>
      </c>
      <c r="B73" s="2" t="s">
        <v>149</v>
      </c>
      <c r="C73" s="4">
        <v>379.15</v>
      </c>
      <c r="D73" s="4">
        <v>4</v>
      </c>
      <c r="E73" s="4">
        <v>3</v>
      </c>
      <c r="F73" s="4">
        <v>0</v>
      </c>
      <c r="G73" s="4">
        <v>1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f t="shared" si="4"/>
        <v>0.1198</v>
      </c>
      <c r="Q73" s="4">
        <f t="shared" si="5"/>
        <v>553.29770980424576</v>
      </c>
      <c r="R73" s="10">
        <v>549.79999999999995</v>
      </c>
      <c r="S73" s="4">
        <f t="shared" si="6"/>
        <v>0.63617857479916351</v>
      </c>
      <c r="T73" s="14">
        <f t="shared" si="7"/>
        <v>12.233973874717199</v>
      </c>
    </row>
    <row r="74" spans="1:20">
      <c r="A74" s="1" t="s">
        <v>54</v>
      </c>
      <c r="B74" s="2" t="s">
        <v>149</v>
      </c>
      <c r="C74" s="4">
        <v>381.15</v>
      </c>
      <c r="D74" s="4">
        <v>4</v>
      </c>
      <c r="E74" s="4">
        <v>2</v>
      </c>
      <c r="F74" s="4">
        <v>2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f t="shared" si="4"/>
        <v>0.127</v>
      </c>
      <c r="Q74" s="4">
        <f t="shared" si="5"/>
        <v>552.0504731861198</v>
      </c>
      <c r="R74" s="10">
        <v>550</v>
      </c>
      <c r="S74" s="4">
        <f t="shared" si="6"/>
        <v>0.37281330656723677</v>
      </c>
      <c r="T74" s="14">
        <f t="shared" si="7"/>
        <v>4.2044402869962942</v>
      </c>
    </row>
    <row r="75" spans="1:20">
      <c r="A75" s="1" t="s">
        <v>55</v>
      </c>
      <c r="B75" s="2" t="s">
        <v>149</v>
      </c>
      <c r="C75" s="4">
        <v>384.15</v>
      </c>
      <c r="D75" s="4">
        <v>4</v>
      </c>
      <c r="E75" s="4">
        <v>3</v>
      </c>
      <c r="F75" s="4">
        <v>0</v>
      </c>
      <c r="G75" s="4">
        <v>1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  <c r="N75" s="4">
        <v>0</v>
      </c>
      <c r="O75" s="4">
        <v>0</v>
      </c>
      <c r="P75" s="4">
        <f t="shared" si="4"/>
        <v>0.1198</v>
      </c>
      <c r="Q75" s="4">
        <f t="shared" si="5"/>
        <v>560.59426406778584</v>
      </c>
      <c r="R75" s="10">
        <v>562</v>
      </c>
      <c r="S75" s="4">
        <f t="shared" si="6"/>
        <v>0.25013094879255454</v>
      </c>
      <c r="T75" s="14">
        <f t="shared" si="7"/>
        <v>1.9760935111180036</v>
      </c>
    </row>
    <row r="76" spans="1:20">
      <c r="A76" s="1" t="s">
        <v>56</v>
      </c>
      <c r="B76" s="2" t="s">
        <v>147</v>
      </c>
      <c r="C76" s="4">
        <v>371.45</v>
      </c>
      <c r="D76" s="4">
        <v>2</v>
      </c>
      <c r="E76" s="4">
        <v>5</v>
      </c>
      <c r="F76" s="4">
        <v>0</v>
      </c>
      <c r="G76" s="4">
        <v>0</v>
      </c>
      <c r="H76" s="4">
        <v>0</v>
      </c>
      <c r="I76" s="4">
        <v>0</v>
      </c>
      <c r="J76" s="4">
        <v>0</v>
      </c>
      <c r="K76" s="4">
        <v>0</v>
      </c>
      <c r="L76" s="4">
        <v>0</v>
      </c>
      <c r="M76" s="4">
        <v>0</v>
      </c>
      <c r="N76" s="4">
        <v>0</v>
      </c>
      <c r="O76" s="4">
        <v>0</v>
      </c>
      <c r="P76" s="4">
        <f t="shared" si="4"/>
        <v>0.1227</v>
      </c>
      <c r="Q76" s="4">
        <f t="shared" si="5"/>
        <v>540.40865136274567</v>
      </c>
      <c r="R76" s="10">
        <v>540.20000000000005</v>
      </c>
      <c r="S76" s="4">
        <f t="shared" si="6"/>
        <v>3.8624835754466312E-2</v>
      </c>
      <c r="T76" s="14">
        <f t="shared" si="7"/>
        <v>4.353539117560723E-2</v>
      </c>
    </row>
    <row r="77" spans="1:20">
      <c r="A77" s="1" t="s">
        <v>57</v>
      </c>
      <c r="B77" s="2" t="s">
        <v>149</v>
      </c>
      <c r="C77" s="4">
        <v>390.75</v>
      </c>
      <c r="D77" s="4">
        <v>3</v>
      </c>
      <c r="E77" s="4">
        <v>4</v>
      </c>
      <c r="F77" s="4">
        <v>1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  <c r="N77" s="4">
        <v>0</v>
      </c>
      <c r="O77" s="4">
        <v>0</v>
      </c>
      <c r="P77" s="4">
        <f t="shared" si="4"/>
        <v>0.1343</v>
      </c>
      <c r="Q77" s="4">
        <f t="shared" si="5"/>
        <v>561.77512947389198</v>
      </c>
      <c r="R77" s="10">
        <v>559.70000000000005</v>
      </c>
      <c r="S77" s="4">
        <f t="shared" si="6"/>
        <v>0.37075745468857135</v>
      </c>
      <c r="T77" s="14">
        <f t="shared" si="7"/>
        <v>4.3061623334150152</v>
      </c>
    </row>
    <row r="78" spans="1:20">
      <c r="A78" s="1" t="s">
        <v>58</v>
      </c>
      <c r="B78" s="2" t="s">
        <v>149</v>
      </c>
      <c r="C78" s="4">
        <v>393.15</v>
      </c>
      <c r="D78" s="4">
        <v>3</v>
      </c>
      <c r="E78" s="4">
        <v>4</v>
      </c>
      <c r="F78" s="4">
        <v>1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f t="shared" si="4"/>
        <v>0.1343</v>
      </c>
      <c r="Q78" s="4">
        <f t="shared" si="5"/>
        <v>565.22557172785821</v>
      </c>
      <c r="R78" s="10">
        <v>563.6</v>
      </c>
      <c r="S78" s="4">
        <f t="shared" si="6"/>
        <v>0.28842649536163711</v>
      </c>
      <c r="T78" s="14">
        <f t="shared" si="7"/>
        <v>2.6424834424118515</v>
      </c>
    </row>
    <row r="79" spans="1:20">
      <c r="A79" s="1" t="s">
        <v>59</v>
      </c>
      <c r="B79" s="2" t="s">
        <v>149</v>
      </c>
      <c r="C79" s="4">
        <v>391.15</v>
      </c>
      <c r="D79" s="4">
        <v>3</v>
      </c>
      <c r="E79" s="4">
        <v>4</v>
      </c>
      <c r="F79" s="4">
        <v>1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 s="4">
        <v>0</v>
      </c>
      <c r="P79" s="4">
        <f t="shared" si="4"/>
        <v>0.1343</v>
      </c>
      <c r="Q79" s="4">
        <f t="shared" si="5"/>
        <v>562.35020318288628</v>
      </c>
      <c r="R79" s="10">
        <v>561.70000000000005</v>
      </c>
      <c r="S79" s="4">
        <f t="shared" si="6"/>
        <v>0.11575630815136727</v>
      </c>
      <c r="T79" s="14">
        <f t="shared" si="7"/>
        <v>0.42276417903538427</v>
      </c>
    </row>
    <row r="80" spans="1:20">
      <c r="A80" s="1" t="s">
        <v>60</v>
      </c>
      <c r="B80" s="2" t="s">
        <v>149</v>
      </c>
      <c r="C80" s="4">
        <v>398.80999999999995</v>
      </c>
      <c r="D80" s="4">
        <v>2</v>
      </c>
      <c r="E80" s="4">
        <v>6</v>
      </c>
      <c r="F80" s="4">
        <v>0</v>
      </c>
      <c r="G80" s="4">
        <v>0</v>
      </c>
      <c r="H80" s="4">
        <v>0</v>
      </c>
      <c r="I80" s="4">
        <v>0</v>
      </c>
      <c r="J80" s="4">
        <v>0</v>
      </c>
      <c r="K80" s="4">
        <v>0</v>
      </c>
      <c r="L80" s="4">
        <v>0</v>
      </c>
      <c r="M80" s="4">
        <v>0</v>
      </c>
      <c r="N80" s="4">
        <v>0</v>
      </c>
      <c r="O80" s="4">
        <v>0</v>
      </c>
      <c r="P80" s="4">
        <f t="shared" si="4"/>
        <v>0.1416</v>
      </c>
      <c r="Q80" s="4">
        <f t="shared" si="5"/>
        <v>569.24598095009287</v>
      </c>
      <c r="R80" s="10">
        <v>568.70000000000005</v>
      </c>
      <c r="S80" s="4">
        <f t="shared" si="6"/>
        <v>9.6005090573734103E-2</v>
      </c>
      <c r="T80" s="14">
        <f t="shared" si="7"/>
        <v>0.2980951978642648</v>
      </c>
    </row>
    <row r="81" spans="1:20">
      <c r="A81" s="1" t="s">
        <v>61</v>
      </c>
      <c r="B81" s="2" t="s">
        <v>151</v>
      </c>
      <c r="C81" s="4">
        <v>200.95</v>
      </c>
      <c r="D81" s="4">
        <v>0</v>
      </c>
      <c r="E81" s="4">
        <v>0</v>
      </c>
      <c r="F81" s="4">
        <v>0</v>
      </c>
      <c r="G81" s="4">
        <v>0</v>
      </c>
      <c r="H81" s="4">
        <v>1</v>
      </c>
      <c r="I81" s="4">
        <v>1</v>
      </c>
      <c r="J81" s="4">
        <v>0</v>
      </c>
      <c r="K81" s="4">
        <v>1</v>
      </c>
      <c r="L81" s="4">
        <v>0</v>
      </c>
      <c r="M81" s="4">
        <v>0</v>
      </c>
      <c r="N81" s="4">
        <v>0</v>
      </c>
      <c r="O81" s="4">
        <v>0</v>
      </c>
      <c r="P81" s="4">
        <f t="shared" si="4"/>
        <v>3.5299999999999998E-2</v>
      </c>
      <c r="Q81" s="4">
        <f t="shared" si="5"/>
        <v>325.78469893594774</v>
      </c>
      <c r="R81" s="10">
        <v>327.83</v>
      </c>
      <c r="S81" s="4">
        <f t="shared" si="6"/>
        <v>0.62389075559047047</v>
      </c>
      <c r="T81" s="14">
        <f t="shared" si="7"/>
        <v>4.1832564426132226</v>
      </c>
    </row>
    <row r="82" spans="1:20">
      <c r="A82" s="1" t="s">
        <v>62</v>
      </c>
      <c r="B82" s="2" t="s">
        <v>152</v>
      </c>
      <c r="C82" s="4">
        <v>255.45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 s="4">
        <v>1</v>
      </c>
      <c r="J82" s="4">
        <v>1</v>
      </c>
      <c r="K82" s="4">
        <v>2</v>
      </c>
      <c r="L82" s="4">
        <v>1</v>
      </c>
      <c r="M82" s="4">
        <v>0</v>
      </c>
      <c r="N82" s="4">
        <v>0</v>
      </c>
      <c r="O82" s="4">
        <v>0</v>
      </c>
      <c r="P82" s="4">
        <f t="shared" si="4"/>
        <v>5.7300000000000004E-2</v>
      </c>
      <c r="Q82" s="4">
        <f t="shared" si="5"/>
        <v>401.64386410736381</v>
      </c>
      <c r="R82" s="10">
        <v>400.6</v>
      </c>
      <c r="S82" s="4">
        <f t="shared" si="6"/>
        <v>0.26057516409480486</v>
      </c>
      <c r="T82" s="14">
        <f t="shared" si="7"/>
        <v>1.0896522746423984</v>
      </c>
    </row>
    <row r="83" spans="1:20">
      <c r="A83" s="1" t="s">
        <v>63</v>
      </c>
      <c r="B83" s="2" t="s">
        <v>153</v>
      </c>
      <c r="C83" s="4">
        <v>244.84999999999997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I83" s="4">
        <v>0</v>
      </c>
      <c r="J83" s="4">
        <v>2</v>
      </c>
      <c r="K83" s="4">
        <v>3</v>
      </c>
      <c r="L83" s="4">
        <v>1</v>
      </c>
      <c r="M83" s="4">
        <v>0</v>
      </c>
      <c r="N83" s="4">
        <v>0</v>
      </c>
      <c r="O83" s="4">
        <v>0</v>
      </c>
      <c r="P83" s="4">
        <f t="shared" si="4"/>
        <v>6.7199999999999996E-2</v>
      </c>
      <c r="Q83" s="4">
        <f t="shared" si="5"/>
        <v>380.00586529779918</v>
      </c>
      <c r="R83" s="10">
        <v>379</v>
      </c>
      <c r="S83" s="4">
        <f t="shared" si="6"/>
        <v>0.2653998147227376</v>
      </c>
      <c r="T83" s="14">
        <f t="shared" si="7"/>
        <v>1.0117649973166241</v>
      </c>
    </row>
    <row r="84" spans="1:20">
      <c r="A84" s="1" t="s">
        <v>64</v>
      </c>
      <c r="B84" s="2" t="s">
        <v>154</v>
      </c>
      <c r="C84" s="4">
        <v>304.95</v>
      </c>
      <c r="D84" s="4">
        <v>0</v>
      </c>
      <c r="E84" s="4">
        <v>0</v>
      </c>
      <c r="F84" s="4">
        <v>0</v>
      </c>
      <c r="G84" s="4">
        <v>0</v>
      </c>
      <c r="H84" s="4">
        <v>1</v>
      </c>
      <c r="I84" s="4">
        <v>0</v>
      </c>
      <c r="J84" s="4">
        <v>1</v>
      </c>
      <c r="K84" s="4">
        <v>0</v>
      </c>
      <c r="L84" s="4">
        <v>2</v>
      </c>
      <c r="M84" s="4">
        <v>0</v>
      </c>
      <c r="N84" s="4">
        <v>0</v>
      </c>
      <c r="O84" s="4">
        <v>0</v>
      </c>
      <c r="P84" s="4">
        <f t="shared" si="4"/>
        <v>4.3999999999999997E-2</v>
      </c>
      <c r="Q84" s="4">
        <f t="shared" si="5"/>
        <v>488.29188309816755</v>
      </c>
      <c r="R84" s="10">
        <v>503.25</v>
      </c>
      <c r="S84" s="4">
        <f t="shared" si="6"/>
        <v>2.9723034082131057</v>
      </c>
      <c r="T84" s="14">
        <f t="shared" si="7"/>
        <v>223.74526124888575</v>
      </c>
    </row>
    <row r="85" spans="1:20">
      <c r="A85" s="1" t="s">
        <v>65</v>
      </c>
      <c r="B85" s="2" t="s">
        <v>155</v>
      </c>
      <c r="C85" s="4">
        <v>196.84999999999997</v>
      </c>
      <c r="D85" s="4">
        <v>0</v>
      </c>
      <c r="E85" s="4">
        <v>0</v>
      </c>
      <c r="F85" s="4">
        <v>0</v>
      </c>
      <c r="G85" s="4">
        <v>0</v>
      </c>
      <c r="H85" s="4">
        <v>0</v>
      </c>
      <c r="I85" s="4">
        <v>0</v>
      </c>
      <c r="J85" s="4">
        <v>2</v>
      </c>
      <c r="K85" s="4">
        <v>0</v>
      </c>
      <c r="L85" s="4">
        <v>4</v>
      </c>
      <c r="M85" s="4">
        <v>0</v>
      </c>
      <c r="N85" s="4">
        <v>0</v>
      </c>
      <c r="O85" s="4">
        <v>0</v>
      </c>
      <c r="P85" s="4">
        <f t="shared" si="4"/>
        <v>6.54E-2</v>
      </c>
      <c r="Q85" s="4">
        <f t="shared" si="5"/>
        <v>306.22221132602471</v>
      </c>
      <c r="R85" s="10">
        <v>306.5</v>
      </c>
      <c r="S85" s="4">
        <f t="shared" si="6"/>
        <v>9.0632520057192287E-2</v>
      </c>
      <c r="T85" s="14">
        <f t="shared" si="7"/>
        <v>7.71665473889524E-2</v>
      </c>
    </row>
    <row r="86" spans="1:20">
      <c r="A86" s="1" t="s">
        <v>66</v>
      </c>
      <c r="B86" s="2" t="s">
        <v>154</v>
      </c>
      <c r="C86" s="4">
        <v>330.34999999999997</v>
      </c>
      <c r="D86" s="4">
        <v>0</v>
      </c>
      <c r="E86" s="4">
        <v>0</v>
      </c>
      <c r="F86" s="4">
        <v>0</v>
      </c>
      <c r="G86" s="4">
        <v>0</v>
      </c>
      <c r="H86" s="4">
        <v>0</v>
      </c>
      <c r="I86" s="4">
        <v>2</v>
      </c>
      <c r="J86" s="4">
        <v>0</v>
      </c>
      <c r="K86" s="4">
        <v>0</v>
      </c>
      <c r="L86" s="4">
        <v>2</v>
      </c>
      <c r="M86" s="4">
        <v>0</v>
      </c>
      <c r="N86" s="4">
        <v>0</v>
      </c>
      <c r="O86" s="4">
        <v>0</v>
      </c>
      <c r="P86" s="4">
        <f t="shared" si="4"/>
        <v>4.6800000000000001E-2</v>
      </c>
      <c r="Q86" s="4">
        <f t="shared" si="5"/>
        <v>526.89773459653111</v>
      </c>
      <c r="R86" s="10">
        <v>507.25</v>
      </c>
      <c r="S86" s="4">
        <f t="shared" si="6"/>
        <v>3.8733828677242204</v>
      </c>
      <c r="T86" s="14">
        <f t="shared" si="7"/>
        <v>386.03347477572544</v>
      </c>
    </row>
    <row r="87" spans="1:20">
      <c r="A87" s="1" t="s">
        <v>67</v>
      </c>
      <c r="B87" s="2" t="s">
        <v>154</v>
      </c>
      <c r="C87" s="4">
        <v>320.84999999999997</v>
      </c>
      <c r="D87" s="4">
        <v>0</v>
      </c>
      <c r="E87" s="4">
        <v>0</v>
      </c>
      <c r="F87" s="4">
        <v>0</v>
      </c>
      <c r="G87" s="4">
        <v>0</v>
      </c>
      <c r="H87" s="4">
        <v>0</v>
      </c>
      <c r="I87" s="4">
        <v>2</v>
      </c>
      <c r="J87" s="4">
        <v>0</v>
      </c>
      <c r="K87" s="4">
        <v>0</v>
      </c>
      <c r="L87" s="4">
        <v>2</v>
      </c>
      <c r="M87" s="4">
        <v>0</v>
      </c>
      <c r="N87" s="4">
        <v>0</v>
      </c>
      <c r="O87" s="4">
        <v>0</v>
      </c>
      <c r="P87" s="4">
        <f t="shared" si="4"/>
        <v>4.6800000000000001E-2</v>
      </c>
      <c r="Q87" s="4">
        <f t="shared" si="5"/>
        <v>511.74553699196912</v>
      </c>
      <c r="R87" s="10">
        <v>535.79999999999995</v>
      </c>
      <c r="S87" s="4">
        <f t="shared" si="6"/>
        <v>4.4894481164671225</v>
      </c>
      <c r="T87" s="14">
        <f t="shared" si="7"/>
        <v>578.61719060472387</v>
      </c>
    </row>
    <row r="88" spans="1:20">
      <c r="A88" s="1" t="s">
        <v>68</v>
      </c>
      <c r="B88" s="2" t="s">
        <v>156</v>
      </c>
      <c r="C88" s="4">
        <v>308.84999999999997</v>
      </c>
      <c r="D88" s="4">
        <v>1</v>
      </c>
      <c r="E88" s="4">
        <v>1</v>
      </c>
      <c r="F88" s="4">
        <v>0</v>
      </c>
      <c r="G88" s="4">
        <v>0</v>
      </c>
      <c r="H88" s="4">
        <v>1</v>
      </c>
      <c r="I88" s="4">
        <v>1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4">
        <v>1</v>
      </c>
      <c r="P88" s="4">
        <f t="shared" si="4"/>
        <v>7.3999999999999996E-2</v>
      </c>
      <c r="Q88" s="4">
        <f t="shared" si="5"/>
        <v>475.20209744374046</v>
      </c>
      <c r="R88" s="10">
        <v>475</v>
      </c>
      <c r="S88" s="4">
        <f t="shared" si="6"/>
        <v>4.2546830261148659E-2</v>
      </c>
      <c r="T88" s="14">
        <f t="shared" si="7"/>
        <v>4.0843376766426832E-2</v>
      </c>
    </row>
    <row r="89" spans="1:20">
      <c r="A89" s="1" t="s">
        <v>69</v>
      </c>
      <c r="B89" s="2" t="s">
        <v>157</v>
      </c>
      <c r="C89" s="4">
        <v>225.03999999999996</v>
      </c>
      <c r="D89" s="4">
        <v>1</v>
      </c>
      <c r="E89" s="4">
        <v>0</v>
      </c>
      <c r="F89" s="4">
        <v>0</v>
      </c>
      <c r="G89" s="4">
        <v>0</v>
      </c>
      <c r="H89" s="4">
        <v>1</v>
      </c>
      <c r="I89" s="4">
        <v>1</v>
      </c>
      <c r="J89" s="4">
        <v>0</v>
      </c>
      <c r="K89" s="4">
        <v>0</v>
      </c>
      <c r="L89" s="4">
        <v>0</v>
      </c>
      <c r="M89" s="4">
        <v>0</v>
      </c>
      <c r="N89" s="4">
        <v>0</v>
      </c>
      <c r="O89" s="4">
        <v>0</v>
      </c>
      <c r="P89" s="4">
        <f t="shared" si="4"/>
        <v>3.8300000000000001E-2</v>
      </c>
      <c r="Q89" s="4">
        <f t="shared" si="5"/>
        <v>363.26502748757559</v>
      </c>
      <c r="R89" s="10">
        <v>364.9</v>
      </c>
      <c r="S89" s="4">
        <f t="shared" si="6"/>
        <v>0.44806043091926101</v>
      </c>
      <c r="T89" s="14">
        <f t="shared" si="7"/>
        <v>2.6731351163833001</v>
      </c>
    </row>
    <row r="90" spans="1:20">
      <c r="A90" s="1" t="s">
        <v>70</v>
      </c>
      <c r="B90" s="2" t="s">
        <v>158</v>
      </c>
      <c r="C90" s="4">
        <v>318.10999999999996</v>
      </c>
      <c r="D90" s="4">
        <v>0</v>
      </c>
      <c r="E90" s="4">
        <v>1</v>
      </c>
      <c r="F90" s="4">
        <v>0</v>
      </c>
      <c r="G90" s="4">
        <v>0</v>
      </c>
      <c r="H90" s="4">
        <v>1</v>
      </c>
      <c r="I90" s="4">
        <v>1</v>
      </c>
      <c r="J90" s="4">
        <v>0</v>
      </c>
      <c r="K90" s="4">
        <v>0</v>
      </c>
      <c r="L90" s="4">
        <v>1</v>
      </c>
      <c r="M90" s="4">
        <v>0</v>
      </c>
      <c r="N90" s="4">
        <v>0</v>
      </c>
      <c r="O90" s="4">
        <v>0</v>
      </c>
      <c r="P90" s="4">
        <f t="shared" si="4"/>
        <v>5.3600000000000002E-2</v>
      </c>
      <c r="Q90" s="4">
        <f t="shared" si="5"/>
        <v>502.66173221426641</v>
      </c>
      <c r="R90" s="10">
        <v>514</v>
      </c>
      <c r="S90" s="4">
        <f t="shared" si="6"/>
        <v>2.2058886742672357</v>
      </c>
      <c r="T90" s="14">
        <f t="shared" si="7"/>
        <v>128.55631638100414</v>
      </c>
    </row>
    <row r="91" spans="1:20">
      <c r="A91" s="1" t="s">
        <v>71</v>
      </c>
      <c r="B91" s="2" t="s">
        <v>159</v>
      </c>
      <c r="C91" s="4">
        <v>256.14999999999998</v>
      </c>
      <c r="D91" s="4">
        <v>0</v>
      </c>
      <c r="E91" s="4">
        <v>0</v>
      </c>
      <c r="F91" s="4">
        <v>0</v>
      </c>
      <c r="G91" s="4">
        <v>1</v>
      </c>
      <c r="H91" s="4">
        <v>1</v>
      </c>
      <c r="I91" s="4">
        <v>1</v>
      </c>
      <c r="J91" s="4">
        <v>0</v>
      </c>
      <c r="K91" s="4">
        <v>3</v>
      </c>
      <c r="L91" s="4">
        <v>0</v>
      </c>
      <c r="M91" s="4">
        <v>0</v>
      </c>
      <c r="N91" s="4">
        <v>0</v>
      </c>
      <c r="O91" s="4">
        <v>0</v>
      </c>
      <c r="P91" s="4">
        <f t="shared" si="4"/>
        <v>6.4200000000000007E-2</v>
      </c>
      <c r="Q91" s="4">
        <f t="shared" si="5"/>
        <v>399.09237217701548</v>
      </c>
      <c r="R91" s="10">
        <v>378.65</v>
      </c>
      <c r="S91" s="4">
        <f t="shared" si="6"/>
        <v>5.39875140024178</v>
      </c>
      <c r="T91" s="14">
        <f t="shared" si="7"/>
        <v>417.89058022361741</v>
      </c>
    </row>
    <row r="92" spans="1:20">
      <c r="A92" s="1" t="s">
        <v>72</v>
      </c>
      <c r="B92" s="2" t="s">
        <v>160</v>
      </c>
      <c r="C92" s="4">
        <v>243.74999999999997</v>
      </c>
      <c r="D92" s="4">
        <v>0</v>
      </c>
      <c r="E92" s="4">
        <v>0</v>
      </c>
      <c r="F92" s="4">
        <v>0</v>
      </c>
      <c r="G92" s="4">
        <v>1</v>
      </c>
      <c r="H92" s="4">
        <v>1</v>
      </c>
      <c r="I92" s="4">
        <v>0</v>
      </c>
      <c r="J92" s="4">
        <v>1</v>
      </c>
      <c r="K92" s="4">
        <v>4</v>
      </c>
      <c r="L92" s="4">
        <v>0</v>
      </c>
      <c r="M92" s="4">
        <v>0</v>
      </c>
      <c r="N92" s="4">
        <v>0</v>
      </c>
      <c r="O92" s="4">
        <v>0</v>
      </c>
      <c r="P92" s="4">
        <f t="shared" si="4"/>
        <v>7.4099999999999999E-2</v>
      </c>
      <c r="Q92" s="4">
        <f t="shared" si="5"/>
        <v>374.99094829541724</v>
      </c>
      <c r="R92" s="10">
        <v>367.85</v>
      </c>
      <c r="S92" s="4">
        <f t="shared" si="6"/>
        <v>1.9412663573242401</v>
      </c>
      <c r="T92" s="14">
        <f t="shared" si="7"/>
        <v>50.993142557822068</v>
      </c>
    </row>
    <row r="93" spans="1:20">
      <c r="A93" s="1" t="s">
        <v>73</v>
      </c>
      <c r="B93" s="2" t="s">
        <v>161</v>
      </c>
      <c r="C93" s="4">
        <v>266.25</v>
      </c>
      <c r="D93" s="4">
        <v>2</v>
      </c>
      <c r="E93" s="4">
        <v>0</v>
      </c>
      <c r="F93" s="4">
        <v>0</v>
      </c>
      <c r="G93" s="4">
        <v>0</v>
      </c>
      <c r="H93" s="4">
        <v>1</v>
      </c>
      <c r="I93" s="4">
        <v>0</v>
      </c>
      <c r="J93" s="4">
        <v>1</v>
      </c>
      <c r="K93" s="4">
        <v>0</v>
      </c>
      <c r="L93" s="4">
        <v>0</v>
      </c>
      <c r="M93" s="4">
        <v>0</v>
      </c>
      <c r="N93" s="4">
        <v>0</v>
      </c>
      <c r="O93" s="4">
        <v>0</v>
      </c>
      <c r="P93" s="4">
        <f t="shared" si="4"/>
        <v>5.1200000000000002E-2</v>
      </c>
      <c r="Q93" s="4">
        <f t="shared" si="5"/>
        <v>422.0920623292925</v>
      </c>
      <c r="R93" s="10">
        <v>417.9</v>
      </c>
      <c r="S93" s="4">
        <f t="shared" si="6"/>
        <v>1.0031257069376707</v>
      </c>
      <c r="T93" s="14">
        <f t="shared" si="7"/>
        <v>17.573386572673474</v>
      </c>
    </row>
    <row r="94" spans="1:20">
      <c r="A94" s="1" t="s">
        <v>74</v>
      </c>
      <c r="B94" s="2" t="s">
        <v>162</v>
      </c>
      <c r="C94" s="4">
        <v>238.64999999999998</v>
      </c>
      <c r="D94" s="4">
        <v>0</v>
      </c>
      <c r="E94" s="4">
        <v>0</v>
      </c>
      <c r="F94" s="4">
        <v>0</v>
      </c>
      <c r="G94" s="4">
        <v>1</v>
      </c>
      <c r="H94" s="4">
        <v>2</v>
      </c>
      <c r="I94" s="4">
        <v>0</v>
      </c>
      <c r="J94" s="4">
        <v>0</v>
      </c>
      <c r="K94" s="4">
        <v>0</v>
      </c>
      <c r="L94" s="4">
        <v>0</v>
      </c>
      <c r="M94" s="4">
        <v>0</v>
      </c>
      <c r="N94" s="4">
        <v>0</v>
      </c>
      <c r="O94" s="4">
        <v>0</v>
      </c>
      <c r="P94" s="4">
        <f t="shared" si="4"/>
        <v>2.93E-2</v>
      </c>
      <c r="Q94" s="4">
        <f t="shared" si="5"/>
        <v>390.32343951870024</v>
      </c>
      <c r="R94" s="10">
        <v>394</v>
      </c>
      <c r="S94" s="4">
        <f t="shared" si="6"/>
        <v>0.93313717799486284</v>
      </c>
      <c r="T94" s="14">
        <f t="shared" si="7"/>
        <v>13.51709697265512</v>
      </c>
    </row>
    <row r="95" spans="1:20">
      <c r="A95" s="1" t="s">
        <v>75</v>
      </c>
      <c r="B95" s="2" t="s">
        <v>161</v>
      </c>
      <c r="C95" s="4">
        <v>266.89</v>
      </c>
      <c r="D95" s="4">
        <v>1</v>
      </c>
      <c r="E95" s="4">
        <v>1</v>
      </c>
      <c r="F95" s="4">
        <v>0</v>
      </c>
      <c r="G95" s="4">
        <v>0</v>
      </c>
      <c r="H95" s="4">
        <v>1</v>
      </c>
      <c r="I95" s="4">
        <v>1</v>
      </c>
      <c r="J95" s="4">
        <v>0</v>
      </c>
      <c r="K95" s="4">
        <v>0</v>
      </c>
      <c r="L95" s="4">
        <v>0</v>
      </c>
      <c r="M95" s="4">
        <v>0</v>
      </c>
      <c r="N95" s="4">
        <v>0</v>
      </c>
      <c r="O95" s="4">
        <v>0</v>
      </c>
      <c r="P95" s="4">
        <f t="shared" si="4"/>
        <v>5.7200000000000001E-2</v>
      </c>
      <c r="Q95" s="4">
        <f t="shared" si="5"/>
        <v>419.68709071506044</v>
      </c>
      <c r="R95" s="10">
        <v>419.5</v>
      </c>
      <c r="S95" s="4">
        <f t="shared" si="6"/>
        <v>4.4598501802249176E-2</v>
      </c>
      <c r="T95" s="14">
        <f t="shared" si="7"/>
        <v>3.500293566182499E-2</v>
      </c>
    </row>
    <row r="96" spans="1:20">
      <c r="A96" s="1" t="s">
        <v>76</v>
      </c>
      <c r="B96" s="2" t="s">
        <v>161</v>
      </c>
      <c r="C96" s="4">
        <v>276.87</v>
      </c>
      <c r="D96" s="4">
        <v>2</v>
      </c>
      <c r="E96" s="4">
        <v>0</v>
      </c>
      <c r="F96" s="4">
        <v>0</v>
      </c>
      <c r="G96" s="4">
        <v>0</v>
      </c>
      <c r="H96" s="4">
        <v>0</v>
      </c>
      <c r="I96" s="4">
        <v>2</v>
      </c>
      <c r="J96" s="4">
        <v>0</v>
      </c>
      <c r="K96" s="4">
        <v>0</v>
      </c>
      <c r="L96" s="4">
        <v>0</v>
      </c>
      <c r="M96" s="4">
        <v>0</v>
      </c>
      <c r="N96" s="4">
        <v>0</v>
      </c>
      <c r="O96" s="4">
        <v>0</v>
      </c>
      <c r="P96" s="4">
        <f t="shared" si="4"/>
        <v>5.3999999999999999E-2</v>
      </c>
      <c r="Q96" s="4">
        <f t="shared" si="5"/>
        <v>437.25935495282653</v>
      </c>
      <c r="R96" s="10">
        <v>435.5</v>
      </c>
      <c r="S96" s="4">
        <f t="shared" si="6"/>
        <v>0.40398506379483973</v>
      </c>
      <c r="T96" s="14">
        <f t="shared" si="7"/>
        <v>3.0953298500352315</v>
      </c>
    </row>
    <row r="97" spans="1:20">
      <c r="A97" s="1" t="s">
        <v>77</v>
      </c>
      <c r="B97" s="2" t="s">
        <v>161</v>
      </c>
      <c r="C97" s="4">
        <v>274.04999999999995</v>
      </c>
      <c r="D97" s="4">
        <v>2</v>
      </c>
      <c r="E97" s="4">
        <v>0</v>
      </c>
      <c r="F97" s="4">
        <v>0</v>
      </c>
      <c r="G97" s="4">
        <v>0</v>
      </c>
      <c r="H97" s="4">
        <v>0</v>
      </c>
      <c r="I97" s="4">
        <v>2</v>
      </c>
      <c r="J97" s="4">
        <v>0</v>
      </c>
      <c r="K97" s="4">
        <v>0</v>
      </c>
      <c r="L97" s="4">
        <v>0</v>
      </c>
      <c r="M97" s="4">
        <v>0</v>
      </c>
      <c r="N97" s="4">
        <v>0</v>
      </c>
      <c r="O97" s="4">
        <v>0</v>
      </c>
      <c r="P97" s="4">
        <f t="shared" si="4"/>
        <v>5.3999999999999999E-2</v>
      </c>
      <c r="Q97" s="4">
        <f t="shared" si="5"/>
        <v>432.80574357937689</v>
      </c>
      <c r="R97" s="10">
        <v>428.6</v>
      </c>
      <c r="S97" s="4">
        <f t="shared" si="6"/>
        <v>0.98127475020458976</v>
      </c>
      <c r="T97" s="14">
        <f t="shared" si="7"/>
        <v>17.688279055469781</v>
      </c>
    </row>
    <row r="98" spans="1:20">
      <c r="A98" s="1" t="s">
        <v>78</v>
      </c>
      <c r="B98" s="2" t="s">
        <v>163</v>
      </c>
      <c r="C98" s="4">
        <v>304.14999999999998</v>
      </c>
      <c r="D98" s="4">
        <v>2</v>
      </c>
      <c r="E98" s="4">
        <v>1</v>
      </c>
      <c r="F98" s="4">
        <v>0</v>
      </c>
      <c r="G98" s="4">
        <v>0</v>
      </c>
      <c r="H98" s="4">
        <v>1</v>
      </c>
      <c r="I98" s="4">
        <v>0</v>
      </c>
      <c r="J98" s="4">
        <v>1</v>
      </c>
      <c r="K98" s="4">
        <v>0</v>
      </c>
      <c r="L98" s="4">
        <v>0</v>
      </c>
      <c r="M98" s="4">
        <v>0</v>
      </c>
      <c r="N98" s="4">
        <v>0</v>
      </c>
      <c r="O98" s="4">
        <v>0</v>
      </c>
      <c r="P98" s="4">
        <f t="shared" si="4"/>
        <v>7.0099999999999996E-2</v>
      </c>
      <c r="Q98" s="4">
        <f t="shared" si="5"/>
        <v>470.28718164445394</v>
      </c>
      <c r="R98" s="10">
        <v>465</v>
      </c>
      <c r="S98" s="4">
        <f t="shared" si="6"/>
        <v>1.1370283106352554</v>
      </c>
      <c r="T98" s="14">
        <f t="shared" si="7"/>
        <v>27.954289741450644</v>
      </c>
    </row>
    <row r="99" spans="1:20">
      <c r="A99" s="1" t="s">
        <v>79</v>
      </c>
      <c r="B99" s="2" t="s">
        <v>163</v>
      </c>
      <c r="C99" s="4">
        <v>311.54999999999995</v>
      </c>
      <c r="D99" s="4">
        <v>3</v>
      </c>
      <c r="E99" s="4">
        <v>0</v>
      </c>
      <c r="F99" s="4">
        <v>0</v>
      </c>
      <c r="G99" s="4">
        <v>0</v>
      </c>
      <c r="H99" s="4">
        <v>0</v>
      </c>
      <c r="I99" s="4">
        <v>1</v>
      </c>
      <c r="J99" s="4">
        <v>1</v>
      </c>
      <c r="K99" s="4">
        <v>0</v>
      </c>
      <c r="L99" s="4">
        <v>0</v>
      </c>
      <c r="M99" s="4">
        <v>0</v>
      </c>
      <c r="N99" s="4">
        <v>0</v>
      </c>
      <c r="O99" s="4">
        <v>0</v>
      </c>
      <c r="P99" s="4">
        <f t="shared" si="4"/>
        <v>6.6900000000000001E-2</v>
      </c>
      <c r="Q99" s="4">
        <f t="shared" si="5"/>
        <v>483.71103290758117</v>
      </c>
      <c r="R99" s="10">
        <v>470</v>
      </c>
      <c r="S99" s="4">
        <f t="shared" si="6"/>
        <v>2.9172410441662064</v>
      </c>
      <c r="T99" s="14">
        <f t="shared" si="7"/>
        <v>187.99242339277376</v>
      </c>
    </row>
    <row r="100" spans="1:20">
      <c r="A100" s="1" t="s">
        <v>80</v>
      </c>
      <c r="B100" s="2" t="s">
        <v>164</v>
      </c>
      <c r="C100" s="4">
        <v>279.14999999999998</v>
      </c>
      <c r="D100" s="4">
        <v>0</v>
      </c>
      <c r="E100" s="4">
        <v>0</v>
      </c>
      <c r="F100" s="4">
        <v>0</v>
      </c>
      <c r="G100" s="4">
        <v>0</v>
      </c>
      <c r="H100" s="4">
        <v>0</v>
      </c>
      <c r="I100" s="4">
        <v>0</v>
      </c>
      <c r="J100" s="4">
        <v>4</v>
      </c>
      <c r="K100" s="4">
        <v>6</v>
      </c>
      <c r="L100" s="4">
        <v>0</v>
      </c>
      <c r="M100" s="4">
        <v>0</v>
      </c>
      <c r="N100" s="4">
        <v>0</v>
      </c>
      <c r="O100" s="4">
        <v>0</v>
      </c>
      <c r="P100" s="4">
        <f t="shared" si="4"/>
        <v>0.1134</v>
      </c>
      <c r="Q100" s="4">
        <f t="shared" si="5"/>
        <v>410.1700183010912</v>
      </c>
      <c r="R100" s="10">
        <v>412.75</v>
      </c>
      <c r="S100" s="4">
        <f t="shared" si="6"/>
        <v>0.6250712777489511</v>
      </c>
      <c r="T100" s="14">
        <f t="shared" si="7"/>
        <v>6.6563055667043161</v>
      </c>
    </row>
    <row r="101" spans="1:20">
      <c r="A101" s="1" t="s">
        <v>81</v>
      </c>
      <c r="B101" s="2" t="s">
        <v>165</v>
      </c>
      <c r="C101" s="4">
        <v>268.73999999999995</v>
      </c>
      <c r="D101" s="4">
        <v>0</v>
      </c>
      <c r="E101" s="4">
        <v>0</v>
      </c>
      <c r="F101" s="4">
        <v>0</v>
      </c>
      <c r="G101" s="4">
        <v>0</v>
      </c>
      <c r="H101" s="4">
        <v>2</v>
      </c>
      <c r="I101" s="4">
        <v>2</v>
      </c>
      <c r="J101" s="4">
        <v>0</v>
      </c>
      <c r="K101" s="4">
        <v>0</v>
      </c>
      <c r="L101" s="4">
        <v>0</v>
      </c>
      <c r="M101" s="4">
        <v>0</v>
      </c>
      <c r="N101" s="4">
        <v>0</v>
      </c>
      <c r="O101" s="4">
        <v>0</v>
      </c>
      <c r="P101" s="4">
        <f t="shared" si="4"/>
        <v>4.8399999999999999E-2</v>
      </c>
      <c r="Q101" s="4">
        <f t="shared" si="5"/>
        <v>427.68242531742453</v>
      </c>
      <c r="R101" s="10">
        <v>425</v>
      </c>
      <c r="S101" s="4">
        <f t="shared" si="6"/>
        <v>0.63115889821753679</v>
      </c>
      <c r="T101" s="14">
        <f t="shared" si="7"/>
        <v>7.1954055835600981</v>
      </c>
    </row>
    <row r="102" spans="1:20">
      <c r="A102" s="1" t="s">
        <v>82</v>
      </c>
      <c r="B102" s="2" t="s">
        <v>163</v>
      </c>
      <c r="C102" s="4">
        <v>303.14999999999998</v>
      </c>
      <c r="D102" s="4">
        <v>1</v>
      </c>
      <c r="E102" s="4">
        <v>2</v>
      </c>
      <c r="F102" s="4">
        <v>0</v>
      </c>
      <c r="G102" s="4">
        <v>0</v>
      </c>
      <c r="H102" s="4">
        <v>1</v>
      </c>
      <c r="I102" s="4">
        <v>1</v>
      </c>
      <c r="J102" s="4">
        <v>0</v>
      </c>
      <c r="K102" s="4">
        <v>0</v>
      </c>
      <c r="L102" s="4">
        <v>0</v>
      </c>
      <c r="M102" s="4">
        <v>0</v>
      </c>
      <c r="N102" s="4">
        <v>0</v>
      </c>
      <c r="O102" s="4">
        <v>0</v>
      </c>
      <c r="P102" s="4">
        <f t="shared" si="4"/>
        <v>7.6100000000000001E-2</v>
      </c>
      <c r="Q102" s="4">
        <f t="shared" si="5"/>
        <v>465.20707607661831</v>
      </c>
      <c r="R102" s="10">
        <v>464.8</v>
      </c>
      <c r="S102" s="4">
        <f t="shared" si="6"/>
        <v>8.7580911492748645E-2</v>
      </c>
      <c r="T102" s="14">
        <f t="shared" si="7"/>
        <v>0.16571093215494456</v>
      </c>
    </row>
    <row r="103" spans="1:20">
      <c r="A103" s="1" t="s">
        <v>83</v>
      </c>
      <c r="B103" s="2" t="s">
        <v>163</v>
      </c>
      <c r="C103" s="4">
        <v>310.02999999999997</v>
      </c>
      <c r="D103" s="4">
        <v>2</v>
      </c>
      <c r="E103" s="4">
        <v>1</v>
      </c>
      <c r="F103" s="4">
        <v>0</v>
      </c>
      <c r="G103" s="4">
        <v>0</v>
      </c>
      <c r="H103" s="4">
        <v>0</v>
      </c>
      <c r="I103" s="4">
        <v>2</v>
      </c>
      <c r="J103" s="4">
        <v>0</v>
      </c>
      <c r="K103" s="4">
        <v>0</v>
      </c>
      <c r="L103" s="4">
        <v>0</v>
      </c>
      <c r="M103" s="4">
        <v>0</v>
      </c>
      <c r="N103" s="4">
        <v>0</v>
      </c>
      <c r="O103" s="4">
        <v>0</v>
      </c>
      <c r="P103" s="4">
        <f t="shared" si="4"/>
        <v>7.2900000000000006E-2</v>
      </c>
      <c r="Q103" s="4">
        <f t="shared" si="5"/>
        <v>477.67906921499298</v>
      </c>
      <c r="R103" s="10">
        <v>475</v>
      </c>
      <c r="S103" s="4">
        <f t="shared" si="6"/>
        <v>0.56401457157746915</v>
      </c>
      <c r="T103" s="14">
        <f t="shared" si="7"/>
        <v>7.1774118587230928</v>
      </c>
    </row>
    <row r="104" spans="1:20">
      <c r="A104" s="1" t="s">
        <v>84</v>
      </c>
      <c r="B104" s="2" t="s">
        <v>163</v>
      </c>
      <c r="C104" s="4">
        <v>309.49</v>
      </c>
      <c r="D104" s="4">
        <v>2</v>
      </c>
      <c r="E104" s="4">
        <v>1</v>
      </c>
      <c r="F104" s="4">
        <v>0</v>
      </c>
      <c r="G104" s="4">
        <v>0</v>
      </c>
      <c r="H104" s="4">
        <v>0</v>
      </c>
      <c r="I104" s="4">
        <v>2</v>
      </c>
      <c r="J104" s="4">
        <v>0</v>
      </c>
      <c r="K104" s="4">
        <v>0</v>
      </c>
      <c r="L104" s="4">
        <v>0</v>
      </c>
      <c r="M104" s="4">
        <v>0</v>
      </c>
      <c r="N104" s="4">
        <v>0</v>
      </c>
      <c r="O104" s="4">
        <v>0</v>
      </c>
      <c r="P104" s="4">
        <f t="shared" si="4"/>
        <v>7.2900000000000006E-2</v>
      </c>
      <c r="Q104" s="4">
        <f t="shared" si="5"/>
        <v>476.8470636110963</v>
      </c>
      <c r="R104" s="10">
        <v>475</v>
      </c>
      <c r="S104" s="4">
        <f t="shared" si="6"/>
        <v>0.38885549707290584</v>
      </c>
      <c r="T104" s="14">
        <f t="shared" si="7"/>
        <v>3.4116439834361141</v>
      </c>
    </row>
    <row r="105" spans="1:20">
      <c r="A105" s="1" t="s">
        <v>85</v>
      </c>
      <c r="B105" s="2" t="s">
        <v>166</v>
      </c>
      <c r="C105" s="4">
        <v>326.95</v>
      </c>
      <c r="D105" s="4">
        <v>2</v>
      </c>
      <c r="E105" s="4">
        <v>1</v>
      </c>
      <c r="F105" s="4">
        <v>1</v>
      </c>
      <c r="G105" s="4">
        <v>0</v>
      </c>
      <c r="H105" s="4">
        <v>1</v>
      </c>
      <c r="I105" s="4">
        <v>1</v>
      </c>
      <c r="J105" s="4">
        <v>0</v>
      </c>
      <c r="K105" s="4">
        <v>0</v>
      </c>
      <c r="L105" s="4">
        <v>0</v>
      </c>
      <c r="M105" s="4">
        <v>0</v>
      </c>
      <c r="N105" s="4">
        <v>0</v>
      </c>
      <c r="O105" s="4">
        <v>0</v>
      </c>
      <c r="P105" s="4">
        <f t="shared" si="4"/>
        <v>8.77E-2</v>
      </c>
      <c r="Q105" s="4">
        <f t="shared" si="5"/>
        <v>494.67484309184812</v>
      </c>
      <c r="R105" s="10">
        <v>495</v>
      </c>
      <c r="S105" s="4">
        <f t="shared" si="6"/>
        <v>6.5688264273107547E-2</v>
      </c>
      <c r="T105" s="14">
        <f t="shared" si="7"/>
        <v>0.10572701491889167</v>
      </c>
    </row>
    <row r="106" spans="1:20">
      <c r="A106" s="1" t="s">
        <v>86</v>
      </c>
      <c r="B106" s="2" t="s">
        <v>166</v>
      </c>
      <c r="C106" s="4">
        <v>336.64</v>
      </c>
      <c r="D106" s="4">
        <v>1</v>
      </c>
      <c r="E106" s="4">
        <v>3</v>
      </c>
      <c r="F106" s="4">
        <v>0</v>
      </c>
      <c r="G106" s="4">
        <v>0</v>
      </c>
      <c r="H106" s="4">
        <v>1</v>
      </c>
      <c r="I106" s="4">
        <v>1</v>
      </c>
      <c r="J106" s="4">
        <v>0</v>
      </c>
      <c r="K106" s="4">
        <v>0</v>
      </c>
      <c r="L106" s="4">
        <v>0</v>
      </c>
      <c r="M106" s="4">
        <v>0</v>
      </c>
      <c r="N106" s="4">
        <v>0</v>
      </c>
      <c r="O106" s="4">
        <v>0</v>
      </c>
      <c r="P106" s="4">
        <f t="shared" si="4"/>
        <v>9.5000000000000001E-2</v>
      </c>
      <c r="Q106" s="4">
        <f t="shared" si="5"/>
        <v>504.9726243156079</v>
      </c>
      <c r="R106" s="10">
        <v>504</v>
      </c>
      <c r="S106" s="4">
        <f t="shared" si="6"/>
        <v>0.19298101500156789</v>
      </c>
      <c r="T106" s="14">
        <f t="shared" si="7"/>
        <v>0.94599805931174008</v>
      </c>
    </row>
    <row r="107" spans="1:20">
      <c r="A107" s="1" t="s">
        <v>87</v>
      </c>
      <c r="B107" s="2" t="s">
        <v>167</v>
      </c>
      <c r="C107" s="4">
        <v>332.75</v>
      </c>
      <c r="D107" s="4">
        <v>0</v>
      </c>
      <c r="E107" s="4">
        <v>2</v>
      </c>
      <c r="F107" s="4">
        <v>0</v>
      </c>
      <c r="G107" s="4">
        <v>0</v>
      </c>
      <c r="H107" s="4">
        <v>2</v>
      </c>
      <c r="I107" s="4">
        <v>2</v>
      </c>
      <c r="J107" s="4">
        <v>0</v>
      </c>
      <c r="K107" s="4">
        <v>0</v>
      </c>
      <c r="L107" s="4">
        <v>0</v>
      </c>
      <c r="M107" s="4">
        <v>0</v>
      </c>
      <c r="N107" s="4">
        <v>0</v>
      </c>
      <c r="O107" s="4">
        <v>0</v>
      </c>
      <c r="P107" s="4">
        <f t="shared" si="4"/>
        <v>8.6199999999999999E-2</v>
      </c>
      <c r="Q107" s="4">
        <f t="shared" si="5"/>
        <v>504.35575422397761</v>
      </c>
      <c r="R107" s="10">
        <v>508</v>
      </c>
      <c r="S107" s="4">
        <f t="shared" si="6"/>
        <v>0.71737121575243845</v>
      </c>
      <c r="T107" s="14">
        <f t="shared" si="7"/>
        <v>13.280527276057013</v>
      </c>
    </row>
    <row r="108" spans="1:20">
      <c r="A108" s="1" t="s">
        <v>88</v>
      </c>
      <c r="B108" s="2" t="s">
        <v>168</v>
      </c>
      <c r="C108" s="4">
        <v>366.78999999999996</v>
      </c>
      <c r="D108" s="4">
        <v>1</v>
      </c>
      <c r="E108" s="4">
        <v>4</v>
      </c>
      <c r="F108" s="4">
        <v>0</v>
      </c>
      <c r="G108" s="4">
        <v>0</v>
      </c>
      <c r="H108" s="4">
        <v>1</v>
      </c>
      <c r="I108" s="4">
        <v>1</v>
      </c>
      <c r="J108" s="4">
        <v>0</v>
      </c>
      <c r="K108" s="4">
        <v>0</v>
      </c>
      <c r="L108" s="4">
        <v>0</v>
      </c>
      <c r="M108" s="4">
        <v>0</v>
      </c>
      <c r="N108" s="4">
        <v>0</v>
      </c>
      <c r="O108" s="4">
        <v>0</v>
      </c>
      <c r="P108" s="4">
        <f t="shared" si="4"/>
        <v>0.1139</v>
      </c>
      <c r="Q108" s="4">
        <f t="shared" si="5"/>
        <v>538.65222162137002</v>
      </c>
      <c r="R108" s="10">
        <v>537.29999999999995</v>
      </c>
      <c r="S108" s="4">
        <f t="shared" si="6"/>
        <v>0.25166976016565479</v>
      </c>
      <c r="T108" s="14">
        <f t="shared" si="7"/>
        <v>1.8285033133006823</v>
      </c>
    </row>
    <row r="109" spans="1:20">
      <c r="A109" s="1" t="s">
        <v>89</v>
      </c>
      <c r="B109" s="2" t="s">
        <v>169</v>
      </c>
      <c r="C109" s="4">
        <v>394.45</v>
      </c>
      <c r="D109" s="4">
        <v>1</v>
      </c>
      <c r="E109" s="4">
        <v>5</v>
      </c>
      <c r="F109" s="4">
        <v>0</v>
      </c>
      <c r="G109" s="4">
        <v>0</v>
      </c>
      <c r="H109" s="4">
        <v>1</v>
      </c>
      <c r="I109" s="4">
        <v>1</v>
      </c>
      <c r="J109" s="4">
        <v>0</v>
      </c>
      <c r="K109" s="4">
        <v>0</v>
      </c>
      <c r="L109" s="4">
        <v>0</v>
      </c>
      <c r="M109" s="4">
        <v>0</v>
      </c>
      <c r="N109" s="4">
        <v>0</v>
      </c>
      <c r="O109" s="4">
        <v>0</v>
      </c>
      <c r="P109" s="4">
        <f t="shared" si="4"/>
        <v>0.1328</v>
      </c>
      <c r="Q109" s="4">
        <f t="shared" si="5"/>
        <v>567.94934764368918</v>
      </c>
      <c r="R109" s="10">
        <v>567</v>
      </c>
      <c r="S109" s="4">
        <f t="shared" si="6"/>
        <v>0.16743344685876185</v>
      </c>
      <c r="T109" s="14">
        <f t="shared" si="7"/>
        <v>0.90126094857819761</v>
      </c>
    </row>
    <row r="110" spans="1:20">
      <c r="A110" s="1" t="s">
        <v>90</v>
      </c>
      <c r="B110" s="2" t="s">
        <v>170</v>
      </c>
      <c r="C110" s="4">
        <v>248.95</v>
      </c>
      <c r="D110" s="4">
        <v>2</v>
      </c>
      <c r="E110" s="4">
        <v>0</v>
      </c>
      <c r="F110" s="4">
        <v>0</v>
      </c>
      <c r="G110" s="4">
        <v>0</v>
      </c>
      <c r="H110" s="4">
        <v>0</v>
      </c>
      <c r="I110" s="4">
        <v>0</v>
      </c>
      <c r="J110" s="4">
        <v>0</v>
      </c>
      <c r="K110" s="4">
        <v>0</v>
      </c>
      <c r="L110" s="4">
        <v>0</v>
      </c>
      <c r="M110" s="4">
        <v>0</v>
      </c>
      <c r="N110" s="4">
        <v>0</v>
      </c>
      <c r="O110" s="4">
        <v>1</v>
      </c>
      <c r="P110" s="4">
        <f t="shared" si="4"/>
        <v>4.4999999999999998E-2</v>
      </c>
      <c r="Q110" s="4">
        <f t="shared" si="5"/>
        <v>398.06523824752162</v>
      </c>
      <c r="R110" s="10">
        <v>400.35</v>
      </c>
      <c r="S110" s="4">
        <f t="shared" si="6"/>
        <v>0.57069108342160679</v>
      </c>
      <c r="T110" s="14">
        <f t="shared" si="7"/>
        <v>5.2201362655881818</v>
      </c>
    </row>
    <row r="111" spans="1:20">
      <c r="A111" s="1" t="s">
        <v>91</v>
      </c>
      <c r="B111" s="2" t="s">
        <v>171</v>
      </c>
      <c r="C111" s="4">
        <v>249.14999999999998</v>
      </c>
      <c r="D111" s="4">
        <v>1</v>
      </c>
      <c r="E111" s="4">
        <v>0</v>
      </c>
      <c r="F111" s="4">
        <v>0</v>
      </c>
      <c r="G111" s="4">
        <v>1</v>
      </c>
      <c r="H111" s="4">
        <v>0</v>
      </c>
      <c r="I111" s="4">
        <v>0</v>
      </c>
      <c r="J111" s="4">
        <v>0</v>
      </c>
      <c r="K111" s="4">
        <v>3</v>
      </c>
      <c r="L111" s="4">
        <v>0</v>
      </c>
      <c r="M111" s="4">
        <v>0</v>
      </c>
      <c r="N111" s="4">
        <v>0</v>
      </c>
      <c r="O111" s="4">
        <v>1</v>
      </c>
      <c r="P111" s="4">
        <f t="shared" si="4"/>
        <v>7.0900000000000005E-2</v>
      </c>
      <c r="Q111" s="4">
        <f t="shared" si="5"/>
        <v>384.85202057505558</v>
      </c>
      <c r="R111" s="10">
        <v>378.05</v>
      </c>
      <c r="S111" s="4">
        <f t="shared" si="6"/>
        <v>1.7992383481168006</v>
      </c>
      <c r="T111" s="14">
        <f t="shared" si="7"/>
        <v>46.267483903479231</v>
      </c>
    </row>
    <row r="112" spans="1:20">
      <c r="A112" s="1" t="s">
        <v>92</v>
      </c>
      <c r="B112" s="2" t="s">
        <v>172</v>
      </c>
      <c r="C112" s="4">
        <v>278.73999999999995</v>
      </c>
      <c r="D112" s="4">
        <v>1</v>
      </c>
      <c r="E112" s="4">
        <v>0</v>
      </c>
      <c r="F112" s="4">
        <v>0</v>
      </c>
      <c r="G112" s="4">
        <v>2</v>
      </c>
      <c r="H112" s="4">
        <v>0</v>
      </c>
      <c r="I112" s="4">
        <v>0</v>
      </c>
      <c r="J112" s="4">
        <v>0</v>
      </c>
      <c r="K112" s="4">
        <v>5</v>
      </c>
      <c r="L112" s="4">
        <v>0</v>
      </c>
      <c r="M112" s="4">
        <v>0</v>
      </c>
      <c r="N112" s="4">
        <v>0</v>
      </c>
      <c r="O112" s="4">
        <v>1</v>
      </c>
      <c r="P112" s="4">
        <f t="shared" si="4"/>
        <v>9.98E-2</v>
      </c>
      <c r="Q112" s="4">
        <f t="shared" si="5"/>
        <v>415.81452088631823</v>
      </c>
      <c r="R112" s="10">
        <v>406.85</v>
      </c>
      <c r="S112" s="4">
        <f t="shared" si="6"/>
        <v>2.2033970471471576</v>
      </c>
      <c r="T112" s="14">
        <f t="shared" si="7"/>
        <v>80.362634721235466</v>
      </c>
    </row>
    <row r="113" spans="1:20">
      <c r="A113" s="1" t="s">
        <v>93</v>
      </c>
      <c r="B113" s="2" t="s">
        <v>173</v>
      </c>
      <c r="C113" s="4">
        <v>301.09999999999997</v>
      </c>
      <c r="D113" s="4">
        <v>1</v>
      </c>
      <c r="E113" s="4">
        <v>0</v>
      </c>
      <c r="F113" s="4">
        <v>0</v>
      </c>
      <c r="G113" s="4">
        <v>3</v>
      </c>
      <c r="H113" s="4">
        <v>0</v>
      </c>
      <c r="I113" s="4">
        <v>0</v>
      </c>
      <c r="J113" s="4">
        <v>0</v>
      </c>
      <c r="K113" s="4">
        <v>7</v>
      </c>
      <c r="L113" s="4">
        <v>0</v>
      </c>
      <c r="M113" s="4">
        <v>0</v>
      </c>
      <c r="N113" s="4">
        <v>0</v>
      </c>
      <c r="O113" s="4">
        <v>1</v>
      </c>
      <c r="P113" s="4">
        <f t="shared" si="4"/>
        <v>0.12870000000000001</v>
      </c>
      <c r="Q113" s="4">
        <f t="shared" si="5"/>
        <v>435.3472406076869</v>
      </c>
      <c r="R113" s="10">
        <v>433.95</v>
      </c>
      <c r="S113" s="4">
        <f t="shared" si="6"/>
        <v>0.32198193517384732</v>
      </c>
      <c r="T113" s="14">
        <f t="shared" si="7"/>
        <v>1.9522813157692873</v>
      </c>
    </row>
    <row r="114" spans="1:20">
      <c r="A114" s="1" t="s">
        <v>94</v>
      </c>
      <c r="B114" s="2" t="s">
        <v>173</v>
      </c>
      <c r="C114" s="4">
        <v>307.33</v>
      </c>
      <c r="D114" s="4">
        <v>1</v>
      </c>
      <c r="E114" s="4">
        <v>0</v>
      </c>
      <c r="F114" s="4">
        <v>0</v>
      </c>
      <c r="G114" s="4">
        <v>3</v>
      </c>
      <c r="H114" s="4">
        <v>0</v>
      </c>
      <c r="I114" s="4">
        <v>0</v>
      </c>
      <c r="J114" s="4">
        <v>0</v>
      </c>
      <c r="K114" s="4">
        <v>7</v>
      </c>
      <c r="L114" s="4">
        <v>0</v>
      </c>
      <c r="M114" s="4">
        <v>0</v>
      </c>
      <c r="N114" s="4">
        <v>0</v>
      </c>
      <c r="O114" s="4">
        <v>1</v>
      </c>
      <c r="P114" s="4">
        <f t="shared" si="4"/>
        <v>0.12870000000000001</v>
      </c>
      <c r="Q114" s="4">
        <f t="shared" si="5"/>
        <v>444.35492346715517</v>
      </c>
      <c r="R114" s="10">
        <v>437.75</v>
      </c>
      <c r="S114" s="4">
        <f t="shared" si="6"/>
        <v>1.5088346012918732</v>
      </c>
      <c r="T114" s="14">
        <f t="shared" si="7"/>
        <v>43.625014006977132</v>
      </c>
    </row>
    <row r="115" spans="1:20">
      <c r="A115" s="1" t="s">
        <v>95</v>
      </c>
      <c r="B115" s="2" t="s">
        <v>174</v>
      </c>
      <c r="C115" s="4">
        <v>307.7</v>
      </c>
      <c r="D115" s="4">
        <v>2</v>
      </c>
      <c r="E115" s="4">
        <v>2</v>
      </c>
      <c r="F115" s="4">
        <v>0</v>
      </c>
      <c r="G115" s="4">
        <v>0</v>
      </c>
      <c r="H115" s="4">
        <v>0</v>
      </c>
      <c r="I115" s="4">
        <v>0</v>
      </c>
      <c r="J115" s="4">
        <v>0</v>
      </c>
      <c r="K115" s="4">
        <v>0</v>
      </c>
      <c r="L115" s="4">
        <v>0</v>
      </c>
      <c r="M115" s="4">
        <v>0</v>
      </c>
      <c r="N115" s="4">
        <v>0</v>
      </c>
      <c r="O115" s="4">
        <v>1</v>
      </c>
      <c r="P115" s="4">
        <f t="shared" si="4"/>
        <v>8.2799999999999999E-2</v>
      </c>
      <c r="Q115" s="4">
        <f t="shared" si="5"/>
        <v>468.30804094494664</v>
      </c>
      <c r="R115" s="10">
        <v>466.7</v>
      </c>
      <c r="S115" s="4">
        <f t="shared" si="6"/>
        <v>0.34455559137489855</v>
      </c>
      <c r="T115" s="14">
        <f t="shared" si="7"/>
        <v>2.58579568062492</v>
      </c>
    </row>
    <row r="116" spans="1:20">
      <c r="A116" s="1" t="s">
        <v>96</v>
      </c>
      <c r="B116" s="2" t="s">
        <v>175</v>
      </c>
      <c r="C116" s="4">
        <v>356.65</v>
      </c>
      <c r="D116" s="4">
        <v>2</v>
      </c>
      <c r="E116" s="4">
        <v>2</v>
      </c>
      <c r="F116" s="4">
        <v>0</v>
      </c>
      <c r="G116" s="4">
        <v>0</v>
      </c>
      <c r="H116" s="4">
        <v>0</v>
      </c>
      <c r="I116" s="4">
        <v>0</v>
      </c>
      <c r="J116" s="4">
        <v>0</v>
      </c>
      <c r="K116" s="4">
        <v>0</v>
      </c>
      <c r="L116" s="4">
        <v>0</v>
      </c>
      <c r="M116" s="4">
        <v>0</v>
      </c>
      <c r="N116" s="4">
        <v>0</v>
      </c>
      <c r="O116" s="4">
        <v>2</v>
      </c>
      <c r="P116" s="4">
        <f t="shared" si="4"/>
        <v>9.9599999999999994E-2</v>
      </c>
      <c r="Q116" s="4">
        <f t="shared" si="5"/>
        <v>532.15947195217427</v>
      </c>
      <c r="R116" s="10">
        <v>540</v>
      </c>
      <c r="S116" s="4">
        <f t="shared" si="6"/>
        <v>1.451949638486246</v>
      </c>
      <c r="T116" s="14">
        <f t="shared" si="7"/>
        <v>61.473880068741927</v>
      </c>
    </row>
    <row r="117" spans="1:20">
      <c r="A117" s="1" t="s">
        <v>97</v>
      </c>
      <c r="B117" s="2" t="s">
        <v>144</v>
      </c>
      <c r="C117" s="4">
        <v>328.34999999999997</v>
      </c>
      <c r="D117" s="4">
        <v>4</v>
      </c>
      <c r="E117" s="4">
        <v>0</v>
      </c>
      <c r="F117" s="4">
        <v>0</v>
      </c>
      <c r="G117" s="4">
        <v>1</v>
      </c>
      <c r="H117" s="4">
        <v>0</v>
      </c>
      <c r="I117" s="4">
        <v>0</v>
      </c>
      <c r="J117" s="4">
        <v>0</v>
      </c>
      <c r="K117" s="4">
        <v>0</v>
      </c>
      <c r="L117" s="4">
        <v>0</v>
      </c>
      <c r="M117" s="4">
        <v>0</v>
      </c>
      <c r="N117" s="4">
        <v>0</v>
      </c>
      <c r="O117" s="4">
        <v>1</v>
      </c>
      <c r="P117" s="4">
        <f t="shared" si="4"/>
        <v>7.9899999999999999E-2</v>
      </c>
      <c r="Q117" s="4">
        <f t="shared" si="5"/>
        <v>501.51248743183129</v>
      </c>
      <c r="R117" s="10">
        <v>497.1</v>
      </c>
      <c r="S117" s="4">
        <f t="shared" si="6"/>
        <v>0.88764583219297244</v>
      </c>
      <c r="T117" s="14">
        <f t="shared" si="7"/>
        <v>19.470045336068885</v>
      </c>
    </row>
    <row r="118" spans="1:20">
      <c r="A118" s="1" t="s">
        <v>98</v>
      </c>
      <c r="B118" s="2" t="s">
        <v>176</v>
      </c>
      <c r="C118" s="4">
        <v>356.15</v>
      </c>
      <c r="D118" s="4">
        <v>4</v>
      </c>
      <c r="E118" s="4">
        <v>0</v>
      </c>
      <c r="F118" s="4">
        <v>0</v>
      </c>
      <c r="G118" s="4">
        <v>1</v>
      </c>
      <c r="H118" s="4">
        <v>0</v>
      </c>
      <c r="I118" s="4">
        <v>0</v>
      </c>
      <c r="J118" s="4">
        <v>0</v>
      </c>
      <c r="K118" s="4">
        <v>0</v>
      </c>
      <c r="L118" s="4">
        <v>0</v>
      </c>
      <c r="M118" s="4">
        <v>0</v>
      </c>
      <c r="N118" s="4">
        <v>0</v>
      </c>
      <c r="O118" s="4">
        <v>2</v>
      </c>
      <c r="P118" s="4">
        <f t="shared" si="4"/>
        <v>9.6700000000000008E-2</v>
      </c>
      <c r="Q118" s="4">
        <f t="shared" si="5"/>
        <v>533.18693036746367</v>
      </c>
      <c r="R118" s="10">
        <v>510</v>
      </c>
      <c r="S118" s="4">
        <f t="shared" si="6"/>
        <v>4.5464569347967991</v>
      </c>
      <c r="T118" s="14">
        <f t="shared" si="7"/>
        <v>537.63373986560907</v>
      </c>
    </row>
    <row r="119" spans="1:20">
      <c r="A119" s="1" t="s">
        <v>99</v>
      </c>
      <c r="B119" s="2" t="s">
        <v>144</v>
      </c>
      <c r="C119" s="4">
        <v>337.01</v>
      </c>
      <c r="D119" s="4">
        <v>2</v>
      </c>
      <c r="E119" s="4">
        <v>3</v>
      </c>
      <c r="F119" s="4">
        <v>0</v>
      </c>
      <c r="G119" s="4">
        <v>0</v>
      </c>
      <c r="H119" s="4">
        <v>0</v>
      </c>
      <c r="I119" s="4">
        <v>0</v>
      </c>
      <c r="J119" s="4">
        <v>0</v>
      </c>
      <c r="K119" s="4">
        <v>0</v>
      </c>
      <c r="L119" s="4">
        <v>0</v>
      </c>
      <c r="M119" s="4">
        <v>0</v>
      </c>
      <c r="N119" s="4">
        <v>0</v>
      </c>
      <c r="O119" s="4">
        <v>1</v>
      </c>
      <c r="P119" s="4">
        <f t="shared" si="4"/>
        <v>0.1017</v>
      </c>
      <c r="Q119" s="4">
        <f t="shared" si="5"/>
        <v>501.65406215124824</v>
      </c>
      <c r="R119" s="10">
        <v>500.2</v>
      </c>
      <c r="S119" s="4">
        <f t="shared" si="6"/>
        <v>0.29069615178893476</v>
      </c>
      <c r="T119" s="14">
        <f t="shared" si="7"/>
        <v>2.1142967396926937</v>
      </c>
    </row>
    <row r="120" spans="1:20">
      <c r="A120" s="1" t="s">
        <v>100</v>
      </c>
      <c r="B120" s="2" t="s">
        <v>177</v>
      </c>
      <c r="C120" s="4">
        <v>345.95</v>
      </c>
      <c r="D120" s="4">
        <v>4</v>
      </c>
      <c r="E120" s="4">
        <v>1</v>
      </c>
      <c r="F120" s="4">
        <v>0</v>
      </c>
      <c r="G120" s="4">
        <v>1</v>
      </c>
      <c r="H120" s="4">
        <v>0</v>
      </c>
      <c r="I120" s="4">
        <v>0</v>
      </c>
      <c r="J120" s="4">
        <v>0</v>
      </c>
      <c r="K120" s="4">
        <v>0</v>
      </c>
      <c r="L120" s="4">
        <v>0</v>
      </c>
      <c r="M120" s="4">
        <v>0</v>
      </c>
      <c r="N120" s="4">
        <v>0</v>
      </c>
      <c r="O120" s="4">
        <v>1</v>
      </c>
      <c r="P120" s="4">
        <f t="shared" si="4"/>
        <v>9.8799999999999999E-2</v>
      </c>
      <c r="Q120" s="4">
        <f t="shared" si="5"/>
        <v>516.66673237944656</v>
      </c>
      <c r="R120" s="10">
        <v>509.4</v>
      </c>
      <c r="S120" s="4">
        <f t="shared" si="6"/>
        <v>1.4265277541120103</v>
      </c>
      <c r="T120" s="14">
        <f t="shared" si="7"/>
        <v>52.805399474497356</v>
      </c>
    </row>
    <row r="121" spans="1:20">
      <c r="A121" s="3" t="s">
        <v>101</v>
      </c>
      <c r="B121" s="18" t="s">
        <v>177</v>
      </c>
      <c r="C121" s="3">
        <v>362.78999999999996</v>
      </c>
      <c r="D121" s="3">
        <v>2</v>
      </c>
      <c r="E121" s="3">
        <v>4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v>0</v>
      </c>
      <c r="L121" s="3">
        <v>0</v>
      </c>
      <c r="M121" s="3">
        <v>0</v>
      </c>
      <c r="N121" s="3">
        <v>0</v>
      </c>
      <c r="O121" s="3">
        <v>1</v>
      </c>
      <c r="P121" s="3">
        <f t="shared" si="4"/>
        <v>0.1206</v>
      </c>
      <c r="Q121" s="3">
        <f t="shared" si="5"/>
        <v>528.9759059122473</v>
      </c>
      <c r="R121" s="19">
        <v>530.6</v>
      </c>
      <c r="S121" s="3">
        <f t="shared" si="6"/>
        <v>0.30608633391494983</v>
      </c>
      <c r="T121" s="20">
        <f t="shared" si="7"/>
        <v>2.6376816058733517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1"/>
  <sheetViews>
    <sheetView workbookViewId="0"/>
  </sheetViews>
  <sheetFormatPr defaultRowHeight="14.25"/>
  <cols>
    <col min="1" max="1" width="38.25" style="2" customWidth="1"/>
    <col min="2" max="2" width="12.25" style="2" customWidth="1"/>
    <col min="3" max="20" width="9" style="4"/>
    <col min="21" max="21" width="13" style="4" customWidth="1"/>
  </cols>
  <sheetData>
    <row r="1" spans="1:24" ht="15.75">
      <c r="A1" s="5" t="s">
        <v>179</v>
      </c>
      <c r="B1" s="5" t="s">
        <v>178</v>
      </c>
      <c r="C1" s="11" t="s">
        <v>198</v>
      </c>
      <c r="D1" s="11" t="s">
        <v>199</v>
      </c>
      <c r="E1" s="11" t="s">
        <v>200</v>
      </c>
      <c r="F1" s="11" t="s">
        <v>201</v>
      </c>
      <c r="G1" s="11" t="s">
        <v>202</v>
      </c>
      <c r="H1" s="11" t="s">
        <v>203</v>
      </c>
      <c r="I1" s="11" t="s">
        <v>204</v>
      </c>
      <c r="J1" s="11" t="s">
        <v>205</v>
      </c>
      <c r="K1" s="11" t="s">
        <v>206</v>
      </c>
      <c r="L1" s="11" t="s">
        <v>207</v>
      </c>
      <c r="M1" s="11" t="s">
        <v>208</v>
      </c>
      <c r="N1" s="11" t="s">
        <v>209</v>
      </c>
      <c r="O1" s="11" t="s">
        <v>261</v>
      </c>
      <c r="P1" s="11" t="s">
        <v>260</v>
      </c>
      <c r="Q1" s="11" t="s">
        <v>262</v>
      </c>
      <c r="R1" s="11" t="s">
        <v>263</v>
      </c>
      <c r="S1" s="11" t="s">
        <v>213</v>
      </c>
      <c r="T1" s="11" t="s">
        <v>216</v>
      </c>
      <c r="U1" s="17" t="s">
        <v>215</v>
      </c>
    </row>
    <row r="2" spans="1:24">
      <c r="A2" s="1" t="s">
        <v>0</v>
      </c>
      <c r="B2" s="2" t="s">
        <v>102</v>
      </c>
      <c r="C2" s="4">
        <v>1</v>
      </c>
      <c r="D2" s="4">
        <v>0</v>
      </c>
      <c r="E2" s="4">
        <v>0</v>
      </c>
      <c r="F2" s="4">
        <v>0</v>
      </c>
      <c r="G2" s="4">
        <v>0</v>
      </c>
      <c r="H2" s="4">
        <v>0</v>
      </c>
      <c r="I2" s="4">
        <v>0</v>
      </c>
      <c r="J2" s="4">
        <v>0</v>
      </c>
      <c r="K2" s="4">
        <v>0</v>
      </c>
      <c r="L2" s="4">
        <v>0</v>
      </c>
      <c r="M2" s="4">
        <v>0</v>
      </c>
      <c r="N2" s="4">
        <v>0</v>
      </c>
      <c r="O2" s="4">
        <f>23.58*C2+22.88*D2+21.74*E2+18.25*F2+18.18*G2+24.96*H2+24.14*I2-0.03*J2+38.13*K2+66.86*L2+93.84*M2+22.42*N2</f>
        <v>23.58</v>
      </c>
      <c r="P2" s="4">
        <f>0.0141*C2+0.0189*D2+0.0164*E2+0.0067*F2+0.0113*G2+0.0129*H2+0.0117*I2+0.0111*J2+0.0105*K2+0.0133*L2+0.0068*M2+0.0168*N2</f>
        <v>1.41E-2</v>
      </c>
      <c r="Q2" s="4">
        <f>198.2+O2</f>
        <v>221.77999999999997</v>
      </c>
      <c r="R2" s="4">
        <f>Q2/(0.584+0.965*P2-P2^2)</f>
        <v>371.23727014628821</v>
      </c>
      <c r="S2" s="1">
        <v>190.56</v>
      </c>
      <c r="T2" s="4">
        <f>ABS((S2-R2)/S2*100)</f>
        <v>94.813848733358626</v>
      </c>
      <c r="U2" s="14">
        <f>(S2-R2)^2</f>
        <v>32644.275947514809</v>
      </c>
    </row>
    <row r="3" spans="1:24">
      <c r="A3" s="1" t="s">
        <v>1</v>
      </c>
      <c r="B3" s="2" t="s">
        <v>103</v>
      </c>
      <c r="C3" s="4">
        <v>0</v>
      </c>
      <c r="D3" s="4">
        <v>1</v>
      </c>
      <c r="E3" s="4">
        <v>0</v>
      </c>
      <c r="F3" s="4">
        <v>0</v>
      </c>
      <c r="G3" s="4">
        <v>0</v>
      </c>
      <c r="H3" s="4">
        <v>0</v>
      </c>
      <c r="I3" s="4">
        <v>0</v>
      </c>
      <c r="J3" s="4">
        <v>2</v>
      </c>
      <c r="K3" s="4">
        <v>0</v>
      </c>
      <c r="L3" s="4">
        <v>0</v>
      </c>
      <c r="M3" s="4">
        <v>0</v>
      </c>
      <c r="N3" s="4">
        <v>0</v>
      </c>
      <c r="O3" s="4">
        <f t="shared" ref="O3:O66" si="0">23.58*C3+22.88*D3+21.74*E3+18.25*F3+18.18*G3+24.96*H3+24.14*I3-0.03*J3+38.13*K3+66.86*L3+93.84*M3+22.42*N3</f>
        <v>22.82</v>
      </c>
      <c r="P3" s="4">
        <f t="shared" ref="P3:P66" si="1">0.0141*C3+0.0189*D3+0.0164*E3+0.0067*F3+0.0113*G3+0.0129*H3+0.0117*I3+0.0111*J3+0.0105*K3+0.0133*L3+0.0068*M3+0.0168*N3</f>
        <v>4.1099999999999998E-2</v>
      </c>
      <c r="Q3" s="4">
        <f t="shared" ref="Q3:Q66" si="2">198.2+O3</f>
        <v>221.01999999999998</v>
      </c>
      <c r="R3" s="4">
        <f t="shared" ref="R3:R66" si="3">Q3/(0.584+0.965*P3-P3^2)</f>
        <v>355.35345151791245</v>
      </c>
      <c r="S3" s="10">
        <v>351.25</v>
      </c>
      <c r="T3" s="4">
        <f t="shared" ref="T3:T66" si="4">ABS((S3-R3)/S3*100)</f>
        <v>1.1682424250284547</v>
      </c>
      <c r="U3" s="14">
        <f t="shared" ref="U3:U66" si="5">(S3-R3)^2</f>
        <v>16.838314359857964</v>
      </c>
    </row>
    <row r="4" spans="1:24">
      <c r="A4" s="2" t="s">
        <v>180</v>
      </c>
      <c r="B4" s="2" t="s">
        <v>104</v>
      </c>
      <c r="C4" s="4">
        <v>0</v>
      </c>
      <c r="D4" s="4">
        <v>0</v>
      </c>
      <c r="E4" s="4">
        <v>1</v>
      </c>
      <c r="F4" s="4">
        <v>0</v>
      </c>
      <c r="G4" s="4">
        <v>0</v>
      </c>
      <c r="H4" s="4">
        <v>0</v>
      </c>
      <c r="I4" s="4">
        <v>0</v>
      </c>
      <c r="J4" s="4">
        <v>3</v>
      </c>
      <c r="K4" s="4">
        <v>0</v>
      </c>
      <c r="L4" s="4">
        <v>0</v>
      </c>
      <c r="M4" s="4">
        <v>0</v>
      </c>
      <c r="N4" s="4">
        <v>0</v>
      </c>
      <c r="O4" s="4">
        <f t="shared" si="0"/>
        <v>21.65</v>
      </c>
      <c r="P4" s="4">
        <f t="shared" si="1"/>
        <v>4.9700000000000008E-2</v>
      </c>
      <c r="Q4" s="4">
        <f t="shared" si="2"/>
        <v>219.85</v>
      </c>
      <c r="R4" s="4">
        <f t="shared" si="3"/>
        <v>349.25075347851606</v>
      </c>
      <c r="S4" s="10">
        <v>299.25</v>
      </c>
      <c r="T4" s="4">
        <f t="shared" si="4"/>
        <v>16.708689550047136</v>
      </c>
      <c r="U4" s="14">
        <f t="shared" si="5"/>
        <v>2500.075348419336</v>
      </c>
    </row>
    <row r="5" spans="1:24">
      <c r="A5" s="2" t="s">
        <v>181</v>
      </c>
      <c r="B5" s="2" t="s">
        <v>105</v>
      </c>
      <c r="C5" s="4">
        <v>0</v>
      </c>
      <c r="D5" s="4">
        <v>0</v>
      </c>
      <c r="E5" s="4">
        <v>0</v>
      </c>
      <c r="F5" s="4">
        <v>1</v>
      </c>
      <c r="G5" s="4">
        <v>0</v>
      </c>
      <c r="H5" s="4">
        <v>0</v>
      </c>
      <c r="I5" s="4">
        <v>0</v>
      </c>
      <c r="J5" s="4">
        <v>4</v>
      </c>
      <c r="K5" s="4">
        <v>0</v>
      </c>
      <c r="L5" s="4">
        <v>0</v>
      </c>
      <c r="M5" s="4">
        <v>0</v>
      </c>
      <c r="N5" s="4">
        <v>0</v>
      </c>
      <c r="O5" s="4">
        <f t="shared" si="0"/>
        <v>18.13</v>
      </c>
      <c r="P5" s="4">
        <f t="shared" si="1"/>
        <v>5.11E-2</v>
      </c>
      <c r="Q5" s="4">
        <f t="shared" si="2"/>
        <v>216.32999999999998</v>
      </c>
      <c r="R5" s="4">
        <f t="shared" si="3"/>
        <v>342.9996837325063</v>
      </c>
      <c r="S5" s="10">
        <v>227.55</v>
      </c>
      <c r="T5" s="4">
        <f t="shared" si="4"/>
        <v>50.735962967482436</v>
      </c>
      <c r="U5" s="14">
        <f t="shared" si="5"/>
        <v>13328.629473935727</v>
      </c>
    </row>
    <row r="6" spans="1:24">
      <c r="A6" s="2" t="s">
        <v>182</v>
      </c>
      <c r="B6" s="2" t="s">
        <v>106</v>
      </c>
      <c r="C6" s="4">
        <v>1</v>
      </c>
      <c r="D6" s="4">
        <v>0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1</v>
      </c>
      <c r="N6" s="4">
        <v>0</v>
      </c>
      <c r="O6" s="4">
        <f t="shared" si="0"/>
        <v>117.42</v>
      </c>
      <c r="P6" s="4">
        <f t="shared" si="1"/>
        <v>2.0899999999999998E-2</v>
      </c>
      <c r="Q6" s="4">
        <f t="shared" si="2"/>
        <v>315.62</v>
      </c>
      <c r="R6" s="4">
        <f t="shared" si="3"/>
        <v>522.78190001919563</v>
      </c>
      <c r="S6" s="10">
        <v>528</v>
      </c>
      <c r="T6" s="4">
        <f t="shared" si="4"/>
        <v>0.98827651151597884</v>
      </c>
      <c r="U6" s="14">
        <f t="shared" si="5"/>
        <v>27.228567409670546</v>
      </c>
      <c r="W6" s="12" t="s">
        <v>214</v>
      </c>
      <c r="X6" s="13" t="s">
        <v>217</v>
      </c>
    </row>
    <row r="7" spans="1:24">
      <c r="A7" s="2" t="s">
        <v>183</v>
      </c>
      <c r="B7" s="2" t="s">
        <v>107</v>
      </c>
      <c r="C7" s="4">
        <v>1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1</v>
      </c>
      <c r="M7" s="4">
        <v>0</v>
      </c>
      <c r="N7" s="4">
        <v>0</v>
      </c>
      <c r="O7" s="4">
        <f t="shared" si="0"/>
        <v>90.44</v>
      </c>
      <c r="P7" s="4">
        <f t="shared" si="1"/>
        <v>2.7400000000000001E-2</v>
      </c>
      <c r="Q7" s="4">
        <f t="shared" si="2"/>
        <v>288.64</v>
      </c>
      <c r="R7" s="4">
        <f t="shared" si="3"/>
        <v>473.42073246899929</v>
      </c>
      <c r="S7" s="10">
        <v>478.06</v>
      </c>
      <c r="T7" s="4">
        <f t="shared" si="4"/>
        <v>0.97043624879737111</v>
      </c>
      <c r="U7" s="14">
        <f t="shared" si="5"/>
        <v>21.522803224197443</v>
      </c>
      <c r="W7" s="15">
        <f>AVERAGE(T2:T122)</f>
        <v>7.6285020421485363</v>
      </c>
      <c r="X7" s="16">
        <f>SQRT(SUM(U2:U122)/120)</f>
        <v>46.625424043146467</v>
      </c>
    </row>
    <row r="8" spans="1:24">
      <c r="A8" s="2" t="s">
        <v>184</v>
      </c>
      <c r="B8" s="2" t="s">
        <v>108</v>
      </c>
      <c r="C8" s="4">
        <v>1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2</v>
      </c>
      <c r="M8" s="4">
        <v>0</v>
      </c>
      <c r="N8" s="4">
        <v>0</v>
      </c>
      <c r="O8" s="4">
        <f t="shared" si="0"/>
        <v>157.30000000000001</v>
      </c>
      <c r="P8" s="4">
        <f t="shared" si="1"/>
        <v>4.07E-2</v>
      </c>
      <c r="Q8" s="4">
        <f t="shared" si="2"/>
        <v>355.5</v>
      </c>
      <c r="R8" s="4">
        <f t="shared" si="3"/>
        <v>571.89370704734404</v>
      </c>
      <c r="S8" s="10">
        <v>583</v>
      </c>
      <c r="T8" s="4">
        <f t="shared" si="4"/>
        <v>1.9050245201811256</v>
      </c>
      <c r="U8" s="14">
        <f t="shared" si="5"/>
        <v>123.3497431502155</v>
      </c>
    </row>
    <row r="9" spans="1:24">
      <c r="A9" s="2" t="s">
        <v>185</v>
      </c>
      <c r="B9" s="2" t="s">
        <v>109</v>
      </c>
      <c r="C9" s="4">
        <v>0</v>
      </c>
      <c r="D9" s="4">
        <v>1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2</v>
      </c>
      <c r="L9" s="4">
        <v>0</v>
      </c>
      <c r="M9" s="4">
        <v>0</v>
      </c>
      <c r="N9" s="4">
        <v>0</v>
      </c>
      <c r="O9" s="4">
        <f t="shared" si="0"/>
        <v>99.14</v>
      </c>
      <c r="P9" s="4">
        <f t="shared" si="1"/>
        <v>3.9900000000000005E-2</v>
      </c>
      <c r="Q9" s="4">
        <f t="shared" si="2"/>
        <v>297.33999999999997</v>
      </c>
      <c r="R9" s="4">
        <f t="shared" si="3"/>
        <v>478.87662700524351</v>
      </c>
      <c r="S9" s="10">
        <v>509.75</v>
      </c>
      <c r="T9" s="4">
        <f t="shared" si="4"/>
        <v>6.0565714555677284</v>
      </c>
      <c r="U9" s="14">
        <f t="shared" si="5"/>
        <v>953.16516007335952</v>
      </c>
    </row>
    <row r="10" spans="1:24">
      <c r="A10" s="2" t="s">
        <v>186</v>
      </c>
      <c r="B10" s="2" t="s">
        <v>110</v>
      </c>
      <c r="C10" s="4">
        <v>0</v>
      </c>
      <c r="D10" s="4">
        <v>0</v>
      </c>
      <c r="E10" s="4">
        <v>1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3</v>
      </c>
      <c r="L10" s="4">
        <v>0</v>
      </c>
      <c r="M10" s="4">
        <v>0</v>
      </c>
      <c r="N10" s="4">
        <v>0</v>
      </c>
      <c r="O10" s="4">
        <f t="shared" si="0"/>
        <v>136.13000000000002</v>
      </c>
      <c r="P10" s="4">
        <f t="shared" si="1"/>
        <v>4.7899999999999998E-2</v>
      </c>
      <c r="Q10" s="4">
        <f t="shared" si="2"/>
        <v>334.33000000000004</v>
      </c>
      <c r="R10" s="4">
        <f t="shared" si="3"/>
        <v>532.43273058109162</v>
      </c>
      <c r="S10" s="10">
        <v>536.01</v>
      </c>
      <c r="T10" s="4">
        <f t="shared" si="4"/>
        <v>0.66738855971126887</v>
      </c>
      <c r="U10" s="14">
        <f t="shared" si="5"/>
        <v>12.796856495457043</v>
      </c>
    </row>
    <row r="11" spans="1:24">
      <c r="A11" s="2" t="s">
        <v>187</v>
      </c>
      <c r="B11" s="2" t="s">
        <v>111</v>
      </c>
      <c r="C11" s="4">
        <v>0</v>
      </c>
      <c r="D11" s="4">
        <v>0</v>
      </c>
      <c r="E11" s="4">
        <v>0</v>
      </c>
      <c r="F11" s="4">
        <v>1</v>
      </c>
      <c r="G11" s="4">
        <v>0</v>
      </c>
      <c r="H11" s="4">
        <v>0</v>
      </c>
      <c r="I11" s="4">
        <v>0</v>
      </c>
      <c r="J11" s="4">
        <v>0</v>
      </c>
      <c r="K11" s="4">
        <v>4</v>
      </c>
      <c r="L11" s="4">
        <v>0</v>
      </c>
      <c r="M11" s="4">
        <v>0</v>
      </c>
      <c r="N11" s="4">
        <v>0</v>
      </c>
      <c r="O11" s="4">
        <f t="shared" si="0"/>
        <v>170.77</v>
      </c>
      <c r="P11" s="4">
        <f t="shared" si="1"/>
        <v>4.87E-2</v>
      </c>
      <c r="Q11" s="4">
        <f t="shared" si="2"/>
        <v>368.97</v>
      </c>
      <c r="R11" s="4">
        <f t="shared" si="3"/>
        <v>586.94881442686699</v>
      </c>
      <c r="S11" s="10">
        <v>556.30999999999995</v>
      </c>
      <c r="T11" s="4">
        <f t="shared" si="4"/>
        <v>5.5075074017844452</v>
      </c>
      <c r="U11" s="14">
        <f t="shared" si="5"/>
        <v>938.736949483996</v>
      </c>
    </row>
    <row r="12" spans="1:24">
      <c r="A12" s="2" t="s">
        <v>188</v>
      </c>
      <c r="B12" s="2" t="s">
        <v>112</v>
      </c>
      <c r="C12" s="4">
        <v>0</v>
      </c>
      <c r="D12" s="4">
        <v>0</v>
      </c>
      <c r="E12" s="4">
        <v>1</v>
      </c>
      <c r="F12" s="4">
        <v>0</v>
      </c>
      <c r="G12" s="4">
        <v>0</v>
      </c>
      <c r="H12" s="4">
        <v>0</v>
      </c>
      <c r="I12" s="4">
        <v>0</v>
      </c>
      <c r="J12" s="4">
        <v>2</v>
      </c>
      <c r="K12" s="4">
        <v>0</v>
      </c>
      <c r="L12" s="4">
        <v>1</v>
      </c>
      <c r="M12" s="4">
        <v>0</v>
      </c>
      <c r="N12" s="4">
        <v>0</v>
      </c>
      <c r="O12" s="4">
        <f t="shared" si="0"/>
        <v>88.539999999999992</v>
      </c>
      <c r="P12" s="4">
        <f t="shared" si="1"/>
        <v>5.1900000000000002E-2</v>
      </c>
      <c r="Q12" s="4">
        <f t="shared" si="2"/>
        <v>286.74</v>
      </c>
      <c r="R12" s="4">
        <f t="shared" si="3"/>
        <v>454.14094292830697</v>
      </c>
      <c r="S12" s="10">
        <v>411.89</v>
      </c>
      <c r="T12" s="4">
        <f t="shared" si="4"/>
        <v>10.257821973902495</v>
      </c>
      <c r="U12" s="14">
        <f t="shared" si="5"/>
        <v>1785.1421783310539</v>
      </c>
    </row>
    <row r="13" spans="1:24">
      <c r="A13" s="2" t="s">
        <v>189</v>
      </c>
      <c r="B13" s="2" t="s">
        <v>113</v>
      </c>
      <c r="C13" s="4">
        <v>0</v>
      </c>
      <c r="D13" s="4">
        <v>0</v>
      </c>
      <c r="E13" s="4">
        <v>0</v>
      </c>
      <c r="F13" s="4">
        <v>1</v>
      </c>
      <c r="G13" s="4">
        <v>0</v>
      </c>
      <c r="H13" s="4">
        <v>0</v>
      </c>
      <c r="I13" s="4">
        <v>0</v>
      </c>
      <c r="J13" s="4">
        <v>2</v>
      </c>
      <c r="K13" s="4">
        <v>1</v>
      </c>
      <c r="L13" s="4">
        <v>1</v>
      </c>
      <c r="M13" s="4">
        <v>0</v>
      </c>
      <c r="N13" s="4">
        <v>0</v>
      </c>
      <c r="O13" s="4">
        <f t="shared" si="0"/>
        <v>123.18</v>
      </c>
      <c r="P13" s="4">
        <f t="shared" si="1"/>
        <v>5.2700000000000004E-2</v>
      </c>
      <c r="Q13" s="4">
        <f t="shared" si="2"/>
        <v>321.38</v>
      </c>
      <c r="R13" s="4">
        <f t="shared" si="3"/>
        <v>508.44973757282349</v>
      </c>
      <c r="S13" s="10">
        <v>452.15</v>
      </c>
      <c r="T13" s="4">
        <f t="shared" si="4"/>
        <v>12.451561997749314</v>
      </c>
      <c r="U13" s="14">
        <f t="shared" si="5"/>
        <v>3169.6604507687962</v>
      </c>
    </row>
    <row r="14" spans="1:24">
      <c r="A14" s="2" t="s">
        <v>190</v>
      </c>
      <c r="B14" s="2" t="s">
        <v>114</v>
      </c>
      <c r="C14" s="4">
        <v>0</v>
      </c>
      <c r="D14" s="4">
        <v>0</v>
      </c>
      <c r="E14" s="4">
        <v>0</v>
      </c>
      <c r="F14" s="4">
        <v>1</v>
      </c>
      <c r="G14" s="4">
        <v>0</v>
      </c>
      <c r="H14" s="4">
        <v>0</v>
      </c>
      <c r="I14" s="4">
        <v>0</v>
      </c>
      <c r="J14" s="4">
        <v>3</v>
      </c>
      <c r="K14" s="4">
        <v>0</v>
      </c>
      <c r="L14" s="4">
        <v>0</v>
      </c>
      <c r="M14" s="4">
        <v>1</v>
      </c>
      <c r="N14" s="4">
        <v>0</v>
      </c>
      <c r="O14" s="4">
        <f t="shared" si="0"/>
        <v>112</v>
      </c>
      <c r="P14" s="4">
        <f t="shared" si="1"/>
        <v>4.6800000000000001E-2</v>
      </c>
      <c r="Q14" s="4">
        <f t="shared" si="2"/>
        <v>310.2</v>
      </c>
      <c r="R14" s="4">
        <f t="shared" si="3"/>
        <v>494.7591259931707</v>
      </c>
      <c r="S14" s="10">
        <v>421.45</v>
      </c>
      <c r="T14" s="4">
        <f t="shared" si="4"/>
        <v>17.39450136271698</v>
      </c>
      <c r="U14" s="14">
        <f t="shared" si="5"/>
        <v>5374.2279538825778</v>
      </c>
    </row>
    <row r="15" spans="1:24">
      <c r="A15" s="1" t="s">
        <v>2</v>
      </c>
      <c r="B15" s="2" t="s">
        <v>115</v>
      </c>
      <c r="C15" s="4">
        <v>0</v>
      </c>
      <c r="D15" s="4">
        <v>1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 s="4">
        <v>1</v>
      </c>
      <c r="K15" s="4">
        <v>1</v>
      </c>
      <c r="L15" s="4">
        <v>0</v>
      </c>
      <c r="M15" s="4">
        <v>0</v>
      </c>
      <c r="N15" s="4">
        <v>0</v>
      </c>
      <c r="O15" s="4">
        <f t="shared" si="0"/>
        <v>60.980000000000004</v>
      </c>
      <c r="P15" s="4">
        <f t="shared" si="1"/>
        <v>4.0500000000000001E-2</v>
      </c>
      <c r="Q15" s="4">
        <f t="shared" si="2"/>
        <v>259.18</v>
      </c>
      <c r="R15" s="4">
        <f t="shared" si="3"/>
        <v>417.06208420814647</v>
      </c>
      <c r="S15" s="10">
        <v>424.95</v>
      </c>
      <c r="T15" s="4">
        <f t="shared" si="4"/>
        <v>1.8561985626199591</v>
      </c>
      <c r="U15" s="14">
        <f t="shared" si="5"/>
        <v>62.219215539372072</v>
      </c>
    </row>
    <row r="16" spans="1:24">
      <c r="A16" s="1" t="s">
        <v>3</v>
      </c>
      <c r="B16" s="2" t="s">
        <v>116</v>
      </c>
      <c r="C16" s="4">
        <v>0</v>
      </c>
      <c r="D16" s="4">
        <v>0</v>
      </c>
      <c r="E16" s="4">
        <v>1</v>
      </c>
      <c r="F16" s="4">
        <v>0</v>
      </c>
      <c r="G16" s="4">
        <v>0</v>
      </c>
      <c r="H16" s="4">
        <v>0</v>
      </c>
      <c r="I16" s="4">
        <v>0</v>
      </c>
      <c r="J16" s="4">
        <v>2</v>
      </c>
      <c r="K16" s="4">
        <v>1</v>
      </c>
      <c r="L16" s="4">
        <v>0</v>
      </c>
      <c r="M16" s="4">
        <v>0</v>
      </c>
      <c r="N16" s="4">
        <v>0</v>
      </c>
      <c r="O16" s="4">
        <f t="shared" si="0"/>
        <v>59.81</v>
      </c>
      <c r="P16" s="4">
        <f t="shared" si="1"/>
        <v>4.9100000000000005E-2</v>
      </c>
      <c r="Q16" s="4">
        <f t="shared" si="2"/>
        <v>258.01</v>
      </c>
      <c r="R16" s="4">
        <f t="shared" si="3"/>
        <v>410.20989388233659</v>
      </c>
      <c r="S16" s="10">
        <v>369.38</v>
      </c>
      <c r="T16" s="4">
        <f t="shared" si="4"/>
        <v>11.053628751512425</v>
      </c>
      <c r="U16" s="14">
        <f t="shared" si="5"/>
        <v>1667.0802344428671</v>
      </c>
    </row>
    <row r="17" spans="1:21">
      <c r="A17" s="1" t="s">
        <v>4</v>
      </c>
      <c r="B17" s="2" t="s">
        <v>117</v>
      </c>
      <c r="C17" s="4">
        <v>0</v>
      </c>
      <c r="D17" s="4">
        <v>0</v>
      </c>
      <c r="E17" s="4">
        <v>1</v>
      </c>
      <c r="F17" s="4">
        <v>0</v>
      </c>
      <c r="G17" s="4">
        <v>0</v>
      </c>
      <c r="H17" s="4">
        <v>0</v>
      </c>
      <c r="I17" s="4">
        <v>0</v>
      </c>
      <c r="J17" s="4">
        <v>1</v>
      </c>
      <c r="K17" s="4">
        <v>2</v>
      </c>
      <c r="L17" s="4">
        <v>0</v>
      </c>
      <c r="M17" s="4">
        <v>0</v>
      </c>
      <c r="N17" s="4">
        <v>0</v>
      </c>
      <c r="O17" s="4">
        <f t="shared" si="0"/>
        <v>97.97</v>
      </c>
      <c r="P17" s="4">
        <f t="shared" si="1"/>
        <v>4.8500000000000001E-2</v>
      </c>
      <c r="Q17" s="4">
        <f t="shared" si="2"/>
        <v>296.16999999999996</v>
      </c>
      <c r="R17" s="4">
        <f t="shared" si="3"/>
        <v>471.27039888996779</v>
      </c>
      <c r="S17" s="10">
        <v>451.51</v>
      </c>
      <c r="T17" s="4">
        <f t="shared" si="4"/>
        <v>4.3765141170666881</v>
      </c>
      <c r="U17" s="14">
        <f t="shared" si="5"/>
        <v>390.4733642906408</v>
      </c>
    </row>
    <row r="18" spans="1:21">
      <c r="A18" s="1" t="s">
        <v>5</v>
      </c>
      <c r="B18" s="2" t="s">
        <v>118</v>
      </c>
      <c r="C18" s="4">
        <v>0</v>
      </c>
      <c r="D18" s="4">
        <v>0</v>
      </c>
      <c r="E18" s="4">
        <v>0</v>
      </c>
      <c r="F18" s="4">
        <v>1</v>
      </c>
      <c r="G18" s="4">
        <v>0</v>
      </c>
      <c r="H18" s="4">
        <v>0</v>
      </c>
      <c r="I18" s="4">
        <v>0</v>
      </c>
      <c r="J18" s="4">
        <v>2</v>
      </c>
      <c r="K18" s="4">
        <v>2</v>
      </c>
      <c r="L18" s="4">
        <v>0</v>
      </c>
      <c r="M18" s="4">
        <v>0</v>
      </c>
      <c r="N18" s="4">
        <v>0</v>
      </c>
      <c r="O18" s="4">
        <f t="shared" si="0"/>
        <v>94.45</v>
      </c>
      <c r="P18" s="4">
        <f t="shared" si="1"/>
        <v>4.99E-2</v>
      </c>
      <c r="Q18" s="4">
        <f t="shared" si="2"/>
        <v>292.64999999999998</v>
      </c>
      <c r="R18" s="4">
        <f t="shared" si="3"/>
        <v>464.77206420210268</v>
      </c>
      <c r="S18" s="10">
        <v>385.08</v>
      </c>
      <c r="T18" s="4">
        <f t="shared" si="4"/>
        <v>20.694937208398954</v>
      </c>
      <c r="U18" s="14">
        <f t="shared" si="5"/>
        <v>6350.8250967920585</v>
      </c>
    </row>
    <row r="19" spans="1:21">
      <c r="A19" s="1" t="s">
        <v>6</v>
      </c>
      <c r="B19" s="2" t="s">
        <v>119</v>
      </c>
      <c r="C19" s="4">
        <v>0</v>
      </c>
      <c r="D19" s="4">
        <v>0</v>
      </c>
      <c r="E19" s="4">
        <v>0</v>
      </c>
      <c r="F19" s="4">
        <v>1</v>
      </c>
      <c r="G19" s="4">
        <v>0</v>
      </c>
      <c r="H19" s="4">
        <v>0</v>
      </c>
      <c r="I19" s="4">
        <v>0</v>
      </c>
      <c r="J19" s="4">
        <v>1</v>
      </c>
      <c r="K19" s="4">
        <v>3</v>
      </c>
      <c r="L19" s="4">
        <v>0</v>
      </c>
      <c r="M19" s="4">
        <v>0</v>
      </c>
      <c r="N19" s="4">
        <v>0</v>
      </c>
      <c r="O19" s="4">
        <f t="shared" si="0"/>
        <v>132.61000000000001</v>
      </c>
      <c r="P19" s="4">
        <f t="shared" si="1"/>
        <v>4.9299999999999997E-2</v>
      </c>
      <c r="Q19" s="4">
        <f t="shared" si="2"/>
        <v>330.81</v>
      </c>
      <c r="R19" s="4">
        <f t="shared" si="3"/>
        <v>525.80966319618938</v>
      </c>
      <c r="S19" s="10">
        <v>471.15</v>
      </c>
      <c r="T19" s="4">
        <f t="shared" si="4"/>
        <v>11.601329342287892</v>
      </c>
      <c r="U19" s="14">
        <f t="shared" si="5"/>
        <v>2987.6787807208621</v>
      </c>
    </row>
    <row r="20" spans="1:21">
      <c r="A20" s="1" t="s">
        <v>7</v>
      </c>
      <c r="B20" s="2" t="s">
        <v>120</v>
      </c>
      <c r="C20" s="4">
        <v>2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f t="shared" si="0"/>
        <v>47.16</v>
      </c>
      <c r="P20" s="4">
        <f t="shared" si="1"/>
        <v>2.8199999999999999E-2</v>
      </c>
      <c r="Q20" s="4">
        <f t="shared" si="2"/>
        <v>245.35999999999999</v>
      </c>
      <c r="R20" s="4">
        <f t="shared" si="3"/>
        <v>401.95422885467809</v>
      </c>
      <c r="S20" s="10">
        <v>305.32</v>
      </c>
      <c r="T20" s="4">
        <f t="shared" si="4"/>
        <v>31.650147011226942</v>
      </c>
      <c r="U20" s="14">
        <f t="shared" si="5"/>
        <v>9338.1741863383013</v>
      </c>
    </row>
    <row r="21" spans="1:21">
      <c r="A21" s="1" t="s">
        <v>8</v>
      </c>
      <c r="B21" s="2" t="s">
        <v>121</v>
      </c>
      <c r="C21" s="4">
        <v>1</v>
      </c>
      <c r="D21" s="4">
        <v>1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1</v>
      </c>
      <c r="L21" s="4">
        <v>0</v>
      </c>
      <c r="M21" s="4">
        <v>0</v>
      </c>
      <c r="N21" s="4">
        <v>0</v>
      </c>
      <c r="O21" s="4">
        <f t="shared" si="0"/>
        <v>84.59</v>
      </c>
      <c r="P21" s="4">
        <f t="shared" si="1"/>
        <v>4.3500000000000004E-2</v>
      </c>
      <c r="Q21" s="4">
        <f t="shared" si="2"/>
        <v>282.78999999999996</v>
      </c>
      <c r="R21" s="4">
        <f t="shared" si="3"/>
        <v>453.12719696547867</v>
      </c>
      <c r="S21" s="10">
        <v>460.4</v>
      </c>
      <c r="T21" s="4">
        <f t="shared" si="4"/>
        <v>1.5796705114077547</v>
      </c>
      <c r="U21" s="14">
        <f t="shared" si="5"/>
        <v>52.893663978942271</v>
      </c>
    </row>
    <row r="22" spans="1:21">
      <c r="A22" s="2" t="s">
        <v>191</v>
      </c>
      <c r="B22" s="2" t="s">
        <v>122</v>
      </c>
      <c r="C22" s="4">
        <v>1</v>
      </c>
      <c r="D22" s="4">
        <v>0</v>
      </c>
      <c r="E22" s="4">
        <v>0</v>
      </c>
      <c r="F22" s="4">
        <v>1</v>
      </c>
      <c r="G22" s="4">
        <v>0</v>
      </c>
      <c r="H22" s="4">
        <v>0</v>
      </c>
      <c r="I22" s="4">
        <v>0</v>
      </c>
      <c r="J22" s="4">
        <v>3</v>
      </c>
      <c r="K22" s="4">
        <v>0</v>
      </c>
      <c r="L22" s="4">
        <v>0</v>
      </c>
      <c r="M22" s="4">
        <v>0</v>
      </c>
      <c r="N22" s="4">
        <v>0</v>
      </c>
      <c r="O22" s="4">
        <f t="shared" si="0"/>
        <v>41.739999999999995</v>
      </c>
      <c r="P22" s="4">
        <f t="shared" si="1"/>
        <v>5.4100000000000002E-2</v>
      </c>
      <c r="Q22" s="4">
        <f t="shared" si="2"/>
        <v>239.94</v>
      </c>
      <c r="R22" s="4">
        <f t="shared" si="3"/>
        <v>378.88472311499515</v>
      </c>
      <c r="S22" s="10">
        <v>345.85</v>
      </c>
      <c r="T22" s="4">
        <f t="shared" si="4"/>
        <v>9.5517487682507252</v>
      </c>
      <c r="U22" s="14">
        <f t="shared" si="5"/>
        <v>1091.2929312843937</v>
      </c>
    </row>
    <row r="23" spans="1:21">
      <c r="A23" s="2" t="s">
        <v>192</v>
      </c>
      <c r="B23" s="2" t="s">
        <v>123</v>
      </c>
      <c r="C23" s="4">
        <v>0</v>
      </c>
      <c r="D23" s="4">
        <v>1</v>
      </c>
      <c r="E23" s="4">
        <v>0</v>
      </c>
      <c r="F23" s="4">
        <v>1</v>
      </c>
      <c r="G23" s="4">
        <v>0</v>
      </c>
      <c r="H23" s="4">
        <v>0</v>
      </c>
      <c r="I23" s="4">
        <v>0</v>
      </c>
      <c r="J23" s="4">
        <v>4</v>
      </c>
      <c r="K23" s="4">
        <v>0</v>
      </c>
      <c r="L23" s="4">
        <v>0</v>
      </c>
      <c r="M23" s="4">
        <v>0</v>
      </c>
      <c r="N23" s="4">
        <v>0</v>
      </c>
      <c r="O23" s="4">
        <f t="shared" si="0"/>
        <v>41.01</v>
      </c>
      <c r="P23" s="4">
        <f t="shared" si="1"/>
        <v>7.0000000000000007E-2</v>
      </c>
      <c r="Q23" s="4">
        <f t="shared" si="2"/>
        <v>239.20999999999998</v>
      </c>
      <c r="R23" s="4">
        <f t="shared" si="3"/>
        <v>369.92190520374237</v>
      </c>
      <c r="S23" s="10">
        <v>374.25</v>
      </c>
      <c r="T23" s="4">
        <f t="shared" si="4"/>
        <v>1.1564715554462608</v>
      </c>
      <c r="U23" s="14">
        <f t="shared" si="5"/>
        <v>18.732404565392383</v>
      </c>
    </row>
    <row r="24" spans="1:21">
      <c r="A24" s="2" t="s">
        <v>193</v>
      </c>
      <c r="B24" s="2" t="s">
        <v>124</v>
      </c>
      <c r="C24" s="4">
        <v>0</v>
      </c>
      <c r="D24" s="4">
        <v>0</v>
      </c>
      <c r="E24" s="4">
        <v>0</v>
      </c>
      <c r="F24" s="4">
        <v>2</v>
      </c>
      <c r="G24" s="4">
        <v>0</v>
      </c>
      <c r="H24" s="4">
        <v>0</v>
      </c>
      <c r="I24" s="4">
        <v>0</v>
      </c>
      <c r="J24" s="4">
        <v>6</v>
      </c>
      <c r="K24" s="4">
        <v>0</v>
      </c>
      <c r="L24" s="4">
        <v>0</v>
      </c>
      <c r="M24" s="4">
        <v>0</v>
      </c>
      <c r="N24" s="4">
        <v>0</v>
      </c>
      <c r="O24" s="4">
        <f t="shared" si="0"/>
        <v>36.32</v>
      </c>
      <c r="P24" s="4">
        <f t="shared" si="1"/>
        <v>0.08</v>
      </c>
      <c r="Q24" s="4">
        <f t="shared" si="2"/>
        <v>234.51999999999998</v>
      </c>
      <c r="R24" s="4">
        <f t="shared" si="3"/>
        <v>358.15516188149047</v>
      </c>
      <c r="S24" s="10">
        <v>293</v>
      </c>
      <c r="T24" s="4">
        <f t="shared" si="4"/>
        <v>22.237256614843165</v>
      </c>
      <c r="U24" s="14">
        <f t="shared" si="5"/>
        <v>4245.1951198032293</v>
      </c>
    </row>
    <row r="25" spans="1:21">
      <c r="A25" s="2" t="s">
        <v>9</v>
      </c>
      <c r="B25" s="2" t="s">
        <v>125</v>
      </c>
      <c r="C25" s="4">
        <v>1</v>
      </c>
      <c r="D25" s="4">
        <v>1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1</v>
      </c>
      <c r="M25" s="4">
        <v>0</v>
      </c>
      <c r="N25" s="4">
        <v>0</v>
      </c>
      <c r="O25" s="4">
        <f t="shared" si="0"/>
        <v>113.32</v>
      </c>
      <c r="P25" s="4">
        <f t="shared" si="1"/>
        <v>4.6300000000000001E-2</v>
      </c>
      <c r="Q25" s="4">
        <f t="shared" si="2"/>
        <v>311.52</v>
      </c>
      <c r="R25" s="4">
        <f t="shared" si="3"/>
        <v>497.21020734632873</v>
      </c>
      <c r="S25" s="10">
        <v>503.9</v>
      </c>
      <c r="T25" s="4">
        <f t="shared" si="4"/>
        <v>1.3276032255747665</v>
      </c>
      <c r="U25" s="14">
        <f t="shared" si="5"/>
        <v>44.753325749113792</v>
      </c>
    </row>
    <row r="26" spans="1:21">
      <c r="A26" s="1" t="s">
        <v>10</v>
      </c>
      <c r="B26" s="2" t="s">
        <v>126</v>
      </c>
      <c r="C26" s="4">
        <v>0</v>
      </c>
      <c r="D26" s="4">
        <v>1</v>
      </c>
      <c r="E26" s="4">
        <v>1</v>
      </c>
      <c r="F26" s="4">
        <v>0</v>
      </c>
      <c r="G26" s="4">
        <v>0</v>
      </c>
      <c r="H26" s="4">
        <v>0</v>
      </c>
      <c r="I26" s="4">
        <v>0</v>
      </c>
      <c r="J26" s="4">
        <v>2</v>
      </c>
      <c r="K26" s="4">
        <v>1</v>
      </c>
      <c r="L26" s="4">
        <v>0</v>
      </c>
      <c r="M26" s="4">
        <v>0</v>
      </c>
      <c r="N26" s="4">
        <v>0</v>
      </c>
      <c r="O26" s="4">
        <f t="shared" si="0"/>
        <v>82.69</v>
      </c>
      <c r="P26" s="4">
        <f t="shared" si="1"/>
        <v>6.7999999999999991E-2</v>
      </c>
      <c r="Q26" s="4">
        <f t="shared" si="2"/>
        <v>280.89</v>
      </c>
      <c r="R26" s="4">
        <f t="shared" si="3"/>
        <v>435.49107281285461</v>
      </c>
      <c r="S26" s="10">
        <v>410.29</v>
      </c>
      <c r="T26" s="4">
        <f t="shared" si="4"/>
        <v>6.142258600710373</v>
      </c>
      <c r="U26" s="14">
        <f t="shared" si="5"/>
        <v>635.09407091879882</v>
      </c>
    </row>
    <row r="27" spans="1:21">
      <c r="A27" s="1" t="s">
        <v>11</v>
      </c>
      <c r="B27" s="2" t="s">
        <v>127</v>
      </c>
      <c r="C27" s="4">
        <v>0</v>
      </c>
      <c r="D27" s="4">
        <v>0</v>
      </c>
      <c r="E27" s="4">
        <v>0</v>
      </c>
      <c r="F27" s="4">
        <v>2</v>
      </c>
      <c r="G27" s="4">
        <v>0</v>
      </c>
      <c r="H27" s="4">
        <v>0</v>
      </c>
      <c r="I27" s="4">
        <v>0</v>
      </c>
      <c r="J27" s="4">
        <v>5</v>
      </c>
      <c r="K27" s="4">
        <v>1</v>
      </c>
      <c r="L27" s="4">
        <v>0</v>
      </c>
      <c r="M27" s="4">
        <v>0</v>
      </c>
      <c r="N27" s="4">
        <v>0</v>
      </c>
      <c r="O27" s="4">
        <f t="shared" si="0"/>
        <v>74.48</v>
      </c>
      <c r="P27" s="4">
        <f t="shared" si="1"/>
        <v>7.9399999999999998E-2</v>
      </c>
      <c r="Q27" s="4">
        <f t="shared" si="2"/>
        <v>272.68</v>
      </c>
      <c r="R27" s="4">
        <f t="shared" si="3"/>
        <v>416.74012753213805</v>
      </c>
      <c r="S27" s="10">
        <v>352.9</v>
      </c>
      <c r="T27" s="4">
        <f t="shared" si="4"/>
        <v>18.090146651215097</v>
      </c>
      <c r="U27" s="14">
        <f t="shared" si="5"/>
        <v>4075.5618833196531</v>
      </c>
    </row>
    <row r="28" spans="1:21">
      <c r="A28" s="1" t="s">
        <v>12</v>
      </c>
      <c r="B28" s="2" t="s">
        <v>128</v>
      </c>
      <c r="C28" s="4">
        <v>0</v>
      </c>
      <c r="D28" s="4">
        <v>1</v>
      </c>
      <c r="E28" s="4">
        <v>1</v>
      </c>
      <c r="F28" s="4">
        <v>0</v>
      </c>
      <c r="G28" s="4">
        <v>0</v>
      </c>
      <c r="H28" s="4">
        <v>0</v>
      </c>
      <c r="I28" s="4">
        <v>0</v>
      </c>
      <c r="J28" s="4">
        <v>1</v>
      </c>
      <c r="K28" s="4">
        <v>2</v>
      </c>
      <c r="L28" s="4">
        <v>0</v>
      </c>
      <c r="M28" s="4">
        <v>0</v>
      </c>
      <c r="N28" s="4">
        <v>0</v>
      </c>
      <c r="O28" s="4">
        <f t="shared" si="0"/>
        <v>120.85</v>
      </c>
      <c r="P28" s="4">
        <f t="shared" si="1"/>
        <v>6.7400000000000002E-2</v>
      </c>
      <c r="Q28" s="4">
        <f t="shared" si="2"/>
        <v>319.04999999999995</v>
      </c>
      <c r="R28" s="4">
        <f t="shared" si="3"/>
        <v>495.03626262811821</v>
      </c>
      <c r="S28" s="10">
        <v>477.3</v>
      </c>
      <c r="T28" s="4">
        <f t="shared" si="4"/>
        <v>3.715956972159689</v>
      </c>
      <c r="U28" s="14">
        <f t="shared" si="5"/>
        <v>314.57501201358224</v>
      </c>
    </row>
    <row r="29" spans="1:21">
      <c r="A29" s="1" t="s">
        <v>13</v>
      </c>
      <c r="B29" s="2" t="s">
        <v>129</v>
      </c>
      <c r="C29" s="4">
        <v>0</v>
      </c>
      <c r="D29" s="4">
        <v>0</v>
      </c>
      <c r="E29" s="4">
        <v>0</v>
      </c>
      <c r="F29" s="4">
        <v>2</v>
      </c>
      <c r="G29" s="4">
        <v>0</v>
      </c>
      <c r="H29" s="4">
        <v>0</v>
      </c>
      <c r="I29" s="4">
        <v>0</v>
      </c>
      <c r="J29" s="4">
        <v>4</v>
      </c>
      <c r="K29" s="4">
        <v>2</v>
      </c>
      <c r="L29" s="4">
        <v>0</v>
      </c>
      <c r="M29" s="4">
        <v>0</v>
      </c>
      <c r="N29" s="4">
        <v>0</v>
      </c>
      <c r="O29" s="4">
        <f t="shared" si="0"/>
        <v>112.64000000000001</v>
      </c>
      <c r="P29" s="4">
        <f t="shared" si="1"/>
        <v>7.8800000000000009E-2</v>
      </c>
      <c r="Q29" s="4">
        <f t="shared" si="2"/>
        <v>310.84000000000003</v>
      </c>
      <c r="R29" s="4">
        <f t="shared" si="3"/>
        <v>475.41223704123888</v>
      </c>
      <c r="S29" s="10">
        <v>418.7</v>
      </c>
      <c r="T29" s="4">
        <f t="shared" si="4"/>
        <v>13.54483808006661</v>
      </c>
      <c r="U29" s="14">
        <f t="shared" si="5"/>
        <v>3216.2778302216689</v>
      </c>
    </row>
    <row r="30" spans="1:21">
      <c r="A30" s="1" t="s">
        <v>14</v>
      </c>
      <c r="B30" s="2" t="s">
        <v>130</v>
      </c>
      <c r="C30" s="4">
        <v>0</v>
      </c>
      <c r="D30" s="4">
        <v>0</v>
      </c>
      <c r="E30" s="4">
        <v>1</v>
      </c>
      <c r="F30" s="4">
        <v>1</v>
      </c>
      <c r="G30" s="4">
        <v>0</v>
      </c>
      <c r="H30" s="4">
        <v>0</v>
      </c>
      <c r="I30" s="4">
        <v>0</v>
      </c>
      <c r="J30" s="4">
        <v>3</v>
      </c>
      <c r="K30" s="4">
        <v>2</v>
      </c>
      <c r="L30" s="4">
        <v>0</v>
      </c>
      <c r="M30" s="4">
        <v>0</v>
      </c>
      <c r="N30" s="4">
        <v>0</v>
      </c>
      <c r="O30" s="4">
        <f t="shared" si="0"/>
        <v>116.16</v>
      </c>
      <c r="P30" s="4">
        <f t="shared" si="1"/>
        <v>7.740000000000001E-2</v>
      </c>
      <c r="Q30" s="4">
        <f t="shared" si="2"/>
        <v>314.36</v>
      </c>
      <c r="R30" s="4">
        <f t="shared" si="3"/>
        <v>481.62997458067434</v>
      </c>
      <c r="S30" s="10">
        <v>456.92</v>
      </c>
      <c r="T30" s="4">
        <f t="shared" si="4"/>
        <v>5.4079433118870543</v>
      </c>
      <c r="U30" s="14">
        <f t="shared" si="5"/>
        <v>610.58284377757138</v>
      </c>
    </row>
    <row r="31" spans="1:21">
      <c r="A31" s="1" t="s">
        <v>15</v>
      </c>
      <c r="B31" s="2" t="s">
        <v>129</v>
      </c>
      <c r="C31" s="4">
        <v>0</v>
      </c>
      <c r="D31" s="4">
        <v>0</v>
      </c>
      <c r="E31" s="4">
        <v>0</v>
      </c>
      <c r="F31" s="4">
        <v>2</v>
      </c>
      <c r="G31" s="4">
        <v>0</v>
      </c>
      <c r="H31" s="4">
        <v>0</v>
      </c>
      <c r="I31" s="4">
        <v>0</v>
      </c>
      <c r="J31" s="4">
        <v>4</v>
      </c>
      <c r="K31" s="4">
        <v>2</v>
      </c>
      <c r="L31" s="4">
        <v>0</v>
      </c>
      <c r="M31" s="4">
        <v>0</v>
      </c>
      <c r="N31" s="4">
        <v>0</v>
      </c>
      <c r="O31" s="4">
        <f t="shared" si="0"/>
        <v>112.64000000000001</v>
      </c>
      <c r="P31" s="4">
        <f t="shared" si="1"/>
        <v>7.8800000000000009E-2</v>
      </c>
      <c r="Q31" s="4">
        <f t="shared" si="2"/>
        <v>310.84000000000003</v>
      </c>
      <c r="R31" s="4">
        <f t="shared" si="3"/>
        <v>475.41223704123888</v>
      </c>
      <c r="S31" s="10">
        <v>418.75</v>
      </c>
      <c r="T31" s="4">
        <f t="shared" si="4"/>
        <v>13.531280487460032</v>
      </c>
      <c r="U31" s="14">
        <f t="shared" si="5"/>
        <v>3210.6091065175438</v>
      </c>
    </row>
    <row r="32" spans="1:21">
      <c r="A32" s="1" t="s">
        <v>16</v>
      </c>
      <c r="B32" s="2" t="s">
        <v>131</v>
      </c>
      <c r="C32" s="4">
        <v>0</v>
      </c>
      <c r="D32" s="4">
        <v>0</v>
      </c>
      <c r="E32" s="4">
        <v>0</v>
      </c>
      <c r="F32" s="4">
        <v>2</v>
      </c>
      <c r="G32" s="4">
        <v>0</v>
      </c>
      <c r="H32" s="4">
        <v>0</v>
      </c>
      <c r="I32" s="4">
        <v>0</v>
      </c>
      <c r="J32" s="4">
        <v>2</v>
      </c>
      <c r="K32" s="4">
        <v>4</v>
      </c>
      <c r="L32" s="4">
        <v>0</v>
      </c>
      <c r="M32" s="4">
        <v>0</v>
      </c>
      <c r="N32" s="4">
        <v>0</v>
      </c>
      <c r="O32" s="4">
        <f t="shared" si="0"/>
        <v>188.96</v>
      </c>
      <c r="P32" s="4">
        <f t="shared" si="1"/>
        <v>7.7600000000000002E-2</v>
      </c>
      <c r="Q32" s="4">
        <f t="shared" si="2"/>
        <v>387.15999999999997</v>
      </c>
      <c r="R32" s="4">
        <f t="shared" si="3"/>
        <v>593.01944005828852</v>
      </c>
      <c r="S32" s="10">
        <v>551.15</v>
      </c>
      <c r="T32" s="4">
        <f t="shared" si="4"/>
        <v>7.5967413695524897</v>
      </c>
      <c r="U32" s="14">
        <f t="shared" si="5"/>
        <v>1753.0500107946175</v>
      </c>
    </row>
    <row r="33" spans="1:21">
      <c r="A33" s="1" t="s">
        <v>17</v>
      </c>
      <c r="B33" s="2" t="s">
        <v>131</v>
      </c>
      <c r="C33" s="4">
        <v>0</v>
      </c>
      <c r="D33" s="4">
        <v>0</v>
      </c>
      <c r="E33" s="4">
        <v>0</v>
      </c>
      <c r="F33" s="4">
        <v>2</v>
      </c>
      <c r="G33" s="4">
        <v>0</v>
      </c>
      <c r="H33" s="4">
        <v>0</v>
      </c>
      <c r="I33" s="4">
        <v>0</v>
      </c>
      <c r="J33" s="4">
        <v>2</v>
      </c>
      <c r="K33" s="4">
        <v>4</v>
      </c>
      <c r="L33" s="4">
        <v>0</v>
      </c>
      <c r="M33" s="4">
        <v>0</v>
      </c>
      <c r="N33" s="4">
        <v>0</v>
      </c>
      <c r="O33" s="4">
        <f t="shared" si="0"/>
        <v>188.96</v>
      </c>
      <c r="P33" s="4">
        <f t="shared" si="1"/>
        <v>7.7600000000000002E-2</v>
      </c>
      <c r="Q33" s="4">
        <f t="shared" si="2"/>
        <v>387.15999999999997</v>
      </c>
      <c r="R33" s="4">
        <f t="shared" si="3"/>
        <v>593.01944005828852</v>
      </c>
      <c r="S33" s="10">
        <v>552.35</v>
      </c>
      <c r="T33" s="4">
        <f t="shared" si="4"/>
        <v>7.3629836260140298</v>
      </c>
      <c r="U33" s="14">
        <f t="shared" si="5"/>
        <v>1654.0033546547213</v>
      </c>
    </row>
    <row r="34" spans="1:21">
      <c r="A34" s="1" t="s">
        <v>18</v>
      </c>
      <c r="B34" s="2" t="s">
        <v>132</v>
      </c>
      <c r="C34" s="4">
        <v>0</v>
      </c>
      <c r="D34" s="4">
        <v>0</v>
      </c>
      <c r="E34" s="4">
        <v>0</v>
      </c>
      <c r="F34" s="4">
        <v>2</v>
      </c>
      <c r="G34" s="4">
        <v>0</v>
      </c>
      <c r="H34" s="4">
        <v>0</v>
      </c>
      <c r="I34" s="4">
        <v>0</v>
      </c>
      <c r="J34" s="4">
        <v>3</v>
      </c>
      <c r="K34" s="4">
        <v>3</v>
      </c>
      <c r="L34" s="4">
        <v>0</v>
      </c>
      <c r="M34" s="4">
        <v>0</v>
      </c>
      <c r="N34" s="4">
        <v>0</v>
      </c>
      <c r="O34" s="4">
        <f t="shared" si="0"/>
        <v>150.80000000000001</v>
      </c>
      <c r="P34" s="4">
        <f t="shared" si="1"/>
        <v>7.8200000000000006E-2</v>
      </c>
      <c r="Q34" s="4">
        <f t="shared" si="2"/>
        <v>349</v>
      </c>
      <c r="R34" s="4">
        <f t="shared" si="3"/>
        <v>534.1718780822024</v>
      </c>
      <c r="S34" s="10">
        <v>487.44</v>
      </c>
      <c r="T34" s="4">
        <f t="shared" si="4"/>
        <v>9.5872062371168543</v>
      </c>
      <c r="U34" s="14">
        <f t="shared" si="5"/>
        <v>2183.8684290898291</v>
      </c>
    </row>
    <row r="35" spans="1:21">
      <c r="A35" s="1" t="s">
        <v>19</v>
      </c>
      <c r="B35" s="2" t="s">
        <v>133</v>
      </c>
      <c r="C35" s="4">
        <v>0</v>
      </c>
      <c r="D35" s="4">
        <v>0</v>
      </c>
      <c r="E35" s="4">
        <v>1</v>
      </c>
      <c r="F35" s="4">
        <v>1</v>
      </c>
      <c r="G35" s="4">
        <v>0</v>
      </c>
      <c r="H35" s="4">
        <v>0</v>
      </c>
      <c r="I35" s="4">
        <v>0</v>
      </c>
      <c r="J35" s="4">
        <v>4</v>
      </c>
      <c r="K35" s="4">
        <v>1</v>
      </c>
      <c r="L35" s="4">
        <v>0</v>
      </c>
      <c r="M35" s="4">
        <v>0</v>
      </c>
      <c r="N35" s="4">
        <v>0</v>
      </c>
      <c r="O35" s="4">
        <f t="shared" si="0"/>
        <v>78</v>
      </c>
      <c r="P35" s="4">
        <f t="shared" si="1"/>
        <v>7.8E-2</v>
      </c>
      <c r="Q35" s="4">
        <f t="shared" si="2"/>
        <v>276.2</v>
      </c>
      <c r="R35" s="4">
        <f t="shared" si="3"/>
        <v>422.85045913415166</v>
      </c>
      <c r="S35" s="10">
        <v>395.45</v>
      </c>
      <c r="T35" s="4">
        <f t="shared" si="4"/>
        <v>6.9289313779622388</v>
      </c>
      <c r="U35" s="14">
        <f t="shared" si="5"/>
        <v>750.78516076231597</v>
      </c>
    </row>
    <row r="36" spans="1:21">
      <c r="A36" s="2" t="s">
        <v>20</v>
      </c>
      <c r="B36" s="2" t="s">
        <v>134</v>
      </c>
      <c r="C36" s="4">
        <v>0</v>
      </c>
      <c r="D36" s="4">
        <v>0</v>
      </c>
      <c r="E36" s="4">
        <v>0</v>
      </c>
      <c r="F36" s="4">
        <v>2</v>
      </c>
      <c r="G36" s="4">
        <v>0</v>
      </c>
      <c r="H36" s="4">
        <v>0</v>
      </c>
      <c r="I36" s="4">
        <v>0</v>
      </c>
      <c r="J36" s="4">
        <v>4</v>
      </c>
      <c r="K36" s="4">
        <v>0</v>
      </c>
      <c r="L36" s="4">
        <v>2</v>
      </c>
      <c r="M36" s="4">
        <v>0</v>
      </c>
      <c r="N36" s="4">
        <v>0</v>
      </c>
      <c r="O36" s="4">
        <f t="shared" si="0"/>
        <v>170.1</v>
      </c>
      <c r="P36" s="4">
        <f t="shared" si="1"/>
        <v>8.4400000000000003E-2</v>
      </c>
      <c r="Q36" s="4">
        <f t="shared" si="2"/>
        <v>368.29999999999995</v>
      </c>
      <c r="R36" s="4">
        <f t="shared" si="3"/>
        <v>559.45212517679772</v>
      </c>
      <c r="S36" s="10">
        <v>487.79</v>
      </c>
      <c r="T36" s="4">
        <f t="shared" si="4"/>
        <v>14.691183742347668</v>
      </c>
      <c r="U36" s="14">
        <f t="shared" si="5"/>
        <v>5135.4601848550228</v>
      </c>
    </row>
    <row r="37" spans="1:21">
      <c r="A37" s="1" t="s">
        <v>21</v>
      </c>
      <c r="B37" s="2" t="s">
        <v>135</v>
      </c>
      <c r="C37" s="4">
        <v>1</v>
      </c>
      <c r="D37" s="4">
        <v>2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v>1</v>
      </c>
      <c r="L37" s="4">
        <v>0</v>
      </c>
      <c r="M37" s="4">
        <v>0</v>
      </c>
      <c r="N37" s="4">
        <v>0</v>
      </c>
      <c r="O37" s="4">
        <f t="shared" si="0"/>
        <v>107.47</v>
      </c>
      <c r="P37" s="4">
        <f t="shared" si="1"/>
        <v>6.2400000000000004E-2</v>
      </c>
      <c r="Q37" s="4">
        <f t="shared" si="2"/>
        <v>305.66999999999996</v>
      </c>
      <c r="R37" s="4">
        <f t="shared" si="3"/>
        <v>477.36901969858167</v>
      </c>
      <c r="S37" s="10">
        <v>503.5</v>
      </c>
      <c r="T37" s="4">
        <f t="shared" si="4"/>
        <v>5.1898669913442568</v>
      </c>
      <c r="U37" s="14">
        <f t="shared" si="5"/>
        <v>682.82813151311291</v>
      </c>
    </row>
    <row r="38" spans="1:21">
      <c r="A38" s="1" t="s">
        <v>22</v>
      </c>
      <c r="B38" s="2" t="s">
        <v>135</v>
      </c>
      <c r="C38" s="4">
        <v>2</v>
      </c>
      <c r="D38" s="4">
        <v>0</v>
      </c>
      <c r="E38" s="4">
        <v>1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v>1</v>
      </c>
      <c r="L38" s="4">
        <v>0</v>
      </c>
      <c r="M38" s="4">
        <v>0</v>
      </c>
      <c r="N38" s="4">
        <v>0</v>
      </c>
      <c r="O38" s="4">
        <f t="shared" si="0"/>
        <v>107.03</v>
      </c>
      <c r="P38" s="4">
        <f t="shared" si="1"/>
        <v>5.5100000000000003E-2</v>
      </c>
      <c r="Q38" s="4">
        <f t="shared" si="2"/>
        <v>305.23</v>
      </c>
      <c r="R38" s="4">
        <f t="shared" si="3"/>
        <v>481.33246729338555</v>
      </c>
      <c r="S38" s="10">
        <v>482.4</v>
      </c>
      <c r="T38" s="4">
        <f t="shared" si="4"/>
        <v>0.22129616637944222</v>
      </c>
      <c r="U38" s="14">
        <f t="shared" si="5"/>
        <v>1.1396260796915287</v>
      </c>
    </row>
    <row r="39" spans="1:21">
      <c r="A39" s="1" t="s">
        <v>23</v>
      </c>
      <c r="B39" s="2" t="s">
        <v>136</v>
      </c>
      <c r="C39" s="4">
        <v>2</v>
      </c>
      <c r="D39" s="4">
        <v>0</v>
      </c>
      <c r="E39" s="4">
        <v>1</v>
      </c>
      <c r="F39" s="4">
        <v>0</v>
      </c>
      <c r="G39" s="4">
        <v>0</v>
      </c>
      <c r="H39" s="4">
        <v>0</v>
      </c>
      <c r="I39" s="4">
        <v>0</v>
      </c>
      <c r="J39" s="4">
        <v>1</v>
      </c>
      <c r="K39" s="4">
        <v>0</v>
      </c>
      <c r="L39" s="4">
        <v>0</v>
      </c>
      <c r="M39" s="4">
        <v>0</v>
      </c>
      <c r="N39" s="4">
        <v>0</v>
      </c>
      <c r="O39" s="4">
        <f t="shared" si="0"/>
        <v>68.86999999999999</v>
      </c>
      <c r="P39" s="4">
        <f t="shared" si="1"/>
        <v>5.57E-2</v>
      </c>
      <c r="Q39" s="4">
        <f t="shared" si="2"/>
        <v>267.07</v>
      </c>
      <c r="R39" s="4">
        <f t="shared" si="3"/>
        <v>420.81594173753098</v>
      </c>
      <c r="S39" s="10">
        <v>374.8</v>
      </c>
      <c r="T39" s="4">
        <f t="shared" si="4"/>
        <v>12.277465778423416</v>
      </c>
      <c r="U39" s="14">
        <f t="shared" si="5"/>
        <v>2117.4668939918442</v>
      </c>
    </row>
    <row r="40" spans="1:21">
      <c r="A40" s="1" t="s">
        <v>24</v>
      </c>
      <c r="B40" s="2" t="s">
        <v>137</v>
      </c>
      <c r="C40" s="4">
        <v>0</v>
      </c>
      <c r="D40" s="4">
        <v>1</v>
      </c>
      <c r="E40" s="4">
        <v>1</v>
      </c>
      <c r="F40" s="4">
        <v>0</v>
      </c>
      <c r="G40" s="4">
        <v>0</v>
      </c>
      <c r="H40" s="4">
        <v>0</v>
      </c>
      <c r="I40" s="4">
        <v>0</v>
      </c>
      <c r="J40" s="4">
        <v>5</v>
      </c>
      <c r="K40" s="4">
        <v>0</v>
      </c>
      <c r="L40" s="4">
        <v>0</v>
      </c>
      <c r="M40" s="4">
        <v>0</v>
      </c>
      <c r="N40" s="4">
        <v>0</v>
      </c>
      <c r="O40" s="4">
        <f t="shared" si="0"/>
        <v>44.47</v>
      </c>
      <c r="P40" s="4">
        <f t="shared" si="1"/>
        <v>9.0799999999999992E-2</v>
      </c>
      <c r="Q40" s="4">
        <f t="shared" si="2"/>
        <v>242.67</v>
      </c>
      <c r="R40" s="4">
        <f t="shared" si="3"/>
        <v>365.80989137163198</v>
      </c>
      <c r="S40" s="10">
        <v>427.15</v>
      </c>
      <c r="T40" s="4">
        <f t="shared" si="4"/>
        <v>14.360320409310079</v>
      </c>
      <c r="U40" s="14">
        <f t="shared" si="5"/>
        <v>3762.6089265399864</v>
      </c>
    </row>
    <row r="41" spans="1:21">
      <c r="A41" s="1" t="s">
        <v>25</v>
      </c>
      <c r="B41" s="2" t="s">
        <v>138</v>
      </c>
      <c r="C41" s="4">
        <v>0</v>
      </c>
      <c r="D41" s="4">
        <v>1</v>
      </c>
      <c r="E41" s="4">
        <v>0</v>
      </c>
      <c r="F41" s="4">
        <v>2</v>
      </c>
      <c r="G41" s="4">
        <v>0</v>
      </c>
      <c r="H41" s="4">
        <v>0</v>
      </c>
      <c r="I41" s="4">
        <v>0</v>
      </c>
      <c r="J41" s="4">
        <v>6</v>
      </c>
      <c r="K41" s="4">
        <v>0</v>
      </c>
      <c r="L41" s="4">
        <v>0</v>
      </c>
      <c r="M41" s="4">
        <v>0</v>
      </c>
      <c r="N41" s="4">
        <v>0</v>
      </c>
      <c r="O41" s="4">
        <f t="shared" si="0"/>
        <v>59.199999999999996</v>
      </c>
      <c r="P41" s="4">
        <f t="shared" si="1"/>
        <v>9.8900000000000016E-2</v>
      </c>
      <c r="Q41" s="4">
        <f t="shared" si="2"/>
        <v>257.39999999999998</v>
      </c>
      <c r="R41" s="4">
        <f t="shared" si="3"/>
        <v>384.37571552457825</v>
      </c>
      <c r="S41" s="10">
        <v>403.35</v>
      </c>
      <c r="T41" s="4">
        <f t="shared" si="4"/>
        <v>4.7041736644159577</v>
      </c>
      <c r="U41" s="14">
        <f t="shared" si="5"/>
        <v>360.02347135423156</v>
      </c>
    </row>
    <row r="42" spans="1:21">
      <c r="A42" s="1" t="s">
        <v>26</v>
      </c>
      <c r="B42" s="2" t="s">
        <v>138</v>
      </c>
      <c r="C42" s="4">
        <v>0</v>
      </c>
      <c r="D42" s="4">
        <v>0</v>
      </c>
      <c r="E42" s="4">
        <v>2</v>
      </c>
      <c r="F42" s="4">
        <v>1</v>
      </c>
      <c r="G42" s="4">
        <v>0</v>
      </c>
      <c r="H42" s="4">
        <v>0</v>
      </c>
      <c r="I42" s="4">
        <v>0</v>
      </c>
      <c r="J42" s="4">
        <v>6</v>
      </c>
      <c r="K42" s="4">
        <v>0</v>
      </c>
      <c r="L42" s="4">
        <v>0</v>
      </c>
      <c r="M42" s="4">
        <v>0</v>
      </c>
      <c r="N42" s="4">
        <v>0</v>
      </c>
      <c r="O42" s="4">
        <f t="shared" si="0"/>
        <v>61.55</v>
      </c>
      <c r="P42" s="4">
        <f t="shared" si="1"/>
        <v>0.1061</v>
      </c>
      <c r="Q42" s="4">
        <f t="shared" si="2"/>
        <v>259.75</v>
      </c>
      <c r="R42" s="4">
        <f t="shared" si="3"/>
        <v>384.74112121546381</v>
      </c>
      <c r="S42" s="10">
        <v>412.45</v>
      </c>
      <c r="T42" s="4">
        <f t="shared" si="4"/>
        <v>6.7181182651318174</v>
      </c>
      <c r="U42" s="14">
        <f t="shared" si="5"/>
        <v>767.78196349611937</v>
      </c>
    </row>
    <row r="43" spans="1:21">
      <c r="A43" s="1" t="s">
        <v>27</v>
      </c>
      <c r="B43" s="2" t="s">
        <v>138</v>
      </c>
      <c r="C43" s="4">
        <v>0</v>
      </c>
      <c r="D43" s="4">
        <v>1</v>
      </c>
      <c r="E43" s="4">
        <v>0</v>
      </c>
      <c r="F43" s="4">
        <v>2</v>
      </c>
      <c r="G43" s="4">
        <v>0</v>
      </c>
      <c r="H43" s="4">
        <v>0</v>
      </c>
      <c r="I43" s="4">
        <v>0</v>
      </c>
      <c r="J43" s="4">
        <v>6</v>
      </c>
      <c r="K43" s="4">
        <v>0</v>
      </c>
      <c r="L43" s="4">
        <v>0</v>
      </c>
      <c r="M43" s="4">
        <v>0</v>
      </c>
      <c r="N43" s="4">
        <v>0</v>
      </c>
      <c r="O43" s="4">
        <f t="shared" si="0"/>
        <v>59.199999999999996</v>
      </c>
      <c r="P43" s="4">
        <f t="shared" si="1"/>
        <v>9.8900000000000016E-2</v>
      </c>
      <c r="Q43" s="4">
        <f t="shared" si="2"/>
        <v>257.39999999999998</v>
      </c>
      <c r="R43" s="4">
        <f t="shared" si="3"/>
        <v>384.37571552457825</v>
      </c>
      <c r="S43" s="10">
        <v>398.1</v>
      </c>
      <c r="T43" s="4">
        <f t="shared" si="4"/>
        <v>3.4474464896814285</v>
      </c>
      <c r="U43" s="14">
        <f t="shared" si="5"/>
        <v>188.35598436230296</v>
      </c>
    </row>
    <row r="44" spans="1:21">
      <c r="A44" s="1" t="s">
        <v>194</v>
      </c>
      <c r="B44" s="2" t="s">
        <v>139</v>
      </c>
      <c r="C44" s="4">
        <v>0</v>
      </c>
      <c r="D44" s="4">
        <v>0</v>
      </c>
      <c r="E44" s="4">
        <v>0</v>
      </c>
      <c r="F44" s="4">
        <v>3</v>
      </c>
      <c r="G44" s="4">
        <v>0</v>
      </c>
      <c r="H44" s="4">
        <v>0</v>
      </c>
      <c r="I44" s="4">
        <v>0</v>
      </c>
      <c r="J44" s="4">
        <v>8</v>
      </c>
      <c r="K44" s="4">
        <v>0</v>
      </c>
      <c r="L44" s="4">
        <v>0</v>
      </c>
      <c r="M44" s="4">
        <v>0</v>
      </c>
      <c r="N44" s="4">
        <v>0</v>
      </c>
      <c r="O44" s="4">
        <f t="shared" si="0"/>
        <v>54.51</v>
      </c>
      <c r="P44" s="4">
        <f t="shared" si="1"/>
        <v>0.1089</v>
      </c>
      <c r="Q44" s="4">
        <f t="shared" si="2"/>
        <v>252.70999999999998</v>
      </c>
      <c r="R44" s="4">
        <f t="shared" si="3"/>
        <v>373.15279142755327</v>
      </c>
      <c r="S44" s="10">
        <v>345.01</v>
      </c>
      <c r="T44" s="4">
        <f t="shared" si="4"/>
        <v>8.1570944110470069</v>
      </c>
      <c r="U44" s="14">
        <f t="shared" si="5"/>
        <v>792.01670933476623</v>
      </c>
    </row>
    <row r="45" spans="1:21">
      <c r="A45" s="1" t="s">
        <v>28</v>
      </c>
      <c r="B45" s="2" t="s">
        <v>140</v>
      </c>
      <c r="C45" s="4">
        <v>1</v>
      </c>
      <c r="D45" s="4">
        <v>0</v>
      </c>
      <c r="E45" s="4">
        <v>0</v>
      </c>
      <c r="F45" s="4">
        <v>2</v>
      </c>
      <c r="G45" s="4">
        <v>0</v>
      </c>
      <c r="H45" s="4">
        <v>0</v>
      </c>
      <c r="I45" s="4">
        <v>0</v>
      </c>
      <c r="J45" s="4">
        <v>3</v>
      </c>
      <c r="K45" s="4">
        <v>2</v>
      </c>
      <c r="L45" s="4">
        <v>0</v>
      </c>
      <c r="M45" s="4">
        <v>0</v>
      </c>
      <c r="N45" s="4">
        <v>0</v>
      </c>
      <c r="O45" s="4">
        <f t="shared" si="0"/>
        <v>136.25</v>
      </c>
      <c r="P45" s="4">
        <f t="shared" si="1"/>
        <v>8.1800000000000012E-2</v>
      </c>
      <c r="Q45" s="4">
        <f t="shared" si="2"/>
        <v>334.45</v>
      </c>
      <c r="R45" s="4">
        <f t="shared" si="3"/>
        <v>509.64138800683446</v>
      </c>
      <c r="S45" s="10">
        <v>461.6</v>
      </c>
      <c r="T45" s="4">
        <f t="shared" si="4"/>
        <v>10.407579724184236</v>
      </c>
      <c r="U45" s="14">
        <f t="shared" si="5"/>
        <v>2307.9749616232157</v>
      </c>
    </row>
    <row r="46" spans="1:21">
      <c r="A46" s="2" t="s">
        <v>195</v>
      </c>
      <c r="B46" s="2" t="s">
        <v>141</v>
      </c>
      <c r="C46" s="4">
        <v>2</v>
      </c>
      <c r="D46" s="4">
        <v>2</v>
      </c>
      <c r="E46" s="4">
        <v>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  <c r="M46" s="4">
        <v>0</v>
      </c>
      <c r="N46" s="4">
        <v>0</v>
      </c>
      <c r="O46" s="4">
        <f t="shared" si="0"/>
        <v>92.919999999999987</v>
      </c>
      <c r="P46" s="4">
        <f t="shared" si="1"/>
        <v>6.6000000000000003E-2</v>
      </c>
      <c r="Q46" s="4">
        <f t="shared" si="2"/>
        <v>291.12</v>
      </c>
      <c r="R46" s="4">
        <f t="shared" si="3"/>
        <v>452.51766578480232</v>
      </c>
      <c r="S46" s="10">
        <v>425.12</v>
      </c>
      <c r="T46" s="4">
        <f t="shared" si="4"/>
        <v>6.4446899192703979</v>
      </c>
      <c r="U46" s="14">
        <f t="shared" si="5"/>
        <v>750.63209045572739</v>
      </c>
    </row>
    <row r="47" spans="1:21">
      <c r="A47" s="2" t="s">
        <v>196</v>
      </c>
      <c r="B47" s="2" t="s">
        <v>142</v>
      </c>
      <c r="C47" s="4">
        <v>0</v>
      </c>
      <c r="D47" s="4">
        <v>1</v>
      </c>
      <c r="E47" s="4">
        <v>0</v>
      </c>
      <c r="F47" s="4">
        <v>3</v>
      </c>
      <c r="G47" s="4">
        <v>0</v>
      </c>
      <c r="H47" s="4">
        <v>0</v>
      </c>
      <c r="I47" s="4">
        <v>0</v>
      </c>
      <c r="J47" s="4">
        <v>8</v>
      </c>
      <c r="K47" s="4">
        <v>0</v>
      </c>
      <c r="L47" s="4">
        <v>0</v>
      </c>
      <c r="M47" s="4">
        <v>0</v>
      </c>
      <c r="N47" s="4">
        <v>0</v>
      </c>
      <c r="O47" s="4">
        <f t="shared" si="0"/>
        <v>77.39</v>
      </c>
      <c r="P47" s="4">
        <f t="shared" si="1"/>
        <v>0.1278</v>
      </c>
      <c r="Q47" s="4">
        <f t="shared" si="2"/>
        <v>275.58999999999997</v>
      </c>
      <c r="R47" s="4">
        <f t="shared" si="3"/>
        <v>398.83115654696707</v>
      </c>
      <c r="S47" s="10">
        <v>431.95</v>
      </c>
      <c r="T47" s="4">
        <f t="shared" si="4"/>
        <v>7.6672863648646654</v>
      </c>
      <c r="U47" s="14">
        <f t="shared" si="5"/>
        <v>1096.8577916665017</v>
      </c>
    </row>
    <row r="48" spans="1:21">
      <c r="A48" s="2" t="s">
        <v>197</v>
      </c>
      <c r="B48" s="2" t="s">
        <v>143</v>
      </c>
      <c r="C48" s="4">
        <v>0</v>
      </c>
      <c r="D48" s="4">
        <v>0</v>
      </c>
      <c r="E48" s="4">
        <v>0</v>
      </c>
      <c r="F48" s="4">
        <v>4</v>
      </c>
      <c r="G48" s="4">
        <v>0</v>
      </c>
      <c r="H48" s="4">
        <v>0</v>
      </c>
      <c r="I48" s="4">
        <v>0</v>
      </c>
      <c r="J48" s="4">
        <v>10</v>
      </c>
      <c r="K48" s="4">
        <v>0</v>
      </c>
      <c r="L48" s="4">
        <v>0</v>
      </c>
      <c r="M48" s="4">
        <v>0</v>
      </c>
      <c r="N48" s="4">
        <v>0</v>
      </c>
      <c r="O48" s="4">
        <f t="shared" si="0"/>
        <v>72.7</v>
      </c>
      <c r="P48" s="4">
        <f t="shared" si="1"/>
        <v>0.13780000000000001</v>
      </c>
      <c r="Q48" s="4">
        <f t="shared" si="2"/>
        <v>270.89999999999998</v>
      </c>
      <c r="R48" s="4">
        <f t="shared" si="3"/>
        <v>388.11546602738935</v>
      </c>
      <c r="S48" s="10">
        <v>386.35</v>
      </c>
      <c r="T48" s="4">
        <f t="shared" si="4"/>
        <v>0.45696027627522268</v>
      </c>
      <c r="U48" s="14">
        <f t="shared" si="5"/>
        <v>3.116870293865837</v>
      </c>
    </row>
    <row r="49" spans="1:21">
      <c r="A49" s="1" t="s">
        <v>29</v>
      </c>
      <c r="B49" s="2" t="s">
        <v>144</v>
      </c>
      <c r="C49" s="4">
        <v>2</v>
      </c>
      <c r="D49" s="4">
        <v>3</v>
      </c>
      <c r="E49" s="4">
        <v>0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  <c r="M49" s="4">
        <v>0</v>
      </c>
      <c r="N49" s="4">
        <v>1</v>
      </c>
      <c r="O49" s="4">
        <f t="shared" si="0"/>
        <v>138.22</v>
      </c>
      <c r="P49" s="4">
        <f t="shared" si="1"/>
        <v>0.1017</v>
      </c>
      <c r="Q49" s="4">
        <f t="shared" si="2"/>
        <v>336.41999999999996</v>
      </c>
      <c r="R49" s="4">
        <f t="shared" si="3"/>
        <v>500.77582145610791</v>
      </c>
      <c r="S49" s="10">
        <v>512.70000000000005</v>
      </c>
      <c r="T49" s="4">
        <f t="shared" si="4"/>
        <v>2.3257613699809125</v>
      </c>
      <c r="U49" s="14">
        <f t="shared" si="5"/>
        <v>142.18603394661767</v>
      </c>
    </row>
    <row r="50" spans="1:21">
      <c r="A50" s="1" t="s">
        <v>30</v>
      </c>
      <c r="B50" s="2" t="s">
        <v>145</v>
      </c>
      <c r="C50" s="4">
        <v>1</v>
      </c>
      <c r="D50" s="4">
        <v>3</v>
      </c>
      <c r="E50" s="4">
        <v>0</v>
      </c>
      <c r="F50" s="4">
        <v>0</v>
      </c>
      <c r="G50" s="4">
        <v>1</v>
      </c>
      <c r="H50" s="4">
        <v>1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1</v>
      </c>
      <c r="O50" s="4">
        <f t="shared" si="0"/>
        <v>157.78000000000003</v>
      </c>
      <c r="P50" s="4">
        <f t="shared" si="1"/>
        <v>0.1118</v>
      </c>
      <c r="Q50" s="4">
        <f t="shared" si="2"/>
        <v>355.98</v>
      </c>
      <c r="R50" s="4">
        <f t="shared" si="3"/>
        <v>523.97175951477266</v>
      </c>
      <c r="S50" s="10">
        <v>540</v>
      </c>
      <c r="T50" s="4">
        <f t="shared" si="4"/>
        <v>2.9681926824495082</v>
      </c>
      <c r="U50" s="14">
        <f t="shared" si="5"/>
        <v>256.90449305228083</v>
      </c>
    </row>
    <row r="51" spans="1:21">
      <c r="A51" s="1" t="s">
        <v>31</v>
      </c>
      <c r="B51" s="2" t="s">
        <v>146</v>
      </c>
      <c r="C51" s="4">
        <v>4</v>
      </c>
      <c r="D51" s="4">
        <v>1</v>
      </c>
      <c r="E51" s="4">
        <v>0</v>
      </c>
      <c r="F51" s="4">
        <v>1</v>
      </c>
      <c r="G51" s="4">
        <v>0</v>
      </c>
      <c r="H51" s="4">
        <v>0</v>
      </c>
      <c r="I51" s="4">
        <v>0</v>
      </c>
      <c r="J51" s="4">
        <v>0</v>
      </c>
      <c r="K51" s="4">
        <v>0</v>
      </c>
      <c r="L51" s="4">
        <v>0</v>
      </c>
      <c r="M51" s="4">
        <v>0</v>
      </c>
      <c r="N51" s="4">
        <v>0</v>
      </c>
      <c r="O51" s="4">
        <f t="shared" si="0"/>
        <v>135.44999999999999</v>
      </c>
      <c r="P51" s="4">
        <f t="shared" si="1"/>
        <v>8.2000000000000003E-2</v>
      </c>
      <c r="Q51" s="4">
        <f t="shared" si="2"/>
        <v>333.65</v>
      </c>
      <c r="R51" s="4">
        <f t="shared" si="3"/>
        <v>508.29821787125644</v>
      </c>
      <c r="S51" s="10">
        <v>489</v>
      </c>
      <c r="T51" s="4">
        <f t="shared" si="4"/>
        <v>3.9464658223428302</v>
      </c>
      <c r="U51" s="14">
        <f t="shared" si="5"/>
        <v>372.42121300648148</v>
      </c>
    </row>
    <row r="52" spans="1:21">
      <c r="A52" s="1" t="s">
        <v>32</v>
      </c>
      <c r="B52" s="2" t="s">
        <v>146</v>
      </c>
      <c r="C52" s="4">
        <v>4</v>
      </c>
      <c r="D52" s="4">
        <v>0</v>
      </c>
      <c r="E52" s="4">
        <v>2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  <c r="M52" s="4">
        <v>0</v>
      </c>
      <c r="N52" s="4">
        <v>0</v>
      </c>
      <c r="O52" s="4">
        <f t="shared" si="0"/>
        <v>137.79999999999998</v>
      </c>
      <c r="P52" s="4">
        <f t="shared" si="1"/>
        <v>8.9200000000000002E-2</v>
      </c>
      <c r="Q52" s="4">
        <f t="shared" si="2"/>
        <v>336</v>
      </c>
      <c r="R52" s="4">
        <f t="shared" si="3"/>
        <v>507.45984089684106</v>
      </c>
      <c r="S52" s="10">
        <v>500</v>
      </c>
      <c r="T52" s="4">
        <f t="shared" si="4"/>
        <v>1.4919681793682116</v>
      </c>
      <c r="U52" s="14">
        <f t="shared" si="5"/>
        <v>55.649226206182405</v>
      </c>
    </row>
    <row r="53" spans="1:21">
      <c r="A53" s="1" t="s">
        <v>33</v>
      </c>
      <c r="B53" s="2" t="s">
        <v>147</v>
      </c>
      <c r="C53" s="4">
        <v>5</v>
      </c>
      <c r="D53" s="4">
        <v>0</v>
      </c>
      <c r="E53" s="4">
        <v>1</v>
      </c>
      <c r="F53" s="4">
        <v>1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f t="shared" si="0"/>
        <v>157.88999999999999</v>
      </c>
      <c r="P53" s="4">
        <f t="shared" si="1"/>
        <v>9.3599999999999989E-2</v>
      </c>
      <c r="Q53" s="4">
        <f t="shared" si="2"/>
        <v>356.09</v>
      </c>
      <c r="R53" s="4">
        <f t="shared" si="3"/>
        <v>535.02069465876593</v>
      </c>
      <c r="S53" s="10">
        <v>531.1</v>
      </c>
      <c r="T53" s="4">
        <f t="shared" si="4"/>
        <v>0.73822155126452838</v>
      </c>
      <c r="U53" s="14">
        <f t="shared" si="5"/>
        <v>15.371846607275538</v>
      </c>
    </row>
    <row r="54" spans="1:21">
      <c r="A54" s="1" t="s">
        <v>34</v>
      </c>
      <c r="B54" s="2" t="s">
        <v>148</v>
      </c>
      <c r="C54" s="4">
        <v>2</v>
      </c>
      <c r="D54" s="4">
        <v>3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f t="shared" si="0"/>
        <v>115.8</v>
      </c>
      <c r="P54" s="4">
        <f t="shared" si="1"/>
        <v>8.4900000000000003E-2</v>
      </c>
      <c r="Q54" s="4">
        <f t="shared" si="2"/>
        <v>314</v>
      </c>
      <c r="R54" s="4">
        <f t="shared" si="3"/>
        <v>476.68169544870244</v>
      </c>
      <c r="S54" s="10">
        <v>469.7</v>
      </c>
      <c r="T54" s="4">
        <f t="shared" si="4"/>
        <v>1.4864158928470201</v>
      </c>
      <c r="U54" s="14">
        <f t="shared" si="5"/>
        <v>48.744071338432548</v>
      </c>
    </row>
    <row r="55" spans="1:21">
      <c r="A55" s="1" t="s">
        <v>35</v>
      </c>
      <c r="B55" s="2" t="s">
        <v>148</v>
      </c>
      <c r="C55" s="4">
        <v>3</v>
      </c>
      <c r="D55" s="4">
        <v>1</v>
      </c>
      <c r="E55" s="4">
        <v>1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f t="shared" si="0"/>
        <v>115.35999999999999</v>
      </c>
      <c r="P55" s="4">
        <f t="shared" si="1"/>
        <v>7.7600000000000002E-2</v>
      </c>
      <c r="Q55" s="4">
        <f t="shared" si="2"/>
        <v>313.55999999999995</v>
      </c>
      <c r="R55" s="4">
        <f t="shared" si="3"/>
        <v>480.28509046563931</v>
      </c>
      <c r="S55" s="10">
        <v>460.4</v>
      </c>
      <c r="T55" s="4">
        <f t="shared" si="4"/>
        <v>4.3190900229451215</v>
      </c>
      <c r="U55" s="14">
        <f t="shared" si="5"/>
        <v>395.41682282666045</v>
      </c>
    </row>
    <row r="56" spans="1:21">
      <c r="A56" s="1" t="s">
        <v>36</v>
      </c>
      <c r="B56" s="2" t="s">
        <v>148</v>
      </c>
      <c r="C56" s="4">
        <v>4</v>
      </c>
      <c r="D56" s="4">
        <v>0</v>
      </c>
      <c r="E56" s="4">
        <v>0</v>
      </c>
      <c r="F56" s="4">
        <v>1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  <c r="L56" s="4">
        <v>0</v>
      </c>
      <c r="M56" s="4">
        <v>0</v>
      </c>
      <c r="N56" s="4">
        <v>0</v>
      </c>
      <c r="O56" s="4">
        <f t="shared" si="0"/>
        <v>112.57</v>
      </c>
      <c r="P56" s="4">
        <f t="shared" si="1"/>
        <v>6.3100000000000003E-2</v>
      </c>
      <c r="Q56" s="4">
        <f t="shared" si="2"/>
        <v>310.77</v>
      </c>
      <c r="R56" s="4">
        <f t="shared" si="3"/>
        <v>484.88875713869851</v>
      </c>
      <c r="S56" s="10">
        <v>433.8</v>
      </c>
      <c r="T56" s="4">
        <f t="shared" si="4"/>
        <v>11.777030230220953</v>
      </c>
      <c r="U56" s="14">
        <f t="shared" si="5"/>
        <v>2610.0611059769167</v>
      </c>
    </row>
    <row r="57" spans="1:21">
      <c r="A57" s="1" t="s">
        <v>37</v>
      </c>
      <c r="B57" s="2" t="s">
        <v>146</v>
      </c>
      <c r="C57" s="4">
        <v>3</v>
      </c>
      <c r="D57" s="4">
        <v>2</v>
      </c>
      <c r="E57" s="4">
        <v>1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f t="shared" si="0"/>
        <v>138.24</v>
      </c>
      <c r="P57" s="4">
        <f t="shared" si="1"/>
        <v>9.6500000000000002E-2</v>
      </c>
      <c r="Q57" s="4">
        <f t="shared" si="2"/>
        <v>336.44</v>
      </c>
      <c r="R57" s="4">
        <f t="shared" si="3"/>
        <v>503.79580127738387</v>
      </c>
      <c r="S57" s="10">
        <v>497.7</v>
      </c>
      <c r="T57" s="4">
        <f t="shared" si="4"/>
        <v>1.224794309299555</v>
      </c>
      <c r="U57" s="14">
        <f t="shared" si="5"/>
        <v>37.158793213354997</v>
      </c>
    </row>
    <row r="58" spans="1:21">
      <c r="A58" s="1" t="s">
        <v>38</v>
      </c>
      <c r="B58" s="2" t="s">
        <v>146</v>
      </c>
      <c r="C58" s="4">
        <v>3</v>
      </c>
      <c r="D58" s="4">
        <v>2</v>
      </c>
      <c r="E58" s="4">
        <v>1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f t="shared" si="0"/>
        <v>138.24</v>
      </c>
      <c r="P58" s="4">
        <f t="shared" si="1"/>
        <v>9.6500000000000002E-2</v>
      </c>
      <c r="Q58" s="4">
        <f t="shared" si="2"/>
        <v>336.44</v>
      </c>
      <c r="R58" s="4">
        <f t="shared" si="3"/>
        <v>503.79580127738387</v>
      </c>
      <c r="S58" s="10">
        <v>504.6</v>
      </c>
      <c r="T58" s="4">
        <f t="shared" si="4"/>
        <v>0.15937350824735425</v>
      </c>
      <c r="U58" s="14">
        <f t="shared" si="5"/>
        <v>0.64673558545744669</v>
      </c>
    </row>
    <row r="59" spans="1:21">
      <c r="A59" s="1" t="s">
        <v>39</v>
      </c>
      <c r="B59" s="2" t="s">
        <v>147</v>
      </c>
      <c r="C59" s="4">
        <v>4</v>
      </c>
      <c r="D59" s="4">
        <v>2</v>
      </c>
      <c r="E59" s="4">
        <v>0</v>
      </c>
      <c r="F59" s="4">
        <v>1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  <c r="N59" s="4">
        <v>0</v>
      </c>
      <c r="O59" s="4">
        <f t="shared" si="0"/>
        <v>158.32999999999998</v>
      </c>
      <c r="P59" s="4">
        <f t="shared" si="1"/>
        <v>0.1009</v>
      </c>
      <c r="Q59" s="4">
        <f t="shared" si="2"/>
        <v>356.53</v>
      </c>
      <c r="R59" s="4">
        <f t="shared" si="3"/>
        <v>531.19269812591472</v>
      </c>
      <c r="S59" s="10">
        <v>526.5</v>
      </c>
      <c r="T59" s="4">
        <f t="shared" si="4"/>
        <v>0.89130068868275725</v>
      </c>
      <c r="U59" s="14">
        <f t="shared" si="5"/>
        <v>22.021415700963495</v>
      </c>
    </row>
    <row r="60" spans="1:21">
      <c r="A60" s="1" t="s">
        <v>40</v>
      </c>
      <c r="B60" s="2" t="s">
        <v>147</v>
      </c>
      <c r="C60" s="4">
        <v>4</v>
      </c>
      <c r="D60" s="4">
        <v>1</v>
      </c>
      <c r="E60" s="4">
        <v>2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f t="shared" si="0"/>
        <v>160.67999999999998</v>
      </c>
      <c r="P60" s="4">
        <f t="shared" si="1"/>
        <v>0.1081</v>
      </c>
      <c r="Q60" s="4">
        <f t="shared" si="2"/>
        <v>358.88</v>
      </c>
      <c r="R60" s="4">
        <f t="shared" si="3"/>
        <v>530.39257489411989</v>
      </c>
      <c r="S60" s="10">
        <v>519.79999999999995</v>
      </c>
      <c r="T60" s="4">
        <f t="shared" si="4"/>
        <v>2.0378174094113</v>
      </c>
      <c r="U60" s="14">
        <f t="shared" si="5"/>
        <v>112.20264288753994</v>
      </c>
    </row>
    <row r="61" spans="1:21">
      <c r="A61" s="1" t="s">
        <v>41</v>
      </c>
      <c r="B61" s="2" t="s">
        <v>147</v>
      </c>
      <c r="C61" s="4">
        <v>4</v>
      </c>
      <c r="D61" s="4">
        <v>2</v>
      </c>
      <c r="E61" s="4">
        <v>0</v>
      </c>
      <c r="F61" s="4">
        <v>1</v>
      </c>
      <c r="G61" s="4">
        <v>0</v>
      </c>
      <c r="H61" s="4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f t="shared" si="0"/>
        <v>158.32999999999998</v>
      </c>
      <c r="P61" s="4">
        <f t="shared" si="1"/>
        <v>0.1009</v>
      </c>
      <c r="Q61" s="4">
        <f t="shared" si="2"/>
        <v>356.53</v>
      </c>
      <c r="R61" s="4">
        <f t="shared" si="3"/>
        <v>531.19269812591472</v>
      </c>
      <c r="S61" s="10">
        <v>536.4</v>
      </c>
      <c r="T61" s="4">
        <f t="shared" si="4"/>
        <v>0.97078707570567879</v>
      </c>
      <c r="U61" s="14">
        <f t="shared" si="5"/>
        <v>27.115992807851864</v>
      </c>
    </row>
    <row r="62" spans="1:21">
      <c r="A62" s="1" t="s">
        <v>42</v>
      </c>
      <c r="B62" s="2" t="s">
        <v>147</v>
      </c>
      <c r="C62" s="4">
        <v>3</v>
      </c>
      <c r="D62" s="4">
        <v>3</v>
      </c>
      <c r="E62" s="4">
        <v>1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  <c r="L62" s="4">
        <v>0</v>
      </c>
      <c r="M62" s="4">
        <v>0</v>
      </c>
      <c r="N62" s="4">
        <v>0</v>
      </c>
      <c r="O62" s="4">
        <f t="shared" si="0"/>
        <v>161.12</v>
      </c>
      <c r="P62" s="4">
        <f t="shared" si="1"/>
        <v>0.1154</v>
      </c>
      <c r="Q62" s="4">
        <f t="shared" si="2"/>
        <v>359.32</v>
      </c>
      <c r="R62" s="4">
        <f t="shared" si="3"/>
        <v>526.82830476117192</v>
      </c>
      <c r="S62" s="10">
        <v>540.6</v>
      </c>
      <c r="T62" s="4">
        <f t="shared" si="4"/>
        <v>2.5474833960096377</v>
      </c>
      <c r="U62" s="14">
        <f t="shared" si="5"/>
        <v>189.65958975116061</v>
      </c>
    </row>
    <row r="63" spans="1:21">
      <c r="A63" s="1" t="s">
        <v>43</v>
      </c>
      <c r="B63" s="2" t="s">
        <v>149</v>
      </c>
      <c r="C63" s="4">
        <v>5</v>
      </c>
      <c r="D63" s="4">
        <v>1</v>
      </c>
      <c r="E63" s="4">
        <v>1</v>
      </c>
      <c r="F63" s="4">
        <v>1</v>
      </c>
      <c r="G63" s="4"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4">
        <v>0</v>
      </c>
      <c r="O63" s="4">
        <f t="shared" si="0"/>
        <v>180.77</v>
      </c>
      <c r="P63" s="4">
        <f t="shared" si="1"/>
        <v>0.11249999999999999</v>
      </c>
      <c r="Q63" s="4">
        <f t="shared" si="2"/>
        <v>378.97</v>
      </c>
      <c r="R63" s="4">
        <f t="shared" si="3"/>
        <v>557.38566898009844</v>
      </c>
      <c r="S63" s="10">
        <v>563.5</v>
      </c>
      <c r="T63" s="4">
        <f t="shared" si="4"/>
        <v>1.0850631801067534</v>
      </c>
      <c r="U63" s="14">
        <f t="shared" si="5"/>
        <v>37.385043820930399</v>
      </c>
    </row>
    <row r="64" spans="1:21">
      <c r="A64" s="1" t="s">
        <v>44</v>
      </c>
      <c r="B64" s="2" t="s">
        <v>149</v>
      </c>
      <c r="C64" s="4">
        <v>5</v>
      </c>
      <c r="D64" s="4">
        <v>1</v>
      </c>
      <c r="E64" s="4">
        <v>1</v>
      </c>
      <c r="F64" s="4">
        <v>1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f t="shared" si="0"/>
        <v>180.77</v>
      </c>
      <c r="P64" s="4">
        <f t="shared" si="1"/>
        <v>0.11249999999999999</v>
      </c>
      <c r="Q64" s="4">
        <f t="shared" si="2"/>
        <v>378.97</v>
      </c>
      <c r="R64" s="4">
        <f t="shared" si="3"/>
        <v>557.38566898009844</v>
      </c>
      <c r="S64" s="10">
        <v>543.79999999999995</v>
      </c>
      <c r="T64" s="4">
        <f t="shared" si="4"/>
        <v>2.4982841081460996</v>
      </c>
      <c r="U64" s="14">
        <f t="shared" si="5"/>
        <v>184.57040163681035</v>
      </c>
    </row>
    <row r="65" spans="1:21">
      <c r="A65" s="1" t="s">
        <v>45</v>
      </c>
      <c r="B65" s="2" t="s">
        <v>149</v>
      </c>
      <c r="C65" s="4">
        <v>5</v>
      </c>
      <c r="D65" s="4">
        <v>1</v>
      </c>
      <c r="E65" s="4">
        <v>1</v>
      </c>
      <c r="F65" s="4">
        <v>1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4">
        <f t="shared" si="0"/>
        <v>180.77</v>
      </c>
      <c r="P65" s="4">
        <f t="shared" si="1"/>
        <v>0.11249999999999999</v>
      </c>
      <c r="Q65" s="4">
        <f t="shared" si="2"/>
        <v>378.97</v>
      </c>
      <c r="R65" s="4">
        <f t="shared" si="3"/>
        <v>557.38566898009844</v>
      </c>
      <c r="S65" s="10">
        <v>573.5</v>
      </c>
      <c r="T65" s="4">
        <f t="shared" si="4"/>
        <v>2.80982232256348</v>
      </c>
      <c r="U65" s="14">
        <f t="shared" si="5"/>
        <v>259.6716642189615</v>
      </c>
    </row>
    <row r="66" spans="1:21">
      <c r="A66" s="1" t="s">
        <v>46</v>
      </c>
      <c r="B66" s="2" t="s">
        <v>149</v>
      </c>
      <c r="C66" s="4">
        <v>5</v>
      </c>
      <c r="D66" s="4">
        <v>0</v>
      </c>
      <c r="E66" s="4">
        <v>3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f t="shared" si="0"/>
        <v>183.12</v>
      </c>
      <c r="P66" s="4">
        <f t="shared" si="1"/>
        <v>0.1197</v>
      </c>
      <c r="Q66" s="4">
        <f t="shared" si="2"/>
        <v>381.32</v>
      </c>
      <c r="R66" s="4">
        <f t="shared" si="3"/>
        <v>556.5233351510002</v>
      </c>
      <c r="S66" s="10">
        <v>566.4</v>
      </c>
      <c r="T66" s="4">
        <f t="shared" si="4"/>
        <v>1.7437614493290572</v>
      </c>
      <c r="U66" s="14">
        <f t="shared" si="5"/>
        <v>97.548508539467861</v>
      </c>
    </row>
    <row r="67" spans="1:21">
      <c r="A67" s="1" t="s">
        <v>47</v>
      </c>
      <c r="B67" s="2" t="s">
        <v>149</v>
      </c>
      <c r="C67" s="4">
        <v>4</v>
      </c>
      <c r="D67" s="4">
        <v>2</v>
      </c>
      <c r="E67" s="4">
        <v>2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f t="shared" ref="O67:O121" si="6">23.58*C67+22.88*D67+21.74*E67+18.25*F67+18.18*G67+24.96*H67+24.14*I67-0.03*J67+38.13*K67+66.86*L67+93.84*M67+22.42*N67</f>
        <v>183.55999999999997</v>
      </c>
      <c r="P67" s="4">
        <f t="shared" ref="P67:P121" si="7">0.0141*C67+0.0189*D67+0.0164*E67+0.0067*F67+0.0113*G67+0.0129*H67+0.0117*I67+0.0111*J67+0.0105*K67+0.0133*L67+0.0068*M67+0.0168*N67</f>
        <v>0.127</v>
      </c>
      <c r="Q67" s="4">
        <f t="shared" ref="Q67:Q121" si="8">198.2+O67</f>
        <v>381.76</v>
      </c>
      <c r="R67" s="4">
        <f t="shared" ref="R67:R121" si="9">Q67/(0.584+0.965*P67-P67^2)</f>
        <v>552.93398568420082</v>
      </c>
      <c r="S67" s="10">
        <v>567.1</v>
      </c>
      <c r="T67" s="4">
        <f t="shared" ref="T67:T121" si="10">ABS((S67-R67)/S67*100)</f>
        <v>2.497974663339658</v>
      </c>
      <c r="U67" s="14">
        <f t="shared" ref="U67:U121" si="11">(S67-R67)^2</f>
        <v>200.67596159542794</v>
      </c>
    </row>
    <row r="68" spans="1:21">
      <c r="A68" s="1" t="s">
        <v>48</v>
      </c>
      <c r="B68" s="2" t="s">
        <v>149</v>
      </c>
      <c r="C68" s="4">
        <v>4</v>
      </c>
      <c r="D68" s="4">
        <v>3</v>
      </c>
      <c r="E68" s="4">
        <v>0</v>
      </c>
      <c r="F68" s="4">
        <v>1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f t="shared" si="6"/>
        <v>181.20999999999998</v>
      </c>
      <c r="P68" s="4">
        <f t="shared" si="7"/>
        <v>0.1198</v>
      </c>
      <c r="Q68" s="4">
        <f t="shared" si="8"/>
        <v>379.40999999999997</v>
      </c>
      <c r="R68" s="4">
        <f t="shared" si="9"/>
        <v>553.67713062594976</v>
      </c>
      <c r="S68" s="10">
        <v>576.5</v>
      </c>
      <c r="T68" s="4">
        <f t="shared" si="10"/>
        <v>3.9588671941110571</v>
      </c>
      <c r="U68" s="14">
        <f t="shared" si="11"/>
        <v>520.88336646496055</v>
      </c>
    </row>
    <row r="69" spans="1:21">
      <c r="A69" s="1" t="s">
        <v>49</v>
      </c>
      <c r="B69" s="2" t="s">
        <v>146</v>
      </c>
      <c r="C69" s="4">
        <v>2</v>
      </c>
      <c r="D69" s="4">
        <v>4</v>
      </c>
      <c r="E69" s="4">
        <v>0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4">
        <v>0</v>
      </c>
      <c r="N69" s="4">
        <v>0</v>
      </c>
      <c r="O69" s="4">
        <f t="shared" si="6"/>
        <v>138.68</v>
      </c>
      <c r="P69" s="4">
        <f t="shared" si="7"/>
        <v>0.1038</v>
      </c>
      <c r="Q69" s="4">
        <f t="shared" si="8"/>
        <v>336.88</v>
      </c>
      <c r="R69" s="4">
        <f t="shared" si="9"/>
        <v>500.27282748713475</v>
      </c>
      <c r="S69" s="10">
        <v>507.6</v>
      </c>
      <c r="T69" s="4">
        <f t="shared" si="10"/>
        <v>1.4434934028497388</v>
      </c>
      <c r="U69" s="14">
        <f t="shared" si="11"/>
        <v>53.687457033288425</v>
      </c>
    </row>
    <row r="70" spans="1:21">
      <c r="A70" s="1" t="s">
        <v>50</v>
      </c>
      <c r="B70" s="2" t="s">
        <v>150</v>
      </c>
      <c r="C70" s="4">
        <v>0</v>
      </c>
      <c r="D70" s="4">
        <v>0</v>
      </c>
      <c r="E70" s="4">
        <v>0</v>
      </c>
      <c r="F70" s="4">
        <v>6</v>
      </c>
      <c r="G70" s="4">
        <v>0</v>
      </c>
      <c r="H70" s="4">
        <v>0</v>
      </c>
      <c r="I70" s="4">
        <v>0</v>
      </c>
      <c r="J70" s="4">
        <v>14</v>
      </c>
      <c r="K70" s="4">
        <v>0</v>
      </c>
      <c r="L70" s="4">
        <v>0</v>
      </c>
      <c r="M70" s="4">
        <v>0</v>
      </c>
      <c r="N70" s="4">
        <v>0</v>
      </c>
      <c r="O70" s="4">
        <f t="shared" si="6"/>
        <v>109.08</v>
      </c>
      <c r="P70" s="4">
        <f t="shared" si="7"/>
        <v>0.1956</v>
      </c>
      <c r="Q70" s="4">
        <f t="shared" si="8"/>
        <v>307.27999999999997</v>
      </c>
      <c r="R70" s="4">
        <f t="shared" si="9"/>
        <v>418.35567377319455</v>
      </c>
      <c r="S70" s="10">
        <v>448.73</v>
      </c>
      <c r="T70" s="4">
        <f t="shared" si="10"/>
        <v>6.7689537643584039</v>
      </c>
      <c r="U70" s="14">
        <f t="shared" si="11"/>
        <v>922.59969373240233</v>
      </c>
    </row>
    <row r="71" spans="1:21">
      <c r="A71" s="1" t="s">
        <v>51</v>
      </c>
      <c r="B71" s="2" t="s">
        <v>147</v>
      </c>
      <c r="C71" s="4">
        <v>3</v>
      </c>
      <c r="D71" s="4">
        <v>3</v>
      </c>
      <c r="E71" s="4">
        <v>1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f t="shared" si="6"/>
        <v>161.12</v>
      </c>
      <c r="P71" s="4">
        <f t="shared" si="7"/>
        <v>0.1154</v>
      </c>
      <c r="Q71" s="4">
        <f t="shared" si="8"/>
        <v>359.32</v>
      </c>
      <c r="R71" s="4">
        <f t="shared" si="9"/>
        <v>526.82830476117192</v>
      </c>
      <c r="S71" s="10">
        <v>530.4</v>
      </c>
      <c r="T71" s="4">
        <f t="shared" si="10"/>
        <v>0.67339653824058376</v>
      </c>
      <c r="U71" s="14">
        <f t="shared" si="11"/>
        <v>12.757006879067005</v>
      </c>
    </row>
    <row r="72" spans="1:21">
      <c r="A72" s="1" t="s">
        <v>52</v>
      </c>
      <c r="B72" s="2" t="s">
        <v>147</v>
      </c>
      <c r="C72" s="4">
        <v>3</v>
      </c>
      <c r="D72" s="4">
        <v>3</v>
      </c>
      <c r="E72" s="4">
        <v>1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f t="shared" si="6"/>
        <v>161.12</v>
      </c>
      <c r="P72" s="4">
        <f t="shared" si="7"/>
        <v>0.1154</v>
      </c>
      <c r="Q72" s="4">
        <f t="shared" si="8"/>
        <v>359.32</v>
      </c>
      <c r="R72" s="4">
        <f t="shared" si="9"/>
        <v>526.82830476117192</v>
      </c>
      <c r="S72" s="10">
        <v>535.20000000000005</v>
      </c>
      <c r="T72" s="4">
        <f t="shared" si="10"/>
        <v>1.564218093951443</v>
      </c>
      <c r="U72" s="14">
        <f t="shared" si="11"/>
        <v>70.085281171817485</v>
      </c>
    </row>
    <row r="73" spans="1:21">
      <c r="A73" s="1" t="s">
        <v>53</v>
      </c>
      <c r="B73" s="2" t="s">
        <v>149</v>
      </c>
      <c r="C73" s="4">
        <v>4</v>
      </c>
      <c r="D73" s="4">
        <v>3</v>
      </c>
      <c r="E73" s="4">
        <v>0</v>
      </c>
      <c r="F73" s="4">
        <v>1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f t="shared" si="6"/>
        <v>181.20999999999998</v>
      </c>
      <c r="P73" s="4">
        <f t="shared" si="7"/>
        <v>0.1198</v>
      </c>
      <c r="Q73" s="4">
        <f t="shared" si="8"/>
        <v>379.40999999999997</v>
      </c>
      <c r="R73" s="4">
        <f t="shared" si="9"/>
        <v>553.67713062594976</v>
      </c>
      <c r="S73" s="10">
        <v>549.79999999999995</v>
      </c>
      <c r="T73" s="4">
        <f t="shared" si="10"/>
        <v>0.70518927354488969</v>
      </c>
      <c r="U73" s="14">
        <f t="shared" si="11"/>
        <v>15.032141890677913</v>
      </c>
    </row>
    <row r="74" spans="1:21">
      <c r="A74" s="1" t="s">
        <v>54</v>
      </c>
      <c r="B74" s="2" t="s">
        <v>149</v>
      </c>
      <c r="C74" s="4">
        <v>4</v>
      </c>
      <c r="D74" s="4">
        <v>2</v>
      </c>
      <c r="E74" s="4">
        <v>2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f t="shared" si="6"/>
        <v>183.55999999999997</v>
      </c>
      <c r="P74" s="4">
        <f t="shared" si="7"/>
        <v>0.127</v>
      </c>
      <c r="Q74" s="4">
        <f t="shared" si="8"/>
        <v>381.76</v>
      </c>
      <c r="R74" s="4">
        <f t="shared" si="9"/>
        <v>552.93398568420082</v>
      </c>
      <c r="S74" s="10">
        <v>550</v>
      </c>
      <c r="T74" s="4">
        <f t="shared" si="10"/>
        <v>0.53345194258196726</v>
      </c>
      <c r="U74" s="14">
        <f t="shared" si="11"/>
        <v>8.6082719950953557</v>
      </c>
    </row>
    <row r="75" spans="1:21">
      <c r="A75" s="1" t="s">
        <v>55</v>
      </c>
      <c r="B75" s="2" t="s">
        <v>149</v>
      </c>
      <c r="C75" s="4">
        <v>4</v>
      </c>
      <c r="D75" s="4">
        <v>3</v>
      </c>
      <c r="E75" s="4">
        <v>0</v>
      </c>
      <c r="F75" s="4">
        <v>1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  <c r="N75" s="4">
        <v>0</v>
      </c>
      <c r="O75" s="4">
        <f t="shared" si="6"/>
        <v>181.20999999999998</v>
      </c>
      <c r="P75" s="4">
        <f t="shared" si="7"/>
        <v>0.1198</v>
      </c>
      <c r="Q75" s="4">
        <f t="shared" si="8"/>
        <v>379.40999999999997</v>
      </c>
      <c r="R75" s="4">
        <f t="shared" si="9"/>
        <v>553.67713062594976</v>
      </c>
      <c r="S75" s="10">
        <v>562</v>
      </c>
      <c r="T75" s="4">
        <f t="shared" si="10"/>
        <v>1.4809376110409684</v>
      </c>
      <c r="U75" s="14">
        <f t="shared" si="11"/>
        <v>69.270154617503465</v>
      </c>
    </row>
    <row r="76" spans="1:21">
      <c r="A76" s="1" t="s">
        <v>56</v>
      </c>
      <c r="B76" s="2" t="s">
        <v>147</v>
      </c>
      <c r="C76" s="4">
        <v>2</v>
      </c>
      <c r="D76" s="4">
        <v>5</v>
      </c>
      <c r="E76" s="4">
        <v>0</v>
      </c>
      <c r="F76" s="4">
        <v>0</v>
      </c>
      <c r="G76" s="4">
        <v>0</v>
      </c>
      <c r="H76" s="4">
        <v>0</v>
      </c>
      <c r="I76" s="4">
        <v>0</v>
      </c>
      <c r="J76" s="4">
        <v>0</v>
      </c>
      <c r="K76" s="4">
        <v>0</v>
      </c>
      <c r="L76" s="4">
        <v>0</v>
      </c>
      <c r="M76" s="4">
        <v>0</v>
      </c>
      <c r="N76" s="4">
        <v>0</v>
      </c>
      <c r="O76" s="4">
        <f t="shared" si="6"/>
        <v>161.56</v>
      </c>
      <c r="P76" s="4">
        <f t="shared" si="7"/>
        <v>0.1227</v>
      </c>
      <c r="Q76" s="4">
        <f t="shared" si="8"/>
        <v>359.76</v>
      </c>
      <c r="R76" s="4">
        <f t="shared" si="9"/>
        <v>523.40130950130936</v>
      </c>
      <c r="S76" s="10">
        <v>540.20000000000005</v>
      </c>
      <c r="T76" s="4">
        <f t="shared" si="10"/>
        <v>3.109716863882023</v>
      </c>
      <c r="U76" s="14">
        <f t="shared" si="11"/>
        <v>282.19600247080086</v>
      </c>
    </row>
    <row r="77" spans="1:21">
      <c r="A77" s="1" t="s">
        <v>57</v>
      </c>
      <c r="B77" s="2" t="s">
        <v>149</v>
      </c>
      <c r="C77" s="4">
        <v>3</v>
      </c>
      <c r="D77" s="4">
        <v>4</v>
      </c>
      <c r="E77" s="4">
        <v>1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  <c r="N77" s="4">
        <v>0</v>
      </c>
      <c r="O77" s="4">
        <f t="shared" si="6"/>
        <v>184</v>
      </c>
      <c r="P77" s="4">
        <f t="shared" si="7"/>
        <v>0.1343</v>
      </c>
      <c r="Q77" s="4">
        <f t="shared" si="8"/>
        <v>382.2</v>
      </c>
      <c r="R77" s="4">
        <f t="shared" si="9"/>
        <v>549.48292894413692</v>
      </c>
      <c r="S77" s="10">
        <v>559.70000000000005</v>
      </c>
      <c r="T77" s="4">
        <f t="shared" si="10"/>
        <v>1.8254548965272697</v>
      </c>
      <c r="U77" s="14">
        <f t="shared" si="11"/>
        <v>104.38854096055613</v>
      </c>
    </row>
    <row r="78" spans="1:21">
      <c r="A78" s="1" t="s">
        <v>58</v>
      </c>
      <c r="B78" s="2" t="s">
        <v>149</v>
      </c>
      <c r="C78" s="4">
        <v>3</v>
      </c>
      <c r="D78" s="4">
        <v>4</v>
      </c>
      <c r="E78" s="4">
        <v>1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f t="shared" si="6"/>
        <v>184</v>
      </c>
      <c r="P78" s="4">
        <f t="shared" si="7"/>
        <v>0.1343</v>
      </c>
      <c r="Q78" s="4">
        <f t="shared" si="8"/>
        <v>382.2</v>
      </c>
      <c r="R78" s="4">
        <f t="shared" si="9"/>
        <v>549.48292894413692</v>
      </c>
      <c r="S78" s="10">
        <v>563.6</v>
      </c>
      <c r="T78" s="4">
        <f t="shared" si="10"/>
        <v>2.504803239152432</v>
      </c>
      <c r="U78" s="14">
        <f t="shared" si="11"/>
        <v>199.29169519628789</v>
      </c>
    </row>
    <row r="79" spans="1:21">
      <c r="A79" s="1" t="s">
        <v>59</v>
      </c>
      <c r="B79" s="2" t="s">
        <v>149</v>
      </c>
      <c r="C79" s="4">
        <v>3</v>
      </c>
      <c r="D79" s="4">
        <v>4</v>
      </c>
      <c r="E79" s="4">
        <v>1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 s="4">
        <f t="shared" si="6"/>
        <v>184</v>
      </c>
      <c r="P79" s="4">
        <f t="shared" si="7"/>
        <v>0.1343</v>
      </c>
      <c r="Q79" s="4">
        <f t="shared" si="8"/>
        <v>382.2</v>
      </c>
      <c r="R79" s="4">
        <f t="shared" si="9"/>
        <v>549.48292894413692</v>
      </c>
      <c r="S79" s="10">
        <v>561.70000000000005</v>
      </c>
      <c r="T79" s="4">
        <f t="shared" si="10"/>
        <v>2.175017100919197</v>
      </c>
      <c r="U79" s="14">
        <f t="shared" si="11"/>
        <v>149.25682518400865</v>
      </c>
    </row>
    <row r="80" spans="1:21">
      <c r="A80" s="1" t="s">
        <v>60</v>
      </c>
      <c r="B80" s="2" t="s">
        <v>149</v>
      </c>
      <c r="C80" s="4">
        <v>2</v>
      </c>
      <c r="D80" s="4">
        <v>6</v>
      </c>
      <c r="E80" s="4">
        <v>0</v>
      </c>
      <c r="F80" s="4">
        <v>0</v>
      </c>
      <c r="G80" s="4">
        <v>0</v>
      </c>
      <c r="H80" s="4">
        <v>0</v>
      </c>
      <c r="I80" s="4">
        <v>0</v>
      </c>
      <c r="J80" s="4">
        <v>0</v>
      </c>
      <c r="K80" s="4">
        <v>0</v>
      </c>
      <c r="L80" s="4">
        <v>0</v>
      </c>
      <c r="M80" s="4">
        <v>0</v>
      </c>
      <c r="N80" s="4">
        <v>0</v>
      </c>
      <c r="O80" s="4">
        <f t="shared" si="6"/>
        <v>184.44</v>
      </c>
      <c r="P80" s="4">
        <f t="shared" si="7"/>
        <v>0.1416</v>
      </c>
      <c r="Q80" s="4">
        <f t="shared" si="8"/>
        <v>382.64</v>
      </c>
      <c r="R80" s="4">
        <f t="shared" si="9"/>
        <v>546.16554788180724</v>
      </c>
      <c r="S80" s="10">
        <v>568.70000000000005</v>
      </c>
      <c r="T80" s="4">
        <f t="shared" si="10"/>
        <v>3.9624498185674</v>
      </c>
      <c r="U80" s="14">
        <f t="shared" si="11"/>
        <v>507.80153226712412</v>
      </c>
    </row>
    <row r="81" spans="1:21">
      <c r="A81" s="1" t="s">
        <v>61</v>
      </c>
      <c r="B81" s="2" t="s">
        <v>151</v>
      </c>
      <c r="C81" s="4">
        <v>0</v>
      </c>
      <c r="D81" s="4">
        <v>0</v>
      </c>
      <c r="E81" s="4">
        <v>0</v>
      </c>
      <c r="F81" s="4">
        <v>0</v>
      </c>
      <c r="G81" s="4">
        <v>1</v>
      </c>
      <c r="H81" s="4">
        <v>1</v>
      </c>
      <c r="I81" s="4">
        <v>0</v>
      </c>
      <c r="J81" s="4">
        <v>1</v>
      </c>
      <c r="K81" s="4">
        <v>0</v>
      </c>
      <c r="L81" s="4">
        <v>0</v>
      </c>
      <c r="M81" s="4">
        <v>0</v>
      </c>
      <c r="N81" s="4">
        <v>0</v>
      </c>
      <c r="O81" s="4">
        <f t="shared" si="6"/>
        <v>43.11</v>
      </c>
      <c r="P81" s="4">
        <f t="shared" si="7"/>
        <v>3.5299999999999998E-2</v>
      </c>
      <c r="Q81" s="4">
        <f t="shared" si="8"/>
        <v>241.31</v>
      </c>
      <c r="R81" s="4">
        <f t="shared" si="9"/>
        <v>391.21724657991319</v>
      </c>
      <c r="S81" s="10">
        <v>327.83</v>
      </c>
      <c r="T81" s="4">
        <f t="shared" si="10"/>
        <v>19.335401451945586</v>
      </c>
      <c r="U81" s="14">
        <f t="shared" si="11"/>
        <v>4017.9430289827192</v>
      </c>
    </row>
    <row r="82" spans="1:21">
      <c r="A82" s="1" t="s">
        <v>62</v>
      </c>
      <c r="B82" s="2" t="s">
        <v>152</v>
      </c>
      <c r="C82" s="4">
        <v>0</v>
      </c>
      <c r="D82" s="4">
        <v>0</v>
      </c>
      <c r="E82" s="4">
        <v>0</v>
      </c>
      <c r="F82" s="4">
        <v>0</v>
      </c>
      <c r="G82" s="4">
        <v>0</v>
      </c>
      <c r="H82" s="4">
        <v>1</v>
      </c>
      <c r="I82" s="4">
        <v>1</v>
      </c>
      <c r="J82" s="4">
        <v>2</v>
      </c>
      <c r="K82" s="4">
        <v>1</v>
      </c>
      <c r="L82" s="4">
        <v>0</v>
      </c>
      <c r="M82" s="4">
        <v>0</v>
      </c>
      <c r="N82" s="4">
        <v>0</v>
      </c>
      <c r="O82" s="4">
        <f t="shared" si="6"/>
        <v>87.17</v>
      </c>
      <c r="P82" s="4">
        <f t="shared" si="7"/>
        <v>5.7300000000000004E-2</v>
      </c>
      <c r="Q82" s="4">
        <f t="shared" si="8"/>
        <v>285.37</v>
      </c>
      <c r="R82" s="4">
        <f t="shared" si="9"/>
        <v>448.68706009128368</v>
      </c>
      <c r="S82" s="10">
        <v>400.6</v>
      </c>
      <c r="T82" s="4">
        <f t="shared" si="10"/>
        <v>12.003759383745297</v>
      </c>
      <c r="U82" s="14">
        <f t="shared" si="11"/>
        <v>2312.365348222726</v>
      </c>
    </row>
    <row r="83" spans="1:21">
      <c r="A83" s="1" t="s">
        <v>63</v>
      </c>
      <c r="B83" s="2" t="s">
        <v>153</v>
      </c>
      <c r="C83" s="4">
        <v>0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I83" s="4">
        <v>2</v>
      </c>
      <c r="J83" s="4">
        <v>3</v>
      </c>
      <c r="K83" s="4">
        <v>1</v>
      </c>
      <c r="L83" s="4">
        <v>0</v>
      </c>
      <c r="M83" s="4">
        <v>0</v>
      </c>
      <c r="N83" s="4">
        <v>0</v>
      </c>
      <c r="O83" s="4">
        <f t="shared" si="6"/>
        <v>86.32</v>
      </c>
      <c r="P83" s="4">
        <f t="shared" si="7"/>
        <v>6.7199999999999996E-2</v>
      </c>
      <c r="Q83" s="4">
        <f t="shared" si="8"/>
        <v>284.52</v>
      </c>
      <c r="R83" s="4">
        <f t="shared" si="9"/>
        <v>441.57348905260295</v>
      </c>
      <c r="S83" s="10">
        <v>379</v>
      </c>
      <c r="T83" s="4">
        <f t="shared" si="10"/>
        <v>16.510155422850385</v>
      </c>
      <c r="U83" s="14">
        <f t="shared" si="11"/>
        <v>3915.4415322162213</v>
      </c>
    </row>
    <row r="84" spans="1:21">
      <c r="A84" s="1" t="s">
        <v>64</v>
      </c>
      <c r="B84" s="2" t="s">
        <v>154</v>
      </c>
      <c r="C84" s="4">
        <v>0</v>
      </c>
      <c r="D84" s="4">
        <v>0</v>
      </c>
      <c r="E84" s="4">
        <v>0</v>
      </c>
      <c r="F84" s="4">
        <v>0</v>
      </c>
      <c r="G84" s="4">
        <v>1</v>
      </c>
      <c r="H84" s="4">
        <v>0</v>
      </c>
      <c r="I84" s="4">
        <v>1</v>
      </c>
      <c r="J84" s="4">
        <v>0</v>
      </c>
      <c r="K84" s="4">
        <v>2</v>
      </c>
      <c r="L84" s="4">
        <v>0</v>
      </c>
      <c r="M84" s="4">
        <v>0</v>
      </c>
      <c r="N84" s="4">
        <v>0</v>
      </c>
      <c r="O84" s="4">
        <f t="shared" si="6"/>
        <v>118.58000000000001</v>
      </c>
      <c r="P84" s="4">
        <f t="shared" si="7"/>
        <v>4.3999999999999997E-2</v>
      </c>
      <c r="Q84" s="4">
        <f t="shared" si="8"/>
        <v>316.77999999999997</v>
      </c>
      <c r="R84" s="4">
        <f t="shared" si="9"/>
        <v>507.23430965022959</v>
      </c>
      <c r="S84" s="10">
        <v>503.25</v>
      </c>
      <c r="T84" s="4">
        <f t="shared" si="10"/>
        <v>0.79171577749221866</v>
      </c>
      <c r="U84" s="14">
        <f t="shared" si="11"/>
        <v>15.874723388912644</v>
      </c>
    </row>
    <row r="85" spans="1:21">
      <c r="A85" s="1" t="s">
        <v>65</v>
      </c>
      <c r="B85" s="2" t="s">
        <v>155</v>
      </c>
      <c r="C85" s="4">
        <v>0</v>
      </c>
      <c r="D85" s="4">
        <v>0</v>
      </c>
      <c r="E85" s="4">
        <v>0</v>
      </c>
      <c r="F85" s="4">
        <v>0</v>
      </c>
      <c r="G85" s="4">
        <v>0</v>
      </c>
      <c r="H85" s="4">
        <v>0</v>
      </c>
      <c r="I85" s="4">
        <v>2</v>
      </c>
      <c r="J85" s="4">
        <v>0</v>
      </c>
      <c r="K85" s="4">
        <v>4</v>
      </c>
      <c r="L85" s="4">
        <v>0</v>
      </c>
      <c r="M85" s="4">
        <v>0</v>
      </c>
      <c r="N85" s="4">
        <v>0</v>
      </c>
      <c r="O85" s="4">
        <f t="shared" si="6"/>
        <v>200.8</v>
      </c>
      <c r="P85" s="4">
        <f t="shared" si="7"/>
        <v>6.54E-2</v>
      </c>
      <c r="Q85" s="4">
        <f t="shared" si="8"/>
        <v>399</v>
      </c>
      <c r="R85" s="4">
        <f t="shared" si="9"/>
        <v>620.68916595927806</v>
      </c>
      <c r="S85" s="10">
        <v>306.5</v>
      </c>
      <c r="T85" s="4">
        <f t="shared" si="10"/>
        <v>102.50870014984604</v>
      </c>
      <c r="U85" s="14">
        <f t="shared" si="11"/>
        <v>98714.832006186771</v>
      </c>
    </row>
    <row r="86" spans="1:21">
      <c r="A86" s="1" t="s">
        <v>66</v>
      </c>
      <c r="B86" s="2" t="s">
        <v>154</v>
      </c>
      <c r="C86" s="4">
        <v>0</v>
      </c>
      <c r="D86" s="4">
        <v>0</v>
      </c>
      <c r="E86" s="4">
        <v>0</v>
      </c>
      <c r="F86" s="4">
        <v>0</v>
      </c>
      <c r="G86" s="4">
        <v>0</v>
      </c>
      <c r="H86" s="4">
        <v>2</v>
      </c>
      <c r="I86" s="4">
        <v>0</v>
      </c>
      <c r="J86" s="4">
        <v>0</v>
      </c>
      <c r="K86" s="4">
        <v>2</v>
      </c>
      <c r="L86" s="4">
        <v>0</v>
      </c>
      <c r="M86" s="4">
        <v>0</v>
      </c>
      <c r="N86" s="4">
        <v>0</v>
      </c>
      <c r="O86" s="4">
        <f t="shared" si="6"/>
        <v>126.18</v>
      </c>
      <c r="P86" s="4">
        <f t="shared" si="7"/>
        <v>4.6800000000000001E-2</v>
      </c>
      <c r="Q86" s="4">
        <f t="shared" si="8"/>
        <v>324.38</v>
      </c>
      <c r="R86" s="4">
        <f t="shared" si="9"/>
        <v>517.37577462819058</v>
      </c>
      <c r="S86" s="10">
        <v>507.25</v>
      </c>
      <c r="T86" s="4">
        <f t="shared" si="10"/>
        <v>1.9962098823441268</v>
      </c>
      <c r="U86" s="14">
        <f t="shared" si="11"/>
        <v>102.53131182090816</v>
      </c>
    </row>
    <row r="87" spans="1:21">
      <c r="A87" s="1" t="s">
        <v>67</v>
      </c>
      <c r="B87" s="2" t="s">
        <v>154</v>
      </c>
      <c r="C87" s="4">
        <v>0</v>
      </c>
      <c r="D87" s="4">
        <v>0</v>
      </c>
      <c r="E87" s="4">
        <v>0</v>
      </c>
      <c r="F87" s="4">
        <v>0</v>
      </c>
      <c r="G87" s="4">
        <v>0</v>
      </c>
      <c r="H87" s="4">
        <v>2</v>
      </c>
      <c r="I87" s="4">
        <v>0</v>
      </c>
      <c r="J87" s="4">
        <v>0</v>
      </c>
      <c r="K87" s="4">
        <v>2</v>
      </c>
      <c r="L87" s="4">
        <v>0</v>
      </c>
      <c r="M87" s="4">
        <v>0</v>
      </c>
      <c r="N87" s="4">
        <v>0</v>
      </c>
      <c r="O87" s="4">
        <f t="shared" si="6"/>
        <v>126.18</v>
      </c>
      <c r="P87" s="4">
        <f t="shared" si="7"/>
        <v>4.6800000000000001E-2</v>
      </c>
      <c r="Q87" s="4">
        <f t="shared" si="8"/>
        <v>324.38</v>
      </c>
      <c r="R87" s="4">
        <f t="shared" si="9"/>
        <v>517.37577462819058</v>
      </c>
      <c r="S87" s="10">
        <v>535.79999999999995</v>
      </c>
      <c r="T87" s="4">
        <f t="shared" si="10"/>
        <v>3.4386385539024586</v>
      </c>
      <c r="U87" s="14">
        <f t="shared" si="11"/>
        <v>339.45208055122413</v>
      </c>
    </row>
    <row r="88" spans="1:21">
      <c r="A88" s="1" t="s">
        <v>68</v>
      </c>
      <c r="B88" s="2" t="s">
        <v>156</v>
      </c>
      <c r="C88" s="4">
        <v>1</v>
      </c>
      <c r="D88" s="4">
        <v>1</v>
      </c>
      <c r="E88" s="4">
        <v>0</v>
      </c>
      <c r="F88" s="4">
        <v>0</v>
      </c>
      <c r="G88" s="4">
        <v>1</v>
      </c>
      <c r="H88" s="4">
        <v>1</v>
      </c>
      <c r="I88" s="4">
        <v>0</v>
      </c>
      <c r="J88" s="4">
        <v>0</v>
      </c>
      <c r="K88" s="4">
        <v>0</v>
      </c>
      <c r="L88" s="4">
        <v>0</v>
      </c>
      <c r="M88" s="4">
        <v>0</v>
      </c>
      <c r="N88" s="4">
        <v>1</v>
      </c>
      <c r="O88" s="4">
        <f t="shared" si="6"/>
        <v>112.02</v>
      </c>
      <c r="P88" s="4">
        <f t="shared" si="7"/>
        <v>7.3999999999999996E-2</v>
      </c>
      <c r="Q88" s="4">
        <f t="shared" si="8"/>
        <v>310.21999999999997</v>
      </c>
      <c r="R88" s="4">
        <f t="shared" si="9"/>
        <v>477.31000378499971</v>
      </c>
      <c r="S88" s="10">
        <v>475</v>
      </c>
      <c r="T88" s="4">
        <f t="shared" si="10"/>
        <v>0.48631658631572799</v>
      </c>
      <c r="U88" s="14">
        <f t="shared" si="11"/>
        <v>5.3361174867129773</v>
      </c>
    </row>
    <row r="89" spans="1:21">
      <c r="A89" s="1" t="s">
        <v>69</v>
      </c>
      <c r="B89" s="2" t="s">
        <v>157</v>
      </c>
      <c r="C89" s="4">
        <v>1</v>
      </c>
      <c r="D89" s="4">
        <v>0</v>
      </c>
      <c r="E89" s="4">
        <v>0</v>
      </c>
      <c r="F89" s="4">
        <v>0</v>
      </c>
      <c r="G89" s="4">
        <v>1</v>
      </c>
      <c r="H89" s="4">
        <v>1</v>
      </c>
      <c r="I89" s="4">
        <v>0</v>
      </c>
      <c r="J89" s="4">
        <v>0</v>
      </c>
      <c r="K89" s="4">
        <v>0</v>
      </c>
      <c r="L89" s="4">
        <v>0</v>
      </c>
      <c r="M89" s="4">
        <v>0</v>
      </c>
      <c r="N89" s="4">
        <v>0</v>
      </c>
      <c r="O89" s="4">
        <f t="shared" si="6"/>
        <v>66.72</v>
      </c>
      <c r="P89" s="4">
        <f t="shared" si="7"/>
        <v>3.8300000000000001E-2</v>
      </c>
      <c r="Q89" s="4">
        <f t="shared" si="8"/>
        <v>264.91999999999996</v>
      </c>
      <c r="R89" s="4">
        <f t="shared" si="9"/>
        <v>427.64029097941938</v>
      </c>
      <c r="S89" s="10">
        <v>364.9</v>
      </c>
      <c r="T89" s="4">
        <f t="shared" si="10"/>
        <v>17.193831455034093</v>
      </c>
      <c r="U89" s="14">
        <f t="shared" si="11"/>
        <v>3936.3441121822152</v>
      </c>
    </row>
    <row r="90" spans="1:21">
      <c r="A90" s="1" t="s">
        <v>70</v>
      </c>
      <c r="B90" s="2" t="s">
        <v>158</v>
      </c>
      <c r="C90" s="4">
        <v>0</v>
      </c>
      <c r="D90" s="4">
        <v>1</v>
      </c>
      <c r="E90" s="4">
        <v>0</v>
      </c>
      <c r="F90" s="4">
        <v>0</v>
      </c>
      <c r="G90" s="4">
        <v>1</v>
      </c>
      <c r="H90" s="4">
        <v>1</v>
      </c>
      <c r="I90" s="4">
        <v>0</v>
      </c>
      <c r="J90" s="4">
        <v>0</v>
      </c>
      <c r="K90" s="4">
        <v>1</v>
      </c>
      <c r="L90" s="4">
        <v>0</v>
      </c>
      <c r="M90" s="4">
        <v>0</v>
      </c>
      <c r="N90" s="4">
        <v>0</v>
      </c>
      <c r="O90" s="4">
        <f t="shared" si="6"/>
        <v>104.15</v>
      </c>
      <c r="P90" s="4">
        <f t="shared" si="7"/>
        <v>5.3600000000000002E-2</v>
      </c>
      <c r="Q90" s="4">
        <f t="shared" si="8"/>
        <v>302.35000000000002</v>
      </c>
      <c r="R90" s="4">
        <f t="shared" si="9"/>
        <v>477.7585575272185</v>
      </c>
      <c r="S90" s="10">
        <v>514</v>
      </c>
      <c r="T90" s="4">
        <f t="shared" si="10"/>
        <v>7.0508642943154678</v>
      </c>
      <c r="U90" s="14">
        <f t="shared" si="11"/>
        <v>1313.4421525079308</v>
      </c>
    </row>
    <row r="91" spans="1:21">
      <c r="A91" s="1" t="s">
        <v>71</v>
      </c>
      <c r="B91" s="2" t="s">
        <v>159</v>
      </c>
      <c r="C91" s="4">
        <v>0</v>
      </c>
      <c r="D91" s="4">
        <v>0</v>
      </c>
      <c r="E91" s="4">
        <v>0</v>
      </c>
      <c r="F91" s="4">
        <v>1</v>
      </c>
      <c r="G91" s="4">
        <v>1</v>
      </c>
      <c r="H91" s="4">
        <v>1</v>
      </c>
      <c r="I91" s="4">
        <v>0</v>
      </c>
      <c r="J91" s="4">
        <v>3</v>
      </c>
      <c r="K91" s="4">
        <v>0</v>
      </c>
      <c r="L91" s="4">
        <v>0</v>
      </c>
      <c r="M91" s="4">
        <v>0</v>
      </c>
      <c r="N91" s="4">
        <v>0</v>
      </c>
      <c r="O91" s="4">
        <f t="shared" si="6"/>
        <v>61.3</v>
      </c>
      <c r="P91" s="4">
        <f t="shared" si="7"/>
        <v>6.4200000000000007E-2</v>
      </c>
      <c r="Q91" s="4">
        <f t="shared" si="8"/>
        <v>259.5</v>
      </c>
      <c r="R91" s="4">
        <f t="shared" si="9"/>
        <v>404.31181175067547</v>
      </c>
      <c r="S91" s="10">
        <v>378.65</v>
      </c>
      <c r="T91" s="4">
        <f t="shared" si="10"/>
        <v>6.7771851975902546</v>
      </c>
      <c r="U91" s="14">
        <f t="shared" si="11"/>
        <v>658.52858232710707</v>
      </c>
    </row>
    <row r="92" spans="1:21">
      <c r="A92" s="1" t="s">
        <v>72</v>
      </c>
      <c r="B92" s="2" t="s">
        <v>160</v>
      </c>
      <c r="C92" s="4">
        <v>0</v>
      </c>
      <c r="D92" s="4">
        <v>0</v>
      </c>
      <c r="E92" s="4">
        <v>0</v>
      </c>
      <c r="F92" s="4">
        <v>1</v>
      </c>
      <c r="G92" s="4">
        <v>1</v>
      </c>
      <c r="H92" s="4">
        <v>0</v>
      </c>
      <c r="I92" s="4">
        <v>1</v>
      </c>
      <c r="J92" s="4">
        <v>4</v>
      </c>
      <c r="K92" s="4">
        <v>0</v>
      </c>
      <c r="L92" s="4">
        <v>0</v>
      </c>
      <c r="M92" s="4">
        <v>0</v>
      </c>
      <c r="N92" s="4">
        <v>0</v>
      </c>
      <c r="O92" s="4">
        <f t="shared" si="6"/>
        <v>60.45</v>
      </c>
      <c r="P92" s="4">
        <f t="shared" si="7"/>
        <v>7.4099999999999999E-2</v>
      </c>
      <c r="Q92" s="4">
        <f t="shared" si="8"/>
        <v>258.64999999999998</v>
      </c>
      <c r="R92" s="4">
        <f t="shared" si="9"/>
        <v>397.91347190403968</v>
      </c>
      <c r="S92" s="10">
        <v>367.85</v>
      </c>
      <c r="T92" s="4">
        <f t="shared" si="10"/>
        <v>8.1727529982437552</v>
      </c>
      <c r="U92" s="14">
        <f t="shared" si="11"/>
        <v>903.81234292498198</v>
      </c>
    </row>
    <row r="93" spans="1:21">
      <c r="A93" s="1" t="s">
        <v>73</v>
      </c>
      <c r="B93" s="2" t="s">
        <v>161</v>
      </c>
      <c r="C93" s="4">
        <v>2</v>
      </c>
      <c r="D93" s="4">
        <v>0</v>
      </c>
      <c r="E93" s="4">
        <v>0</v>
      </c>
      <c r="F93" s="4">
        <v>0</v>
      </c>
      <c r="G93" s="4">
        <v>1</v>
      </c>
      <c r="H93" s="4">
        <v>0</v>
      </c>
      <c r="I93" s="4">
        <v>1</v>
      </c>
      <c r="J93" s="4">
        <v>0</v>
      </c>
      <c r="K93" s="4">
        <v>0</v>
      </c>
      <c r="L93" s="4">
        <v>0</v>
      </c>
      <c r="M93" s="4">
        <v>0</v>
      </c>
      <c r="N93" s="4">
        <v>0</v>
      </c>
      <c r="O93" s="4">
        <f t="shared" si="6"/>
        <v>89.48</v>
      </c>
      <c r="P93" s="4">
        <f t="shared" si="7"/>
        <v>5.1200000000000002E-2</v>
      </c>
      <c r="Q93" s="4">
        <f t="shared" si="8"/>
        <v>287.68</v>
      </c>
      <c r="R93" s="4">
        <f t="shared" si="9"/>
        <v>456.06551921461357</v>
      </c>
      <c r="S93" s="10">
        <v>417.9</v>
      </c>
      <c r="T93" s="4">
        <f t="shared" si="10"/>
        <v>9.1326918436500595</v>
      </c>
      <c r="U93" s="14">
        <f t="shared" si="11"/>
        <v>1456.6068569210397</v>
      </c>
    </row>
    <row r="94" spans="1:21">
      <c r="A94" s="1" t="s">
        <v>74</v>
      </c>
      <c r="B94" s="2" t="s">
        <v>162</v>
      </c>
      <c r="C94" s="4">
        <v>0</v>
      </c>
      <c r="D94" s="4">
        <v>0</v>
      </c>
      <c r="E94" s="4">
        <v>0</v>
      </c>
      <c r="F94" s="4">
        <v>1</v>
      </c>
      <c r="G94" s="4">
        <v>2</v>
      </c>
      <c r="H94" s="4">
        <v>0</v>
      </c>
      <c r="I94" s="4">
        <v>0</v>
      </c>
      <c r="J94" s="4">
        <v>0</v>
      </c>
      <c r="K94" s="4">
        <v>0</v>
      </c>
      <c r="L94" s="4">
        <v>0</v>
      </c>
      <c r="M94" s="4">
        <v>0</v>
      </c>
      <c r="N94" s="4">
        <v>0</v>
      </c>
      <c r="O94" s="4">
        <f t="shared" si="6"/>
        <v>54.61</v>
      </c>
      <c r="P94" s="4">
        <f t="shared" si="7"/>
        <v>2.93E-2</v>
      </c>
      <c r="Q94" s="4">
        <f t="shared" si="8"/>
        <v>252.81</v>
      </c>
      <c r="R94" s="4">
        <f t="shared" si="9"/>
        <v>413.48279381823852</v>
      </c>
      <c r="S94" s="10">
        <v>394</v>
      </c>
      <c r="T94" s="4">
        <f t="shared" si="10"/>
        <v>4.9448715274717054</v>
      </c>
      <c r="U94" s="14">
        <f t="shared" si="11"/>
        <v>379.57925496399309</v>
      </c>
    </row>
    <row r="95" spans="1:21">
      <c r="A95" s="1" t="s">
        <v>75</v>
      </c>
      <c r="B95" s="2" t="s">
        <v>161</v>
      </c>
      <c r="C95" s="4">
        <v>1</v>
      </c>
      <c r="D95" s="4">
        <v>1</v>
      </c>
      <c r="E95" s="4">
        <v>0</v>
      </c>
      <c r="F95" s="4">
        <v>0</v>
      </c>
      <c r="G95" s="4">
        <v>1</v>
      </c>
      <c r="H95" s="4">
        <v>1</v>
      </c>
      <c r="I95" s="4">
        <v>0</v>
      </c>
      <c r="J95" s="4">
        <v>0</v>
      </c>
      <c r="K95" s="4">
        <v>0</v>
      </c>
      <c r="L95" s="4">
        <v>0</v>
      </c>
      <c r="M95" s="4">
        <v>0</v>
      </c>
      <c r="N95" s="4">
        <v>0</v>
      </c>
      <c r="O95" s="4">
        <f t="shared" si="6"/>
        <v>89.6</v>
      </c>
      <c r="P95" s="4">
        <f t="shared" si="7"/>
        <v>5.7200000000000001E-2</v>
      </c>
      <c r="Q95" s="4">
        <f t="shared" si="8"/>
        <v>287.79999999999995</v>
      </c>
      <c r="R95" s="4">
        <f t="shared" si="9"/>
        <v>452.5682667308418</v>
      </c>
      <c r="S95" s="10">
        <v>419.5</v>
      </c>
      <c r="T95" s="4">
        <f t="shared" si="10"/>
        <v>7.8827811038955424</v>
      </c>
      <c r="U95" s="14">
        <f t="shared" si="11"/>
        <v>1093.5102645820987</v>
      </c>
    </row>
    <row r="96" spans="1:21">
      <c r="A96" s="1" t="s">
        <v>76</v>
      </c>
      <c r="B96" s="2" t="s">
        <v>161</v>
      </c>
      <c r="C96" s="4">
        <v>2</v>
      </c>
      <c r="D96" s="4">
        <v>0</v>
      </c>
      <c r="E96" s="4">
        <v>0</v>
      </c>
      <c r="F96" s="4">
        <v>0</v>
      </c>
      <c r="G96" s="4">
        <v>0</v>
      </c>
      <c r="H96" s="4">
        <v>2</v>
      </c>
      <c r="I96" s="4">
        <v>0</v>
      </c>
      <c r="J96" s="4">
        <v>0</v>
      </c>
      <c r="K96" s="4">
        <v>0</v>
      </c>
      <c r="L96" s="4">
        <v>0</v>
      </c>
      <c r="M96" s="4">
        <v>0</v>
      </c>
      <c r="N96" s="4">
        <v>0</v>
      </c>
      <c r="O96" s="4">
        <f t="shared" si="6"/>
        <v>97.08</v>
      </c>
      <c r="P96" s="4">
        <f t="shared" si="7"/>
        <v>5.3999999999999999E-2</v>
      </c>
      <c r="Q96" s="4">
        <f t="shared" si="8"/>
        <v>295.27999999999997</v>
      </c>
      <c r="R96" s="4">
        <f t="shared" si="9"/>
        <v>466.33417246531081</v>
      </c>
      <c r="S96" s="10">
        <v>435.5</v>
      </c>
      <c r="T96" s="4">
        <f t="shared" si="10"/>
        <v>7.0801773743538039</v>
      </c>
      <c r="U96" s="14">
        <f t="shared" si="11"/>
        <v>950.74619162053159</v>
      </c>
    </row>
    <row r="97" spans="1:21">
      <c r="A97" s="1" t="s">
        <v>77</v>
      </c>
      <c r="B97" s="2" t="s">
        <v>161</v>
      </c>
      <c r="C97" s="4">
        <v>2</v>
      </c>
      <c r="D97" s="4">
        <v>0</v>
      </c>
      <c r="E97" s="4">
        <v>0</v>
      </c>
      <c r="F97" s="4">
        <v>0</v>
      </c>
      <c r="G97" s="4">
        <v>0</v>
      </c>
      <c r="H97" s="4">
        <v>2</v>
      </c>
      <c r="I97" s="4">
        <v>0</v>
      </c>
      <c r="J97" s="4">
        <v>0</v>
      </c>
      <c r="K97" s="4">
        <v>0</v>
      </c>
      <c r="L97" s="4">
        <v>0</v>
      </c>
      <c r="M97" s="4">
        <v>0</v>
      </c>
      <c r="N97" s="4">
        <v>0</v>
      </c>
      <c r="O97" s="4">
        <f t="shared" si="6"/>
        <v>97.08</v>
      </c>
      <c r="P97" s="4">
        <f t="shared" si="7"/>
        <v>5.3999999999999999E-2</v>
      </c>
      <c r="Q97" s="4">
        <f t="shared" si="8"/>
        <v>295.27999999999997</v>
      </c>
      <c r="R97" s="4">
        <f t="shared" si="9"/>
        <v>466.33417246531081</v>
      </c>
      <c r="S97" s="10">
        <v>428.6</v>
      </c>
      <c r="T97" s="4">
        <f t="shared" si="10"/>
        <v>8.804053305018849</v>
      </c>
      <c r="U97" s="14">
        <f t="shared" si="11"/>
        <v>1423.8677716418192</v>
      </c>
    </row>
    <row r="98" spans="1:21">
      <c r="A98" s="1" t="s">
        <v>78</v>
      </c>
      <c r="B98" s="2" t="s">
        <v>163</v>
      </c>
      <c r="C98" s="4">
        <v>2</v>
      </c>
      <c r="D98" s="4">
        <v>1</v>
      </c>
      <c r="E98" s="4">
        <v>0</v>
      </c>
      <c r="F98" s="4">
        <v>0</v>
      </c>
      <c r="G98" s="4">
        <v>1</v>
      </c>
      <c r="H98" s="4">
        <v>0</v>
      </c>
      <c r="I98" s="4">
        <v>1</v>
      </c>
      <c r="J98" s="4">
        <v>0</v>
      </c>
      <c r="K98" s="4">
        <v>0</v>
      </c>
      <c r="L98" s="4">
        <v>0</v>
      </c>
      <c r="M98" s="4">
        <v>0</v>
      </c>
      <c r="N98" s="4">
        <v>0</v>
      </c>
      <c r="O98" s="4">
        <f t="shared" si="6"/>
        <v>112.36</v>
      </c>
      <c r="P98" s="4">
        <f t="shared" si="7"/>
        <v>7.0099999999999996E-2</v>
      </c>
      <c r="Q98" s="4">
        <f t="shared" si="8"/>
        <v>310.56</v>
      </c>
      <c r="R98" s="4">
        <f t="shared" si="9"/>
        <v>480.19854391419238</v>
      </c>
      <c r="S98" s="10">
        <v>465</v>
      </c>
      <c r="T98" s="4">
        <f t="shared" si="10"/>
        <v>3.2685040675682551</v>
      </c>
      <c r="U98" s="14">
        <f t="shared" si="11"/>
        <v>230.99573711163438</v>
      </c>
    </row>
    <row r="99" spans="1:21">
      <c r="A99" s="1" t="s">
        <v>79</v>
      </c>
      <c r="B99" s="2" t="s">
        <v>163</v>
      </c>
      <c r="C99" s="4">
        <v>3</v>
      </c>
      <c r="D99" s="4">
        <v>0</v>
      </c>
      <c r="E99" s="4">
        <v>0</v>
      </c>
      <c r="F99" s="4">
        <v>0</v>
      </c>
      <c r="G99" s="4">
        <v>0</v>
      </c>
      <c r="H99" s="4">
        <v>1</v>
      </c>
      <c r="I99" s="4">
        <v>1</v>
      </c>
      <c r="J99" s="4">
        <v>0</v>
      </c>
      <c r="K99" s="4">
        <v>0</v>
      </c>
      <c r="L99" s="4">
        <v>0</v>
      </c>
      <c r="M99" s="4">
        <v>0</v>
      </c>
      <c r="N99" s="4">
        <v>0</v>
      </c>
      <c r="O99" s="4">
        <f t="shared" si="6"/>
        <v>119.83999999999999</v>
      </c>
      <c r="P99" s="4">
        <f t="shared" si="7"/>
        <v>6.6900000000000001E-2</v>
      </c>
      <c r="Q99" s="4">
        <f t="shared" si="8"/>
        <v>318.03999999999996</v>
      </c>
      <c r="R99" s="4">
        <f t="shared" si="9"/>
        <v>493.78737572115909</v>
      </c>
      <c r="S99" s="10">
        <v>470</v>
      </c>
      <c r="T99" s="4">
        <f t="shared" si="10"/>
        <v>5.061143770459382</v>
      </c>
      <c r="U99" s="14">
        <f t="shared" si="11"/>
        <v>565.83924369958913</v>
      </c>
    </row>
    <row r="100" spans="1:21">
      <c r="A100" s="1" t="s">
        <v>80</v>
      </c>
      <c r="B100" s="2" t="s">
        <v>164</v>
      </c>
      <c r="C100" s="4">
        <v>0</v>
      </c>
      <c r="D100" s="4">
        <v>0</v>
      </c>
      <c r="E100" s="4">
        <v>0</v>
      </c>
      <c r="F100" s="4">
        <v>0</v>
      </c>
      <c r="G100" s="4">
        <v>0</v>
      </c>
      <c r="H100" s="4">
        <v>0</v>
      </c>
      <c r="I100" s="4">
        <v>4</v>
      </c>
      <c r="J100" s="4">
        <v>6</v>
      </c>
      <c r="K100" s="4">
        <v>0</v>
      </c>
      <c r="L100" s="4">
        <v>0</v>
      </c>
      <c r="M100" s="4">
        <v>0</v>
      </c>
      <c r="N100" s="4">
        <v>0</v>
      </c>
      <c r="O100" s="4">
        <f t="shared" si="6"/>
        <v>96.38</v>
      </c>
      <c r="P100" s="4">
        <f t="shared" si="7"/>
        <v>0.1134</v>
      </c>
      <c r="Q100" s="4">
        <f t="shared" si="8"/>
        <v>294.58</v>
      </c>
      <c r="R100" s="4">
        <f t="shared" si="9"/>
        <v>432.84214218569036</v>
      </c>
      <c r="S100" s="10">
        <v>412.75</v>
      </c>
      <c r="T100" s="4">
        <f t="shared" si="10"/>
        <v>4.8678721225173502</v>
      </c>
      <c r="U100" s="14">
        <f t="shared" si="11"/>
        <v>403.69417760999835</v>
      </c>
    </row>
    <row r="101" spans="1:21">
      <c r="A101" s="1" t="s">
        <v>81</v>
      </c>
      <c r="B101" s="2" t="s">
        <v>165</v>
      </c>
      <c r="C101" s="4">
        <v>0</v>
      </c>
      <c r="D101" s="4">
        <v>0</v>
      </c>
      <c r="E101" s="4">
        <v>0</v>
      </c>
      <c r="F101" s="4">
        <v>0</v>
      </c>
      <c r="G101" s="4">
        <v>2</v>
      </c>
      <c r="H101" s="4">
        <v>2</v>
      </c>
      <c r="I101" s="4">
        <v>0</v>
      </c>
      <c r="J101" s="4">
        <v>0</v>
      </c>
      <c r="K101" s="4">
        <v>0</v>
      </c>
      <c r="L101" s="4">
        <v>0</v>
      </c>
      <c r="M101" s="4">
        <v>0</v>
      </c>
      <c r="N101" s="4">
        <v>0</v>
      </c>
      <c r="O101" s="4">
        <f t="shared" si="6"/>
        <v>86.28</v>
      </c>
      <c r="P101" s="4">
        <f t="shared" si="7"/>
        <v>4.8399999999999999E-2</v>
      </c>
      <c r="Q101" s="4">
        <f t="shared" si="8"/>
        <v>284.48</v>
      </c>
      <c r="R101" s="4">
        <f t="shared" si="9"/>
        <v>452.73162296011367</v>
      </c>
      <c r="S101" s="10">
        <v>425</v>
      </c>
      <c r="T101" s="4">
        <f t="shared" si="10"/>
        <v>6.5250877553208628</v>
      </c>
      <c r="U101" s="14">
        <f t="shared" si="11"/>
        <v>769.04291200190357</v>
      </c>
    </row>
    <row r="102" spans="1:21">
      <c r="A102" s="1" t="s">
        <v>82</v>
      </c>
      <c r="B102" s="2" t="s">
        <v>163</v>
      </c>
      <c r="C102" s="4">
        <v>1</v>
      </c>
      <c r="D102" s="4">
        <v>2</v>
      </c>
      <c r="E102" s="4">
        <v>0</v>
      </c>
      <c r="F102" s="4">
        <v>0</v>
      </c>
      <c r="G102" s="4">
        <v>1</v>
      </c>
      <c r="H102" s="4">
        <v>1</v>
      </c>
      <c r="I102" s="4">
        <v>0</v>
      </c>
      <c r="J102" s="4">
        <v>0</v>
      </c>
      <c r="K102" s="4">
        <v>0</v>
      </c>
      <c r="L102" s="4">
        <v>0</v>
      </c>
      <c r="M102" s="4">
        <v>0</v>
      </c>
      <c r="N102" s="4">
        <v>0</v>
      </c>
      <c r="O102" s="4">
        <f t="shared" si="6"/>
        <v>112.48000000000002</v>
      </c>
      <c r="P102" s="4">
        <f t="shared" si="7"/>
        <v>7.6100000000000001E-2</v>
      </c>
      <c r="Q102" s="4">
        <f t="shared" si="8"/>
        <v>310.68</v>
      </c>
      <c r="R102" s="4">
        <f t="shared" si="9"/>
        <v>476.76244234037205</v>
      </c>
      <c r="S102" s="10">
        <v>464.8</v>
      </c>
      <c r="T102" s="4">
        <f t="shared" si="10"/>
        <v>2.5736752023175637</v>
      </c>
      <c r="U102" s="14">
        <f t="shared" si="11"/>
        <v>143.10002674672558</v>
      </c>
    </row>
    <row r="103" spans="1:21">
      <c r="A103" s="1" t="s">
        <v>83</v>
      </c>
      <c r="B103" s="2" t="s">
        <v>163</v>
      </c>
      <c r="C103" s="4">
        <v>2</v>
      </c>
      <c r="D103" s="4">
        <v>1</v>
      </c>
      <c r="E103" s="4">
        <v>0</v>
      </c>
      <c r="F103" s="4">
        <v>0</v>
      </c>
      <c r="G103" s="4">
        <v>0</v>
      </c>
      <c r="H103" s="4">
        <v>2</v>
      </c>
      <c r="I103" s="4">
        <v>0</v>
      </c>
      <c r="J103" s="4">
        <v>0</v>
      </c>
      <c r="K103" s="4">
        <v>0</v>
      </c>
      <c r="L103" s="4">
        <v>0</v>
      </c>
      <c r="M103" s="4">
        <v>0</v>
      </c>
      <c r="N103" s="4">
        <v>0</v>
      </c>
      <c r="O103" s="4">
        <f t="shared" si="6"/>
        <v>119.96</v>
      </c>
      <c r="P103" s="4">
        <f t="shared" si="7"/>
        <v>7.2900000000000006E-2</v>
      </c>
      <c r="Q103" s="4">
        <f t="shared" si="8"/>
        <v>318.15999999999997</v>
      </c>
      <c r="R103" s="4">
        <f t="shared" si="9"/>
        <v>490.2053758069934</v>
      </c>
      <c r="S103" s="10">
        <v>475</v>
      </c>
      <c r="T103" s="4">
        <f t="shared" si="10"/>
        <v>3.2011317488407158</v>
      </c>
      <c r="U103" s="14">
        <f t="shared" si="11"/>
        <v>231.20345343190024</v>
      </c>
    </row>
    <row r="104" spans="1:21">
      <c r="A104" s="1" t="s">
        <v>84</v>
      </c>
      <c r="B104" s="2" t="s">
        <v>163</v>
      </c>
      <c r="C104" s="4">
        <v>2</v>
      </c>
      <c r="D104" s="4">
        <v>1</v>
      </c>
      <c r="E104" s="4">
        <v>0</v>
      </c>
      <c r="F104" s="4">
        <v>0</v>
      </c>
      <c r="G104" s="4">
        <v>0</v>
      </c>
      <c r="H104" s="4">
        <v>2</v>
      </c>
      <c r="I104" s="4">
        <v>0</v>
      </c>
      <c r="J104" s="4">
        <v>0</v>
      </c>
      <c r="K104" s="4">
        <v>0</v>
      </c>
      <c r="L104" s="4">
        <v>0</v>
      </c>
      <c r="M104" s="4">
        <v>0</v>
      </c>
      <c r="N104" s="4">
        <v>0</v>
      </c>
      <c r="O104" s="4">
        <f t="shared" si="6"/>
        <v>119.96</v>
      </c>
      <c r="P104" s="4">
        <f t="shared" si="7"/>
        <v>7.2900000000000006E-2</v>
      </c>
      <c r="Q104" s="4">
        <f t="shared" si="8"/>
        <v>318.15999999999997</v>
      </c>
      <c r="R104" s="4">
        <f t="shared" si="9"/>
        <v>490.2053758069934</v>
      </c>
      <c r="S104" s="10">
        <v>475</v>
      </c>
      <c r="T104" s="4">
        <f t="shared" si="10"/>
        <v>3.2011317488407158</v>
      </c>
      <c r="U104" s="14">
        <f t="shared" si="11"/>
        <v>231.20345343190024</v>
      </c>
    </row>
    <row r="105" spans="1:21">
      <c r="A105" s="1" t="s">
        <v>85</v>
      </c>
      <c r="B105" s="2" t="s">
        <v>166</v>
      </c>
      <c r="C105" s="4">
        <v>2</v>
      </c>
      <c r="D105" s="4">
        <v>1</v>
      </c>
      <c r="E105" s="4">
        <v>1</v>
      </c>
      <c r="F105" s="4">
        <v>0</v>
      </c>
      <c r="G105" s="4">
        <v>1</v>
      </c>
      <c r="H105" s="4">
        <v>1</v>
      </c>
      <c r="I105" s="4">
        <v>0</v>
      </c>
      <c r="J105" s="4">
        <v>0</v>
      </c>
      <c r="K105" s="4">
        <v>0</v>
      </c>
      <c r="L105" s="4">
        <v>0</v>
      </c>
      <c r="M105" s="4">
        <v>0</v>
      </c>
      <c r="N105" s="4">
        <v>0</v>
      </c>
      <c r="O105" s="4">
        <f t="shared" si="6"/>
        <v>134.91999999999999</v>
      </c>
      <c r="P105" s="4">
        <f t="shared" si="7"/>
        <v>8.77E-2</v>
      </c>
      <c r="Q105" s="4">
        <f t="shared" si="8"/>
        <v>333.12</v>
      </c>
      <c r="R105" s="4">
        <f t="shared" si="9"/>
        <v>504.01004352578821</v>
      </c>
      <c r="S105" s="10">
        <v>495</v>
      </c>
      <c r="T105" s="4">
        <f t="shared" si="10"/>
        <v>1.8202108132905466</v>
      </c>
      <c r="U105" s="14">
        <f t="shared" si="11"/>
        <v>81.180884336597956</v>
      </c>
    </row>
    <row r="106" spans="1:21">
      <c r="A106" s="1" t="s">
        <v>86</v>
      </c>
      <c r="B106" s="2" t="s">
        <v>166</v>
      </c>
      <c r="C106" s="4">
        <v>1</v>
      </c>
      <c r="D106" s="4">
        <v>3</v>
      </c>
      <c r="E106" s="4">
        <v>0</v>
      </c>
      <c r="F106" s="4">
        <v>0</v>
      </c>
      <c r="G106" s="4">
        <v>1</v>
      </c>
      <c r="H106" s="4">
        <v>1</v>
      </c>
      <c r="I106" s="4">
        <v>0</v>
      </c>
      <c r="J106" s="4">
        <v>0</v>
      </c>
      <c r="K106" s="4">
        <v>0</v>
      </c>
      <c r="L106" s="4">
        <v>0</v>
      </c>
      <c r="M106" s="4">
        <v>0</v>
      </c>
      <c r="N106" s="4">
        <v>0</v>
      </c>
      <c r="O106" s="4">
        <f t="shared" si="6"/>
        <v>135.36000000000001</v>
      </c>
      <c r="P106" s="4">
        <f t="shared" si="7"/>
        <v>9.5000000000000001E-2</v>
      </c>
      <c r="Q106" s="4">
        <f t="shared" si="8"/>
        <v>333.56</v>
      </c>
      <c r="R106" s="4">
        <f t="shared" si="9"/>
        <v>500.35250881272037</v>
      </c>
      <c r="S106" s="10">
        <v>504</v>
      </c>
      <c r="T106" s="4">
        <f t="shared" si="10"/>
        <v>0.72370856890468782</v>
      </c>
      <c r="U106" s="14">
        <f t="shared" si="11"/>
        <v>13.304191961282543</v>
      </c>
    </row>
    <row r="107" spans="1:21">
      <c r="A107" s="1" t="s">
        <v>87</v>
      </c>
      <c r="B107" s="2" t="s">
        <v>167</v>
      </c>
      <c r="C107" s="4">
        <v>0</v>
      </c>
      <c r="D107" s="4">
        <v>2</v>
      </c>
      <c r="E107" s="4">
        <v>0</v>
      </c>
      <c r="F107" s="4">
        <v>0</v>
      </c>
      <c r="G107" s="4">
        <v>2</v>
      </c>
      <c r="H107" s="4">
        <v>2</v>
      </c>
      <c r="I107" s="4">
        <v>0</v>
      </c>
      <c r="J107" s="4">
        <v>0</v>
      </c>
      <c r="K107" s="4">
        <v>0</v>
      </c>
      <c r="L107" s="4">
        <v>0</v>
      </c>
      <c r="M107" s="4">
        <v>0</v>
      </c>
      <c r="N107" s="4">
        <v>0</v>
      </c>
      <c r="O107" s="4">
        <f t="shared" si="6"/>
        <v>132.04000000000002</v>
      </c>
      <c r="P107" s="4">
        <f t="shared" si="7"/>
        <v>8.6199999999999999E-2</v>
      </c>
      <c r="Q107" s="4">
        <f t="shared" si="8"/>
        <v>330.24</v>
      </c>
      <c r="R107" s="4">
        <f t="shared" si="9"/>
        <v>500.55129759557133</v>
      </c>
      <c r="S107" s="10">
        <v>508</v>
      </c>
      <c r="T107" s="4">
        <f t="shared" si="10"/>
        <v>1.466280000871786</v>
      </c>
      <c r="U107" s="14">
        <f t="shared" si="11"/>
        <v>55.483167509741492</v>
      </c>
    </row>
    <row r="108" spans="1:21">
      <c r="A108" s="1" t="s">
        <v>88</v>
      </c>
      <c r="B108" s="2" t="s">
        <v>168</v>
      </c>
      <c r="C108" s="4">
        <v>1</v>
      </c>
      <c r="D108" s="4">
        <v>4</v>
      </c>
      <c r="E108" s="4">
        <v>0</v>
      </c>
      <c r="F108" s="4">
        <v>0</v>
      </c>
      <c r="G108" s="4">
        <v>1</v>
      </c>
      <c r="H108" s="4">
        <v>1</v>
      </c>
      <c r="I108" s="4">
        <v>0</v>
      </c>
      <c r="J108" s="4">
        <v>0</v>
      </c>
      <c r="K108" s="4">
        <v>0</v>
      </c>
      <c r="L108" s="4">
        <v>0</v>
      </c>
      <c r="M108" s="4">
        <v>0</v>
      </c>
      <c r="N108" s="4">
        <v>0</v>
      </c>
      <c r="O108" s="4">
        <f t="shared" si="6"/>
        <v>158.24</v>
      </c>
      <c r="P108" s="4">
        <f t="shared" si="7"/>
        <v>0.1139</v>
      </c>
      <c r="Q108" s="4">
        <f t="shared" si="8"/>
        <v>356.44</v>
      </c>
      <c r="R108" s="4">
        <f t="shared" si="9"/>
        <v>523.45265103934446</v>
      </c>
      <c r="S108" s="10">
        <v>537.29999999999995</v>
      </c>
      <c r="T108" s="4">
        <f t="shared" si="10"/>
        <v>2.5772099312591652</v>
      </c>
      <c r="U108" s="14">
        <f t="shared" si="11"/>
        <v>191.74907323816683</v>
      </c>
    </row>
    <row r="109" spans="1:21">
      <c r="A109" s="1" t="s">
        <v>89</v>
      </c>
      <c r="B109" s="2" t="s">
        <v>169</v>
      </c>
      <c r="C109" s="4">
        <v>1</v>
      </c>
      <c r="D109" s="4">
        <v>5</v>
      </c>
      <c r="E109" s="4">
        <v>0</v>
      </c>
      <c r="F109" s="4">
        <v>0</v>
      </c>
      <c r="G109" s="4">
        <v>1</v>
      </c>
      <c r="H109" s="4">
        <v>1</v>
      </c>
      <c r="I109" s="4">
        <v>0</v>
      </c>
      <c r="J109" s="4">
        <v>0</v>
      </c>
      <c r="K109" s="4">
        <v>0</v>
      </c>
      <c r="L109" s="4">
        <v>0</v>
      </c>
      <c r="M109" s="4">
        <v>0</v>
      </c>
      <c r="N109" s="4">
        <v>0</v>
      </c>
      <c r="O109" s="4">
        <f t="shared" si="6"/>
        <v>181.12</v>
      </c>
      <c r="P109" s="4">
        <f t="shared" si="7"/>
        <v>0.1328</v>
      </c>
      <c r="Q109" s="4">
        <f t="shared" si="8"/>
        <v>379.32</v>
      </c>
      <c r="R109" s="4">
        <f t="shared" si="9"/>
        <v>546.16439738421639</v>
      </c>
      <c r="S109" s="10">
        <v>567</v>
      </c>
      <c r="T109" s="4">
        <f t="shared" si="10"/>
        <v>3.6747094560464926</v>
      </c>
      <c r="U109" s="14">
        <f t="shared" si="11"/>
        <v>434.12233636284896</v>
      </c>
    </row>
    <row r="110" spans="1:21">
      <c r="A110" s="1" t="s">
        <v>90</v>
      </c>
      <c r="B110" s="2" t="s">
        <v>170</v>
      </c>
      <c r="C110" s="4">
        <v>2</v>
      </c>
      <c r="D110" s="4">
        <v>0</v>
      </c>
      <c r="E110" s="4">
        <v>0</v>
      </c>
      <c r="F110" s="4">
        <v>0</v>
      </c>
      <c r="G110" s="4">
        <v>0</v>
      </c>
      <c r="H110" s="4">
        <v>0</v>
      </c>
      <c r="I110" s="4">
        <v>0</v>
      </c>
      <c r="J110" s="4">
        <v>0</v>
      </c>
      <c r="K110" s="4">
        <v>0</v>
      </c>
      <c r="L110" s="4">
        <v>0</v>
      </c>
      <c r="M110" s="4">
        <v>0</v>
      </c>
      <c r="N110" s="4">
        <v>1</v>
      </c>
      <c r="O110" s="4">
        <f t="shared" si="6"/>
        <v>69.58</v>
      </c>
      <c r="P110" s="4">
        <f t="shared" si="7"/>
        <v>4.4999999999999998E-2</v>
      </c>
      <c r="Q110" s="4">
        <f t="shared" si="8"/>
        <v>267.77999999999997</v>
      </c>
      <c r="R110" s="4">
        <f t="shared" si="9"/>
        <v>428.17396866005754</v>
      </c>
      <c r="S110" s="10">
        <v>400.35</v>
      </c>
      <c r="T110" s="4">
        <f t="shared" si="10"/>
        <v>6.949910992895596</v>
      </c>
      <c r="U110" s="14">
        <f t="shared" si="11"/>
        <v>774.17323199586292</v>
      </c>
    </row>
    <row r="111" spans="1:21">
      <c r="A111" s="1" t="s">
        <v>91</v>
      </c>
      <c r="B111" s="2" t="s">
        <v>171</v>
      </c>
      <c r="C111" s="4">
        <v>1</v>
      </c>
      <c r="D111" s="4">
        <v>0</v>
      </c>
      <c r="E111" s="4">
        <v>0</v>
      </c>
      <c r="F111" s="4">
        <v>1</v>
      </c>
      <c r="G111" s="4">
        <v>0</v>
      </c>
      <c r="H111" s="4">
        <v>0</v>
      </c>
      <c r="I111" s="4">
        <v>0</v>
      </c>
      <c r="J111" s="4">
        <v>3</v>
      </c>
      <c r="K111" s="4">
        <v>0</v>
      </c>
      <c r="L111" s="4">
        <v>0</v>
      </c>
      <c r="M111" s="4">
        <v>0</v>
      </c>
      <c r="N111" s="4">
        <v>1</v>
      </c>
      <c r="O111" s="4">
        <f t="shared" si="6"/>
        <v>64.16</v>
      </c>
      <c r="P111" s="4">
        <f t="shared" si="7"/>
        <v>7.0900000000000005E-2</v>
      </c>
      <c r="Q111" s="4">
        <f t="shared" si="8"/>
        <v>262.36</v>
      </c>
      <c r="R111" s="4">
        <f t="shared" si="9"/>
        <v>405.25697819816008</v>
      </c>
      <c r="S111" s="10">
        <v>378.05</v>
      </c>
      <c r="T111" s="4">
        <f t="shared" si="10"/>
        <v>7.1966613406057593</v>
      </c>
      <c r="U111" s="14">
        <f t="shared" si="11"/>
        <v>740.21966267515756</v>
      </c>
    </row>
    <row r="112" spans="1:21">
      <c r="A112" s="1" t="s">
        <v>92</v>
      </c>
      <c r="B112" s="2" t="s">
        <v>172</v>
      </c>
      <c r="C112" s="4">
        <v>1</v>
      </c>
      <c r="D112" s="4">
        <v>0</v>
      </c>
      <c r="E112" s="4">
        <v>0</v>
      </c>
      <c r="F112" s="4">
        <v>2</v>
      </c>
      <c r="G112" s="4">
        <v>0</v>
      </c>
      <c r="H112" s="4">
        <v>0</v>
      </c>
      <c r="I112" s="4">
        <v>0</v>
      </c>
      <c r="J112" s="4">
        <v>5</v>
      </c>
      <c r="K112" s="4">
        <v>0</v>
      </c>
      <c r="L112" s="4">
        <v>0</v>
      </c>
      <c r="M112" s="4">
        <v>0</v>
      </c>
      <c r="N112" s="4">
        <v>1</v>
      </c>
      <c r="O112" s="4">
        <f t="shared" si="6"/>
        <v>82.35</v>
      </c>
      <c r="P112" s="4">
        <f t="shared" si="7"/>
        <v>9.98E-2</v>
      </c>
      <c r="Q112" s="4">
        <f t="shared" si="8"/>
        <v>280.54999999999995</v>
      </c>
      <c r="R112" s="4">
        <f t="shared" si="9"/>
        <v>418.51461517778785</v>
      </c>
      <c r="S112" s="10">
        <v>406.85</v>
      </c>
      <c r="T112" s="4">
        <f t="shared" si="10"/>
        <v>2.8670554695312331</v>
      </c>
      <c r="U112" s="14">
        <f t="shared" si="11"/>
        <v>136.06324724587805</v>
      </c>
    </row>
    <row r="113" spans="1:21">
      <c r="A113" s="1" t="s">
        <v>93</v>
      </c>
      <c r="B113" s="2" t="s">
        <v>173</v>
      </c>
      <c r="C113" s="4">
        <v>1</v>
      </c>
      <c r="D113" s="4">
        <v>0</v>
      </c>
      <c r="E113" s="4">
        <v>0</v>
      </c>
      <c r="F113" s="4">
        <v>3</v>
      </c>
      <c r="G113" s="4">
        <v>0</v>
      </c>
      <c r="H113" s="4">
        <v>0</v>
      </c>
      <c r="I113" s="4">
        <v>0</v>
      </c>
      <c r="J113" s="4">
        <v>7</v>
      </c>
      <c r="K113" s="4">
        <v>0</v>
      </c>
      <c r="L113" s="4">
        <v>0</v>
      </c>
      <c r="M113" s="4">
        <v>0</v>
      </c>
      <c r="N113" s="4">
        <v>1</v>
      </c>
      <c r="O113" s="4">
        <f t="shared" si="6"/>
        <v>100.54</v>
      </c>
      <c r="P113" s="4">
        <f t="shared" si="7"/>
        <v>0.12870000000000001</v>
      </c>
      <c r="Q113" s="4">
        <f t="shared" si="8"/>
        <v>298.74</v>
      </c>
      <c r="R113" s="4">
        <f t="shared" si="9"/>
        <v>431.93502045546461</v>
      </c>
      <c r="S113" s="10">
        <v>433.95</v>
      </c>
      <c r="T113" s="4">
        <f t="shared" si="10"/>
        <v>0.46433449580259917</v>
      </c>
      <c r="U113" s="14">
        <f t="shared" si="11"/>
        <v>4.0601425648960028</v>
      </c>
    </row>
    <row r="114" spans="1:21">
      <c r="A114" s="1" t="s">
        <v>94</v>
      </c>
      <c r="B114" s="2" t="s">
        <v>173</v>
      </c>
      <c r="C114" s="4">
        <v>1</v>
      </c>
      <c r="D114" s="4">
        <v>0</v>
      </c>
      <c r="E114" s="4">
        <v>0</v>
      </c>
      <c r="F114" s="4">
        <v>3</v>
      </c>
      <c r="G114" s="4">
        <v>0</v>
      </c>
      <c r="H114" s="4">
        <v>0</v>
      </c>
      <c r="I114" s="4">
        <v>0</v>
      </c>
      <c r="J114" s="4">
        <v>7</v>
      </c>
      <c r="K114" s="4">
        <v>0</v>
      </c>
      <c r="L114" s="4">
        <v>0</v>
      </c>
      <c r="M114" s="4">
        <v>0</v>
      </c>
      <c r="N114" s="4">
        <v>1</v>
      </c>
      <c r="O114" s="4">
        <f t="shared" si="6"/>
        <v>100.54</v>
      </c>
      <c r="P114" s="4">
        <f t="shared" si="7"/>
        <v>0.12870000000000001</v>
      </c>
      <c r="Q114" s="4">
        <f t="shared" si="8"/>
        <v>298.74</v>
      </c>
      <c r="R114" s="4">
        <f t="shared" si="9"/>
        <v>431.93502045546461</v>
      </c>
      <c r="S114" s="10">
        <v>437.75</v>
      </c>
      <c r="T114" s="4">
        <f t="shared" si="10"/>
        <v>1.3283791078321849</v>
      </c>
      <c r="U114" s="14">
        <f t="shared" si="11"/>
        <v>33.813987103365015</v>
      </c>
    </row>
    <row r="115" spans="1:21">
      <c r="A115" s="1" t="s">
        <v>95</v>
      </c>
      <c r="B115" s="2" t="s">
        <v>174</v>
      </c>
      <c r="C115" s="4">
        <v>2</v>
      </c>
      <c r="D115" s="4">
        <v>2</v>
      </c>
      <c r="E115" s="4">
        <v>0</v>
      </c>
      <c r="F115" s="4">
        <v>0</v>
      </c>
      <c r="G115" s="4">
        <v>0</v>
      </c>
      <c r="H115" s="4">
        <v>0</v>
      </c>
      <c r="I115" s="4">
        <v>0</v>
      </c>
      <c r="J115" s="4">
        <v>0</v>
      </c>
      <c r="K115" s="4">
        <v>0</v>
      </c>
      <c r="L115" s="4">
        <v>0</v>
      </c>
      <c r="M115" s="4">
        <v>0</v>
      </c>
      <c r="N115" s="4">
        <v>1</v>
      </c>
      <c r="O115" s="4">
        <f t="shared" si="6"/>
        <v>115.33999999999999</v>
      </c>
      <c r="P115" s="4">
        <f t="shared" si="7"/>
        <v>8.2799999999999999E-2</v>
      </c>
      <c r="Q115" s="4">
        <f t="shared" si="8"/>
        <v>313.53999999999996</v>
      </c>
      <c r="R115" s="4">
        <f t="shared" si="9"/>
        <v>477.19630535547145</v>
      </c>
      <c r="S115" s="10">
        <v>466.7</v>
      </c>
      <c r="T115" s="4">
        <f t="shared" si="10"/>
        <v>2.2490476441978711</v>
      </c>
      <c r="U115" s="14">
        <f t="shared" si="11"/>
        <v>110.17242611529892</v>
      </c>
    </row>
    <row r="116" spans="1:21">
      <c r="A116" s="1" t="s">
        <v>96</v>
      </c>
      <c r="B116" s="2" t="s">
        <v>175</v>
      </c>
      <c r="C116" s="4">
        <v>2</v>
      </c>
      <c r="D116" s="4">
        <v>2</v>
      </c>
      <c r="E116" s="4">
        <v>0</v>
      </c>
      <c r="F116" s="4">
        <v>0</v>
      </c>
      <c r="G116" s="4">
        <v>0</v>
      </c>
      <c r="H116" s="4">
        <v>0</v>
      </c>
      <c r="I116" s="4">
        <v>0</v>
      </c>
      <c r="J116" s="4">
        <v>0</v>
      </c>
      <c r="K116" s="4">
        <v>0</v>
      </c>
      <c r="L116" s="4">
        <v>0</v>
      </c>
      <c r="M116" s="4">
        <v>0</v>
      </c>
      <c r="N116" s="4">
        <v>2</v>
      </c>
      <c r="O116" s="4">
        <f t="shared" si="6"/>
        <v>137.76</v>
      </c>
      <c r="P116" s="4">
        <f t="shared" si="7"/>
        <v>9.9599999999999994E-2</v>
      </c>
      <c r="Q116" s="4">
        <f t="shared" si="8"/>
        <v>335.96</v>
      </c>
      <c r="R116" s="4">
        <f t="shared" si="9"/>
        <v>501.28780652475103</v>
      </c>
      <c r="S116" s="10">
        <v>540</v>
      </c>
      <c r="T116" s="4">
        <f t="shared" si="10"/>
        <v>7.1689247176386974</v>
      </c>
      <c r="U116" s="14">
        <f t="shared" si="11"/>
        <v>1498.6339236651086</v>
      </c>
    </row>
    <row r="117" spans="1:21">
      <c r="A117" s="1" t="s">
        <v>97</v>
      </c>
      <c r="B117" s="2" t="s">
        <v>144</v>
      </c>
      <c r="C117" s="4">
        <v>4</v>
      </c>
      <c r="D117" s="4">
        <v>0</v>
      </c>
      <c r="E117" s="4">
        <v>0</v>
      </c>
      <c r="F117" s="4">
        <v>1</v>
      </c>
      <c r="G117" s="4">
        <v>0</v>
      </c>
      <c r="H117" s="4">
        <v>0</v>
      </c>
      <c r="I117" s="4">
        <v>0</v>
      </c>
      <c r="J117" s="4">
        <v>0</v>
      </c>
      <c r="K117" s="4">
        <v>0</v>
      </c>
      <c r="L117" s="4">
        <v>0</v>
      </c>
      <c r="M117" s="4">
        <v>0</v>
      </c>
      <c r="N117" s="4">
        <v>1</v>
      </c>
      <c r="O117" s="4">
        <f t="shared" si="6"/>
        <v>134.99</v>
      </c>
      <c r="P117" s="4">
        <f t="shared" si="7"/>
        <v>7.9899999999999999E-2</v>
      </c>
      <c r="Q117" s="4">
        <f t="shared" si="8"/>
        <v>333.19</v>
      </c>
      <c r="R117" s="4">
        <f t="shared" si="9"/>
        <v>508.90496630854847</v>
      </c>
      <c r="S117" s="10">
        <v>497.1</v>
      </c>
      <c r="T117" s="4">
        <f t="shared" si="10"/>
        <v>2.3747669097864499</v>
      </c>
      <c r="U117" s="14">
        <f t="shared" si="11"/>
        <v>139.35722954596389</v>
      </c>
    </row>
    <row r="118" spans="1:21">
      <c r="A118" s="1" t="s">
        <v>98</v>
      </c>
      <c r="B118" s="2" t="s">
        <v>176</v>
      </c>
      <c r="C118" s="4">
        <v>4</v>
      </c>
      <c r="D118" s="4">
        <v>0</v>
      </c>
      <c r="E118" s="4">
        <v>0</v>
      </c>
      <c r="F118" s="4">
        <v>1</v>
      </c>
      <c r="G118" s="4">
        <v>0</v>
      </c>
      <c r="H118" s="4">
        <v>0</v>
      </c>
      <c r="I118" s="4">
        <v>0</v>
      </c>
      <c r="J118" s="4">
        <v>0</v>
      </c>
      <c r="K118" s="4">
        <v>0</v>
      </c>
      <c r="L118" s="4">
        <v>0</v>
      </c>
      <c r="M118" s="4">
        <v>0</v>
      </c>
      <c r="N118" s="4">
        <v>2</v>
      </c>
      <c r="O118" s="4">
        <f t="shared" si="6"/>
        <v>157.41</v>
      </c>
      <c r="P118" s="4">
        <f t="shared" si="7"/>
        <v>9.6700000000000008E-2</v>
      </c>
      <c r="Q118" s="4">
        <f t="shared" si="8"/>
        <v>355.61</v>
      </c>
      <c r="R118" s="4">
        <f t="shared" si="9"/>
        <v>532.37850430429251</v>
      </c>
      <c r="S118" s="10">
        <v>510</v>
      </c>
      <c r="T118" s="4">
        <f t="shared" si="10"/>
        <v>4.3879420204495112</v>
      </c>
      <c r="U118" s="14">
        <f t="shared" si="11"/>
        <v>500.7974548972382</v>
      </c>
    </row>
    <row r="119" spans="1:21">
      <c r="A119" s="1" t="s">
        <v>99</v>
      </c>
      <c r="B119" s="2" t="s">
        <v>144</v>
      </c>
      <c r="C119" s="4">
        <v>2</v>
      </c>
      <c r="D119" s="4">
        <v>3</v>
      </c>
      <c r="E119" s="4">
        <v>0</v>
      </c>
      <c r="F119" s="4">
        <v>0</v>
      </c>
      <c r="G119" s="4">
        <v>0</v>
      </c>
      <c r="H119" s="4">
        <v>0</v>
      </c>
      <c r="I119" s="4">
        <v>0</v>
      </c>
      <c r="J119" s="4">
        <v>0</v>
      </c>
      <c r="K119" s="4">
        <v>0</v>
      </c>
      <c r="L119" s="4">
        <v>0</v>
      </c>
      <c r="M119" s="4">
        <v>0</v>
      </c>
      <c r="N119" s="4">
        <v>1</v>
      </c>
      <c r="O119" s="4">
        <f t="shared" si="6"/>
        <v>138.22</v>
      </c>
      <c r="P119" s="4">
        <f t="shared" si="7"/>
        <v>0.1017</v>
      </c>
      <c r="Q119" s="4">
        <f t="shared" si="8"/>
        <v>336.41999999999996</v>
      </c>
      <c r="R119" s="4">
        <f t="shared" si="9"/>
        <v>500.77582145610791</v>
      </c>
      <c r="S119" s="10">
        <v>500.2</v>
      </c>
      <c r="T119" s="4">
        <f t="shared" si="10"/>
        <v>0.11511824392401382</v>
      </c>
      <c r="U119" s="14">
        <f t="shared" si="11"/>
        <v>0.33157034931424195</v>
      </c>
    </row>
    <row r="120" spans="1:21">
      <c r="A120" s="1" t="s">
        <v>100</v>
      </c>
      <c r="B120" s="2" t="s">
        <v>177</v>
      </c>
      <c r="C120" s="4">
        <v>4</v>
      </c>
      <c r="D120" s="4">
        <v>1</v>
      </c>
      <c r="E120" s="4">
        <v>0</v>
      </c>
      <c r="F120" s="4">
        <v>1</v>
      </c>
      <c r="G120" s="4">
        <v>0</v>
      </c>
      <c r="H120" s="4">
        <v>0</v>
      </c>
      <c r="I120" s="4">
        <v>0</v>
      </c>
      <c r="J120" s="4">
        <v>0</v>
      </c>
      <c r="K120" s="4">
        <v>0</v>
      </c>
      <c r="L120" s="4">
        <v>0</v>
      </c>
      <c r="M120" s="4">
        <v>0</v>
      </c>
      <c r="N120" s="4">
        <v>1</v>
      </c>
      <c r="O120" s="4">
        <f t="shared" si="6"/>
        <v>157.87</v>
      </c>
      <c r="P120" s="4">
        <f t="shared" si="7"/>
        <v>9.8799999999999999E-2</v>
      </c>
      <c r="Q120" s="4">
        <f t="shared" si="8"/>
        <v>356.07</v>
      </c>
      <c r="R120" s="4">
        <f t="shared" si="9"/>
        <v>531.78067176860691</v>
      </c>
      <c r="S120" s="10">
        <v>509.4</v>
      </c>
      <c r="T120" s="4">
        <f t="shared" si="10"/>
        <v>4.3935358791925658</v>
      </c>
      <c r="U120" s="14">
        <f t="shared" si="11"/>
        <v>500.89446881411925</v>
      </c>
    </row>
    <row r="121" spans="1:21">
      <c r="A121" s="3" t="s">
        <v>101</v>
      </c>
      <c r="B121" s="18" t="s">
        <v>177</v>
      </c>
      <c r="C121" s="3">
        <v>2</v>
      </c>
      <c r="D121" s="3">
        <v>4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v>0</v>
      </c>
      <c r="L121" s="3">
        <v>0</v>
      </c>
      <c r="M121" s="3">
        <v>0</v>
      </c>
      <c r="N121" s="3">
        <v>1</v>
      </c>
      <c r="O121" s="3">
        <f t="shared" si="6"/>
        <v>161.10000000000002</v>
      </c>
      <c r="P121" s="3">
        <f t="shared" si="7"/>
        <v>0.1206</v>
      </c>
      <c r="Q121" s="3">
        <f t="shared" si="8"/>
        <v>359.3</v>
      </c>
      <c r="R121" s="3">
        <f t="shared" si="9"/>
        <v>523.88721572885277</v>
      </c>
      <c r="S121" s="19">
        <v>530.6</v>
      </c>
      <c r="T121" s="3">
        <f t="shared" si="10"/>
        <v>1.2651308464280542</v>
      </c>
      <c r="U121" s="20">
        <f t="shared" si="11"/>
        <v>45.061472670962004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1"/>
  <sheetViews>
    <sheetView workbookViewId="0"/>
  </sheetViews>
  <sheetFormatPr defaultRowHeight="14.25"/>
  <cols>
    <col min="1" max="1" width="38.25" style="2" customWidth="1"/>
    <col min="2" max="2" width="12.25" style="2" customWidth="1"/>
    <col min="3" max="15" width="9" style="4"/>
    <col min="16" max="16" width="9" style="7"/>
    <col min="17" max="19" width="9" style="4"/>
    <col min="20" max="20" width="14.625" style="4" customWidth="1"/>
  </cols>
  <sheetData>
    <row r="1" spans="1:23" ht="15.75">
      <c r="A1" s="5" t="s">
        <v>179</v>
      </c>
      <c r="B1" s="5" t="s">
        <v>178</v>
      </c>
      <c r="C1" s="11" t="s">
        <v>211</v>
      </c>
      <c r="D1" s="11" t="s">
        <v>198</v>
      </c>
      <c r="E1" s="11" t="s">
        <v>199</v>
      </c>
      <c r="F1" s="11" t="s">
        <v>200</v>
      </c>
      <c r="G1" s="11" t="s">
        <v>201</v>
      </c>
      <c r="H1" s="11" t="s">
        <v>202</v>
      </c>
      <c r="I1" s="11" t="s">
        <v>203</v>
      </c>
      <c r="J1" s="11" t="s">
        <v>204</v>
      </c>
      <c r="K1" s="11" t="s">
        <v>205</v>
      </c>
      <c r="L1" s="11" t="s">
        <v>206</v>
      </c>
      <c r="M1" s="11" t="s">
        <v>207</v>
      </c>
      <c r="N1" s="11" t="s">
        <v>208</v>
      </c>
      <c r="O1" s="11" t="s">
        <v>209</v>
      </c>
      <c r="P1" s="6" t="s">
        <v>218</v>
      </c>
      <c r="Q1" s="11" t="s">
        <v>212</v>
      </c>
      <c r="R1" s="11" t="s">
        <v>213</v>
      </c>
      <c r="S1" s="11" t="s">
        <v>216</v>
      </c>
      <c r="T1" s="17" t="s">
        <v>215</v>
      </c>
    </row>
    <row r="2" spans="1:23">
      <c r="A2" s="1" t="s">
        <v>0</v>
      </c>
      <c r="B2" s="2" t="s">
        <v>102</v>
      </c>
      <c r="C2" s="4">
        <v>110.99999999999997</v>
      </c>
      <c r="D2" s="4">
        <v>1</v>
      </c>
      <c r="E2" s="4">
        <v>0</v>
      </c>
      <c r="F2" s="4">
        <v>0</v>
      </c>
      <c r="G2" s="4">
        <v>0</v>
      </c>
      <c r="H2" s="4">
        <v>0</v>
      </c>
      <c r="I2" s="4">
        <v>0</v>
      </c>
      <c r="J2" s="4">
        <v>0</v>
      </c>
      <c r="K2" s="4">
        <v>0</v>
      </c>
      <c r="L2" s="4">
        <v>0</v>
      </c>
      <c r="M2" s="4">
        <v>0</v>
      </c>
      <c r="N2" s="4">
        <v>0</v>
      </c>
      <c r="O2" s="4">
        <v>0</v>
      </c>
      <c r="P2" s="2">
        <f>0.02*D2+0.02*E2+0.012*F2+0*G2+0.018*H2+0.018*I2+0*J2+0.018*K2+0.017*L2+0.01*M2+0.012*N2+0.021*O2</f>
        <v>0.02</v>
      </c>
      <c r="Q2" s="4">
        <f>C2/(0.567+P2-P2^2)</f>
        <v>189.22604841459253</v>
      </c>
      <c r="R2" s="1">
        <v>190.56</v>
      </c>
      <c r="S2" s="4">
        <f>ABS((R2-Q2)/R2*100)</f>
        <v>0.70001657504590475</v>
      </c>
      <c r="T2" s="21">
        <f>(R2-Q2)^2</f>
        <v>1.7794268322111191</v>
      </c>
    </row>
    <row r="3" spans="1:23">
      <c r="A3" s="1" t="s">
        <v>1</v>
      </c>
      <c r="B3" s="2" t="s">
        <v>103</v>
      </c>
      <c r="C3" s="4">
        <v>221.49999999999997</v>
      </c>
      <c r="D3" s="4">
        <v>0</v>
      </c>
      <c r="E3" s="4">
        <v>1</v>
      </c>
      <c r="F3" s="4">
        <v>0</v>
      </c>
      <c r="G3" s="4">
        <v>0</v>
      </c>
      <c r="H3" s="4">
        <v>0</v>
      </c>
      <c r="I3" s="4">
        <v>0</v>
      </c>
      <c r="J3" s="4">
        <v>0</v>
      </c>
      <c r="K3" s="4">
        <v>2</v>
      </c>
      <c r="L3" s="4">
        <v>0</v>
      </c>
      <c r="M3" s="4">
        <v>0</v>
      </c>
      <c r="N3" s="4">
        <v>0</v>
      </c>
      <c r="O3" s="4">
        <v>0</v>
      </c>
      <c r="P3" s="2">
        <f t="shared" ref="P2:P65" si="0">0.02*D3+0.02*E3+0.012*F3+0*G3+0.018*H3+0.018*I3+0*J3+0.018*K3+0.017*L3+0.01*M3+0.012*N3+0.021*O3</f>
        <v>5.5999999999999994E-2</v>
      </c>
      <c r="Q3" s="4">
        <f t="shared" ref="Q3:Q66" si="1">C3/(0.567+P3-P3^2)</f>
        <v>357.33644799504407</v>
      </c>
      <c r="R3" s="10">
        <v>351.25</v>
      </c>
      <c r="S3" s="4">
        <f t="shared" ref="S3:S66" si="2">ABS((R3-Q3)/R3*100)</f>
        <v>1.7327965822189519</v>
      </c>
      <c r="T3" s="14">
        <f t="shared" ref="T3:T66" si="3">(R3-Q3)^2</f>
        <v>37.044849196375957</v>
      </c>
    </row>
    <row r="4" spans="1:23">
      <c r="A4" s="2" t="s">
        <v>180</v>
      </c>
      <c r="B4" s="2" t="s">
        <v>104</v>
      </c>
      <c r="C4" s="4">
        <v>191.04999999999998</v>
      </c>
      <c r="D4" s="4">
        <v>0</v>
      </c>
      <c r="E4" s="4">
        <v>0</v>
      </c>
      <c r="F4" s="4">
        <v>1</v>
      </c>
      <c r="G4" s="4">
        <v>0</v>
      </c>
      <c r="H4" s="4">
        <v>0</v>
      </c>
      <c r="I4" s="4">
        <v>0</v>
      </c>
      <c r="J4" s="4">
        <v>0</v>
      </c>
      <c r="K4" s="4">
        <v>3</v>
      </c>
      <c r="L4" s="4">
        <v>0</v>
      </c>
      <c r="M4" s="4">
        <v>0</v>
      </c>
      <c r="N4" s="4">
        <v>0</v>
      </c>
      <c r="O4" s="4">
        <v>0</v>
      </c>
      <c r="P4" s="2">
        <f t="shared" si="0"/>
        <v>6.5999999999999989E-2</v>
      </c>
      <c r="Q4" s="4">
        <f t="shared" si="1"/>
        <v>303.9080942473006</v>
      </c>
      <c r="R4" s="10">
        <v>299.25</v>
      </c>
      <c r="S4" s="4">
        <f t="shared" si="2"/>
        <v>1.5565895563243428</v>
      </c>
      <c r="T4" s="14">
        <f t="shared" si="3"/>
        <v>21.697842016734906</v>
      </c>
    </row>
    <row r="5" spans="1:23">
      <c r="A5" s="2" t="s">
        <v>181</v>
      </c>
      <c r="B5" s="2" t="s">
        <v>105</v>
      </c>
      <c r="C5" s="4">
        <v>145.24999999999997</v>
      </c>
      <c r="D5" s="4">
        <v>0</v>
      </c>
      <c r="E5" s="4">
        <v>0</v>
      </c>
      <c r="F5" s="4">
        <v>0</v>
      </c>
      <c r="G5" s="4">
        <v>1</v>
      </c>
      <c r="H5" s="4">
        <v>0</v>
      </c>
      <c r="I5" s="4">
        <v>0</v>
      </c>
      <c r="J5" s="4">
        <v>0</v>
      </c>
      <c r="K5" s="4">
        <v>4</v>
      </c>
      <c r="L5" s="4">
        <v>0</v>
      </c>
      <c r="M5" s="4">
        <v>0</v>
      </c>
      <c r="N5" s="4">
        <v>0</v>
      </c>
      <c r="O5" s="4">
        <v>0</v>
      </c>
      <c r="P5" s="2">
        <f t="shared" si="0"/>
        <v>7.1999999999999995E-2</v>
      </c>
      <c r="Q5" s="4">
        <f t="shared" si="1"/>
        <v>229.167455539147</v>
      </c>
      <c r="R5" s="10">
        <v>227.55</v>
      </c>
      <c r="S5" s="4">
        <f t="shared" si="2"/>
        <v>0.71081324506569454</v>
      </c>
      <c r="T5" s="14">
        <f t="shared" si="3"/>
        <v>2.6161624211172736</v>
      </c>
      <c r="V5" s="12" t="s">
        <v>214</v>
      </c>
      <c r="W5" s="13" t="s">
        <v>217</v>
      </c>
    </row>
    <row r="6" spans="1:23">
      <c r="A6" s="2" t="s">
        <v>182</v>
      </c>
      <c r="B6" s="2" t="s">
        <v>106</v>
      </c>
      <c r="C6" s="4">
        <v>315.64999999999998</v>
      </c>
      <c r="D6" s="4">
        <v>1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1</v>
      </c>
      <c r="O6" s="4">
        <v>0</v>
      </c>
      <c r="P6" s="2">
        <f t="shared" si="0"/>
        <v>3.2000000000000001E-2</v>
      </c>
      <c r="Q6" s="4">
        <f t="shared" si="1"/>
        <v>527.86399454158698</v>
      </c>
      <c r="R6" s="10">
        <v>528</v>
      </c>
      <c r="S6" s="4">
        <f t="shared" si="2"/>
        <v>2.5758609547921196E-2</v>
      </c>
      <c r="T6" s="14">
        <f t="shared" si="3"/>
        <v>1.8497484718136777E-2</v>
      </c>
      <c r="V6" s="15">
        <f>AVERAGE(S2:S121)</f>
        <v>1.1579738225933314</v>
      </c>
      <c r="W6" s="16">
        <f>SQRT(SUM(T2:T121)/120)</f>
        <v>8.8367529387130119</v>
      </c>
    </row>
    <row r="7" spans="1:23">
      <c r="A7" s="2" t="s">
        <v>183</v>
      </c>
      <c r="B7" s="2" t="s">
        <v>107</v>
      </c>
      <c r="C7" s="4">
        <v>276.75</v>
      </c>
      <c r="D7" s="4">
        <v>1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1</v>
      </c>
      <c r="N7" s="4">
        <v>0</v>
      </c>
      <c r="O7" s="4">
        <v>0</v>
      </c>
      <c r="P7" s="2">
        <f t="shared" si="0"/>
        <v>0.03</v>
      </c>
      <c r="Q7" s="4">
        <f t="shared" si="1"/>
        <v>464.2677403120282</v>
      </c>
      <c r="R7" s="10">
        <v>478.06</v>
      </c>
      <c r="S7" s="4">
        <f t="shared" si="2"/>
        <v>2.8850478366673236</v>
      </c>
      <c r="T7" s="14">
        <f t="shared" si="3"/>
        <v>190.22642730045217</v>
      </c>
    </row>
    <row r="8" spans="1:23">
      <c r="A8" s="2" t="s">
        <v>184</v>
      </c>
      <c r="B8" s="2" t="s">
        <v>108</v>
      </c>
      <c r="C8" s="4">
        <v>370.04999999999995</v>
      </c>
      <c r="D8" s="4">
        <v>1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2</v>
      </c>
      <c r="N8" s="4">
        <v>0</v>
      </c>
      <c r="O8" s="4">
        <v>0</v>
      </c>
      <c r="P8" s="2">
        <f t="shared" si="0"/>
        <v>0.04</v>
      </c>
      <c r="Q8" s="4">
        <f t="shared" si="1"/>
        <v>611.24876114965309</v>
      </c>
      <c r="R8" s="10">
        <v>583</v>
      </c>
      <c r="S8" s="4">
        <f t="shared" si="2"/>
        <v>4.8454135762698272</v>
      </c>
      <c r="T8" s="14">
        <f t="shared" si="3"/>
        <v>797.99250649014982</v>
      </c>
    </row>
    <row r="9" spans="1:23">
      <c r="A9" s="2" t="s">
        <v>185</v>
      </c>
      <c r="B9" s="2" t="s">
        <v>109</v>
      </c>
      <c r="C9" s="4">
        <v>312.95</v>
      </c>
      <c r="D9" s="4">
        <v>0</v>
      </c>
      <c r="E9" s="4">
        <v>1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2</v>
      </c>
      <c r="M9" s="4">
        <v>0</v>
      </c>
      <c r="N9" s="4">
        <v>0</v>
      </c>
      <c r="O9" s="4">
        <v>0</v>
      </c>
      <c r="P9" s="2">
        <f t="shared" si="0"/>
        <v>5.4000000000000006E-2</v>
      </c>
      <c r="Q9" s="4">
        <f t="shared" si="1"/>
        <v>506.32276519049191</v>
      </c>
      <c r="R9" s="10">
        <v>509.75</v>
      </c>
      <c r="S9" s="4">
        <f t="shared" si="2"/>
        <v>0.67233640206142087</v>
      </c>
      <c r="T9" s="14">
        <f t="shared" si="3"/>
        <v>11.745938439503973</v>
      </c>
    </row>
    <row r="10" spans="1:23">
      <c r="A10" s="2" t="s">
        <v>186</v>
      </c>
      <c r="B10" s="2" t="s">
        <v>110</v>
      </c>
      <c r="C10" s="4">
        <v>344.45</v>
      </c>
      <c r="D10" s="4">
        <v>0</v>
      </c>
      <c r="E10" s="4">
        <v>0</v>
      </c>
      <c r="F10" s="4">
        <v>1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3</v>
      </c>
      <c r="M10" s="4">
        <v>0</v>
      </c>
      <c r="N10" s="4">
        <v>0</v>
      </c>
      <c r="O10" s="4">
        <v>0</v>
      </c>
      <c r="P10" s="2">
        <f t="shared" si="0"/>
        <v>6.3E-2</v>
      </c>
      <c r="Q10" s="4">
        <f t="shared" si="1"/>
        <v>550.21236967498419</v>
      </c>
      <c r="R10" s="10">
        <v>536.01</v>
      </c>
      <c r="S10" s="4">
        <f t="shared" si="2"/>
        <v>2.6496464011835972</v>
      </c>
      <c r="T10" s="14">
        <f t="shared" si="3"/>
        <v>201.70730438491074</v>
      </c>
    </row>
    <row r="11" spans="1:23">
      <c r="A11" s="2" t="s">
        <v>187</v>
      </c>
      <c r="B11" s="2" t="s">
        <v>111</v>
      </c>
      <c r="C11" s="4">
        <v>349.87</v>
      </c>
      <c r="D11" s="4">
        <v>0</v>
      </c>
      <c r="E11" s="4">
        <v>0</v>
      </c>
      <c r="F11" s="4">
        <v>0</v>
      </c>
      <c r="G11" s="4">
        <v>1</v>
      </c>
      <c r="H11" s="4">
        <v>0</v>
      </c>
      <c r="I11" s="4">
        <v>0</v>
      </c>
      <c r="J11" s="4">
        <v>0</v>
      </c>
      <c r="K11" s="4">
        <v>0</v>
      </c>
      <c r="L11" s="4">
        <v>4</v>
      </c>
      <c r="M11" s="4">
        <v>0</v>
      </c>
      <c r="N11" s="4">
        <v>0</v>
      </c>
      <c r="O11" s="4">
        <v>0</v>
      </c>
      <c r="P11" s="2">
        <f t="shared" si="0"/>
        <v>6.8000000000000005E-2</v>
      </c>
      <c r="Q11" s="4">
        <f t="shared" si="1"/>
        <v>555.01795753645445</v>
      </c>
      <c r="R11" s="10">
        <v>556.30999999999995</v>
      </c>
      <c r="S11" s="4">
        <f t="shared" si="2"/>
        <v>0.23225224488962978</v>
      </c>
      <c r="T11" s="14">
        <f t="shared" si="3"/>
        <v>1.6693737276047227</v>
      </c>
    </row>
    <row r="12" spans="1:23">
      <c r="A12" s="2" t="s">
        <v>188</v>
      </c>
      <c r="B12" s="2" t="s">
        <v>112</v>
      </c>
      <c r="C12" s="4">
        <v>257.66999999999996</v>
      </c>
      <c r="D12" s="4">
        <v>0</v>
      </c>
      <c r="E12" s="4">
        <v>0</v>
      </c>
      <c r="F12" s="4">
        <v>1</v>
      </c>
      <c r="G12" s="4">
        <v>0</v>
      </c>
      <c r="H12" s="4">
        <v>0</v>
      </c>
      <c r="I12" s="4">
        <v>0</v>
      </c>
      <c r="J12" s="4">
        <v>0</v>
      </c>
      <c r="K12" s="4">
        <v>2</v>
      </c>
      <c r="L12" s="4">
        <v>0</v>
      </c>
      <c r="M12" s="4">
        <v>1</v>
      </c>
      <c r="N12" s="4">
        <v>0</v>
      </c>
      <c r="O12" s="4">
        <v>0</v>
      </c>
      <c r="P12" s="2">
        <f t="shared" si="0"/>
        <v>5.8000000000000003E-2</v>
      </c>
      <c r="Q12" s="4">
        <f t="shared" si="1"/>
        <v>414.50302106055631</v>
      </c>
      <c r="R12" s="10">
        <v>411.89</v>
      </c>
      <c r="S12" s="4">
        <f t="shared" si="2"/>
        <v>0.63439779080733216</v>
      </c>
      <c r="T12" s="14">
        <f t="shared" si="3"/>
        <v>6.8278790629108785</v>
      </c>
    </row>
    <row r="13" spans="1:23">
      <c r="A13" s="2" t="s">
        <v>189</v>
      </c>
      <c r="B13" s="2" t="s">
        <v>113</v>
      </c>
      <c r="C13" s="4">
        <v>269.5</v>
      </c>
      <c r="D13" s="4">
        <v>0</v>
      </c>
      <c r="E13" s="4">
        <v>0</v>
      </c>
      <c r="F13" s="4">
        <v>0</v>
      </c>
      <c r="G13" s="4">
        <v>1</v>
      </c>
      <c r="H13" s="4">
        <v>0</v>
      </c>
      <c r="I13" s="4">
        <v>0</v>
      </c>
      <c r="J13" s="4">
        <v>0</v>
      </c>
      <c r="K13" s="4">
        <v>2</v>
      </c>
      <c r="L13" s="4">
        <v>1</v>
      </c>
      <c r="M13" s="4">
        <v>1</v>
      </c>
      <c r="N13" s="4">
        <v>0</v>
      </c>
      <c r="O13" s="4">
        <v>0</v>
      </c>
      <c r="P13" s="2">
        <f t="shared" si="0"/>
        <v>6.3E-2</v>
      </c>
      <c r="Q13" s="4">
        <f t="shared" si="1"/>
        <v>430.48986392047686</v>
      </c>
      <c r="R13" s="10">
        <v>452.15</v>
      </c>
      <c r="S13" s="4">
        <f t="shared" si="2"/>
        <v>4.790475744669493</v>
      </c>
      <c r="T13" s="14">
        <f t="shared" si="3"/>
        <v>469.16149498345891</v>
      </c>
    </row>
    <row r="14" spans="1:23">
      <c r="A14" s="2" t="s">
        <v>190</v>
      </c>
      <c r="B14" s="2" t="s">
        <v>114</v>
      </c>
      <c r="C14" s="4">
        <v>250.64999999999998</v>
      </c>
      <c r="D14" s="4">
        <v>0</v>
      </c>
      <c r="E14" s="4">
        <v>0</v>
      </c>
      <c r="F14" s="4">
        <v>0</v>
      </c>
      <c r="G14" s="4">
        <v>1</v>
      </c>
      <c r="H14" s="4">
        <v>0</v>
      </c>
      <c r="I14" s="4">
        <v>0</v>
      </c>
      <c r="J14" s="4">
        <v>0</v>
      </c>
      <c r="K14" s="4">
        <v>3</v>
      </c>
      <c r="L14" s="4">
        <v>0</v>
      </c>
      <c r="M14" s="4">
        <v>0</v>
      </c>
      <c r="N14" s="4">
        <v>1</v>
      </c>
      <c r="O14" s="4">
        <v>0</v>
      </c>
      <c r="P14" s="2">
        <f t="shared" si="0"/>
        <v>6.5999999999999989E-2</v>
      </c>
      <c r="Q14" s="4">
        <f t="shared" si="1"/>
        <v>398.71533013915672</v>
      </c>
      <c r="R14" s="10">
        <v>421.45</v>
      </c>
      <c r="S14" s="4">
        <f t="shared" si="2"/>
        <v>5.3943931334306017</v>
      </c>
      <c r="T14" s="14">
        <f t="shared" si="3"/>
        <v>516.86521368153535</v>
      </c>
    </row>
    <row r="15" spans="1:23">
      <c r="A15" s="1" t="s">
        <v>2</v>
      </c>
      <c r="B15" s="2" t="s">
        <v>115</v>
      </c>
      <c r="C15" s="4">
        <v>264.04999999999995</v>
      </c>
      <c r="D15" s="4">
        <v>0</v>
      </c>
      <c r="E15" s="4">
        <v>1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1</v>
      </c>
      <c r="L15" s="4">
        <v>1</v>
      </c>
      <c r="M15" s="4">
        <v>0</v>
      </c>
      <c r="N15" s="4">
        <v>0</v>
      </c>
      <c r="O15" s="4">
        <v>0</v>
      </c>
      <c r="P15" s="2">
        <f t="shared" si="0"/>
        <v>5.5E-2</v>
      </c>
      <c r="Q15" s="4">
        <f t="shared" si="1"/>
        <v>426.59235025647229</v>
      </c>
      <c r="R15" s="10">
        <v>424.95</v>
      </c>
      <c r="S15" s="4">
        <f t="shared" si="2"/>
        <v>0.3864808227961638</v>
      </c>
      <c r="T15" s="14">
        <f t="shared" si="3"/>
        <v>2.697314364934623</v>
      </c>
    </row>
    <row r="16" spans="1:23">
      <c r="A16" s="1" t="s">
        <v>3</v>
      </c>
      <c r="B16" s="2" t="s">
        <v>116</v>
      </c>
      <c r="C16" s="4">
        <v>232.45</v>
      </c>
      <c r="D16" s="4">
        <v>0</v>
      </c>
      <c r="E16" s="4">
        <v>0</v>
      </c>
      <c r="F16" s="4">
        <v>1</v>
      </c>
      <c r="G16" s="4">
        <v>0</v>
      </c>
      <c r="H16" s="4">
        <v>0</v>
      </c>
      <c r="I16" s="4">
        <v>0</v>
      </c>
      <c r="J16" s="4">
        <v>0</v>
      </c>
      <c r="K16" s="4">
        <v>2</v>
      </c>
      <c r="L16" s="4">
        <v>1</v>
      </c>
      <c r="M16" s="4">
        <v>0</v>
      </c>
      <c r="N16" s="4">
        <v>0</v>
      </c>
      <c r="O16" s="4">
        <v>0</v>
      </c>
      <c r="P16" s="2">
        <f t="shared" si="0"/>
        <v>6.5000000000000002E-2</v>
      </c>
      <c r="Q16" s="4">
        <f t="shared" si="1"/>
        <v>370.27597467245437</v>
      </c>
      <c r="R16" s="10">
        <v>369.38</v>
      </c>
      <c r="S16" s="4">
        <f t="shared" si="2"/>
        <v>0.24256177174031404</v>
      </c>
      <c r="T16" s="14">
        <f t="shared" si="3"/>
        <v>0.80277061367971925</v>
      </c>
    </row>
    <row r="17" spans="1:20">
      <c r="A17" s="1" t="s">
        <v>4</v>
      </c>
      <c r="B17" s="2" t="s">
        <v>117</v>
      </c>
      <c r="C17" s="4">
        <v>282.04999999999995</v>
      </c>
      <c r="D17" s="4">
        <v>0</v>
      </c>
      <c r="E17" s="4">
        <v>0</v>
      </c>
      <c r="F17" s="4">
        <v>1</v>
      </c>
      <c r="G17" s="4">
        <v>0</v>
      </c>
      <c r="H17" s="4">
        <v>0</v>
      </c>
      <c r="I17" s="4">
        <v>0</v>
      </c>
      <c r="J17" s="4">
        <v>0</v>
      </c>
      <c r="K17" s="4">
        <v>1</v>
      </c>
      <c r="L17" s="4">
        <v>2</v>
      </c>
      <c r="M17" s="4">
        <v>0</v>
      </c>
      <c r="N17" s="4">
        <v>0</v>
      </c>
      <c r="O17" s="4">
        <v>0</v>
      </c>
      <c r="P17" s="2">
        <f t="shared" si="0"/>
        <v>6.4000000000000001E-2</v>
      </c>
      <c r="Q17" s="4">
        <f t="shared" si="1"/>
        <v>449.90939601597682</v>
      </c>
      <c r="R17" s="10">
        <v>451.51</v>
      </c>
      <c r="S17" s="4">
        <f t="shared" si="2"/>
        <v>0.35450022901445516</v>
      </c>
      <c r="T17" s="14">
        <f t="shared" si="3"/>
        <v>2.561933113670833</v>
      </c>
    </row>
    <row r="18" spans="1:20">
      <c r="A18" s="1" t="s">
        <v>5</v>
      </c>
      <c r="B18" s="2" t="s">
        <v>118</v>
      </c>
      <c r="C18" s="4">
        <v>243.34999999999997</v>
      </c>
      <c r="D18" s="4">
        <v>0</v>
      </c>
      <c r="E18" s="4">
        <v>0</v>
      </c>
      <c r="F18" s="4">
        <v>0</v>
      </c>
      <c r="G18" s="4">
        <v>1</v>
      </c>
      <c r="H18" s="4">
        <v>0</v>
      </c>
      <c r="I18" s="4">
        <v>0</v>
      </c>
      <c r="J18" s="4">
        <v>0</v>
      </c>
      <c r="K18" s="4">
        <v>2</v>
      </c>
      <c r="L18" s="4">
        <v>2</v>
      </c>
      <c r="M18" s="4">
        <v>0</v>
      </c>
      <c r="N18" s="4">
        <v>0</v>
      </c>
      <c r="O18" s="4">
        <v>0</v>
      </c>
      <c r="P18" s="2">
        <f t="shared" si="0"/>
        <v>7.0000000000000007E-2</v>
      </c>
      <c r="Q18" s="4">
        <f t="shared" si="1"/>
        <v>384.98655276063909</v>
      </c>
      <c r="R18" s="10">
        <v>385.08</v>
      </c>
      <c r="S18" s="4">
        <f t="shared" si="2"/>
        <v>2.4266967736807546E-2</v>
      </c>
      <c r="T18" s="14">
        <f t="shared" si="3"/>
        <v>8.7323865441730573E-3</v>
      </c>
    </row>
    <row r="19" spans="1:20">
      <c r="A19" s="1" t="s">
        <v>6</v>
      </c>
      <c r="B19" s="2" t="s">
        <v>119</v>
      </c>
      <c r="C19" s="4">
        <v>296.84999999999997</v>
      </c>
      <c r="D19" s="4">
        <v>0</v>
      </c>
      <c r="E19" s="4">
        <v>0</v>
      </c>
      <c r="F19" s="4">
        <v>0</v>
      </c>
      <c r="G19" s="4">
        <v>1</v>
      </c>
      <c r="H19" s="4">
        <v>0</v>
      </c>
      <c r="I19" s="4">
        <v>0</v>
      </c>
      <c r="J19" s="4">
        <v>0</v>
      </c>
      <c r="K19" s="4">
        <v>1</v>
      </c>
      <c r="L19" s="4">
        <v>3</v>
      </c>
      <c r="M19" s="4">
        <v>0</v>
      </c>
      <c r="N19" s="4">
        <v>0</v>
      </c>
      <c r="O19" s="4">
        <v>0</v>
      </c>
      <c r="P19" s="2">
        <f t="shared" si="0"/>
        <v>6.9000000000000006E-2</v>
      </c>
      <c r="Q19" s="4">
        <f t="shared" si="1"/>
        <v>470.26562047021815</v>
      </c>
      <c r="R19" s="10">
        <v>471.15</v>
      </c>
      <c r="S19" s="4">
        <f t="shared" si="2"/>
        <v>0.18770657535430854</v>
      </c>
      <c r="T19" s="14">
        <f t="shared" si="3"/>
        <v>0.7821271526971213</v>
      </c>
    </row>
    <row r="20" spans="1:20">
      <c r="A20" s="1" t="s">
        <v>7</v>
      </c>
      <c r="B20" s="2" t="s">
        <v>120</v>
      </c>
      <c r="C20" s="4">
        <v>184.54999999999998</v>
      </c>
      <c r="D20" s="4">
        <v>2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2">
        <f t="shared" si="0"/>
        <v>0.04</v>
      </c>
      <c r="Q20" s="4">
        <f t="shared" si="1"/>
        <v>304.83977535513708</v>
      </c>
      <c r="R20" s="10">
        <v>305.32</v>
      </c>
      <c r="S20" s="4">
        <f t="shared" si="2"/>
        <v>0.15728568219013325</v>
      </c>
      <c r="T20" s="14">
        <f t="shared" si="3"/>
        <v>0.23061570953371266</v>
      </c>
    </row>
    <row r="21" spans="1:20">
      <c r="A21" s="1" t="s">
        <v>8</v>
      </c>
      <c r="B21" s="2" t="s">
        <v>121</v>
      </c>
      <c r="C21" s="4">
        <v>285.54999999999995</v>
      </c>
      <c r="D21" s="4">
        <v>1</v>
      </c>
      <c r="E21" s="4">
        <v>1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1</v>
      </c>
      <c r="M21" s="4">
        <v>0</v>
      </c>
      <c r="N21" s="4">
        <v>0</v>
      </c>
      <c r="O21" s="4">
        <v>0</v>
      </c>
      <c r="P21" s="2">
        <f t="shared" si="0"/>
        <v>5.7000000000000002E-2</v>
      </c>
      <c r="Q21" s="4">
        <f t="shared" si="1"/>
        <v>460.00731372160487</v>
      </c>
      <c r="R21" s="10">
        <v>460.4</v>
      </c>
      <c r="S21" s="4">
        <f t="shared" si="2"/>
        <v>8.5292414942463896E-2</v>
      </c>
      <c r="T21" s="14">
        <f t="shared" si="3"/>
        <v>0.15420251323979692</v>
      </c>
    </row>
    <row r="22" spans="1:20">
      <c r="A22" s="2" t="s">
        <v>191</v>
      </c>
      <c r="B22" s="2" t="s">
        <v>122</v>
      </c>
      <c r="C22" s="4">
        <v>225.64999999999998</v>
      </c>
      <c r="D22" s="4">
        <v>1</v>
      </c>
      <c r="E22" s="4">
        <v>0</v>
      </c>
      <c r="F22" s="4">
        <v>0</v>
      </c>
      <c r="G22" s="4">
        <v>1</v>
      </c>
      <c r="H22" s="4">
        <v>0</v>
      </c>
      <c r="I22" s="4">
        <v>0</v>
      </c>
      <c r="J22" s="4">
        <v>0</v>
      </c>
      <c r="K22" s="4">
        <v>3</v>
      </c>
      <c r="L22" s="4">
        <v>0</v>
      </c>
      <c r="M22" s="4">
        <v>0</v>
      </c>
      <c r="N22" s="4">
        <v>0</v>
      </c>
      <c r="O22" s="4">
        <v>0</v>
      </c>
      <c r="P22" s="2">
        <f t="shared" si="0"/>
        <v>7.3999999999999996E-2</v>
      </c>
      <c r="Q22" s="4">
        <f t="shared" si="1"/>
        <v>355.061335213147</v>
      </c>
      <c r="R22" s="10">
        <v>345.85</v>
      </c>
      <c r="S22" s="4">
        <f t="shared" si="2"/>
        <v>2.6633902596926355</v>
      </c>
      <c r="T22" s="14">
        <f t="shared" si="3"/>
        <v>84.848696408961544</v>
      </c>
    </row>
    <row r="23" spans="1:20">
      <c r="A23" s="2" t="s">
        <v>192</v>
      </c>
      <c r="B23" s="2" t="s">
        <v>123</v>
      </c>
      <c r="C23" s="4">
        <v>246.64999999999998</v>
      </c>
      <c r="D23" s="4">
        <v>0</v>
      </c>
      <c r="E23" s="4">
        <v>1</v>
      </c>
      <c r="F23" s="4">
        <v>0</v>
      </c>
      <c r="G23" s="4">
        <v>1</v>
      </c>
      <c r="H23" s="4">
        <v>0</v>
      </c>
      <c r="I23" s="4">
        <v>0</v>
      </c>
      <c r="J23" s="4">
        <v>0</v>
      </c>
      <c r="K23" s="4">
        <v>4</v>
      </c>
      <c r="L23" s="4">
        <v>0</v>
      </c>
      <c r="M23" s="4">
        <v>0</v>
      </c>
      <c r="N23" s="4">
        <v>0</v>
      </c>
      <c r="O23" s="4">
        <v>0</v>
      </c>
      <c r="P23" s="2">
        <f t="shared" si="0"/>
        <v>9.1999999999999998E-2</v>
      </c>
      <c r="Q23" s="4">
        <f t="shared" si="1"/>
        <v>379.14888645670652</v>
      </c>
      <c r="R23" s="10">
        <v>374.25</v>
      </c>
      <c r="S23" s="4">
        <f t="shared" si="2"/>
        <v>1.308987697182771</v>
      </c>
      <c r="T23" s="14">
        <f t="shared" si="3"/>
        <v>23.999088515702571</v>
      </c>
    </row>
    <row r="24" spans="1:20">
      <c r="A24" s="2" t="s">
        <v>193</v>
      </c>
      <c r="B24" s="2" t="s">
        <v>124</v>
      </c>
      <c r="C24" s="4">
        <v>194.95</v>
      </c>
      <c r="D24" s="4">
        <v>0</v>
      </c>
      <c r="E24" s="4">
        <v>0</v>
      </c>
      <c r="F24" s="4">
        <v>0</v>
      </c>
      <c r="G24" s="4">
        <v>2</v>
      </c>
      <c r="H24" s="4">
        <v>0</v>
      </c>
      <c r="I24" s="4">
        <v>0</v>
      </c>
      <c r="J24" s="4">
        <v>0</v>
      </c>
      <c r="K24" s="4">
        <v>6</v>
      </c>
      <c r="L24" s="4">
        <v>0</v>
      </c>
      <c r="M24" s="4">
        <v>0</v>
      </c>
      <c r="N24" s="4">
        <v>0</v>
      </c>
      <c r="O24" s="4">
        <v>0</v>
      </c>
      <c r="P24" s="2">
        <f t="shared" si="0"/>
        <v>0.10799999999999998</v>
      </c>
      <c r="Q24" s="4">
        <f t="shared" si="1"/>
        <v>293.89329088124271</v>
      </c>
      <c r="R24" s="10">
        <v>293</v>
      </c>
      <c r="S24" s="4">
        <f t="shared" si="2"/>
        <v>0.30487743387123067</v>
      </c>
      <c r="T24" s="14">
        <f t="shared" si="3"/>
        <v>0.79796859851137003</v>
      </c>
    </row>
    <row r="25" spans="1:20">
      <c r="A25" s="2" t="s">
        <v>9</v>
      </c>
      <c r="B25" s="2" t="s">
        <v>125</v>
      </c>
      <c r="C25" s="4">
        <v>311.54999999999995</v>
      </c>
      <c r="D25" s="4">
        <v>1</v>
      </c>
      <c r="E25" s="4">
        <v>1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1</v>
      </c>
      <c r="N25" s="4">
        <v>0</v>
      </c>
      <c r="O25" s="4">
        <v>0</v>
      </c>
      <c r="P25" s="2">
        <f t="shared" si="0"/>
        <v>0.05</v>
      </c>
      <c r="Q25" s="4">
        <f t="shared" si="1"/>
        <v>506.99755899104952</v>
      </c>
      <c r="R25" s="10">
        <v>503.9</v>
      </c>
      <c r="S25" s="4">
        <f t="shared" si="2"/>
        <v>0.61471700556648912</v>
      </c>
      <c r="T25" s="14">
        <f t="shared" si="3"/>
        <v>9.5948717030318367</v>
      </c>
    </row>
    <row r="26" spans="1:20">
      <c r="A26" s="1" t="s">
        <v>10</v>
      </c>
      <c r="B26" s="2" t="s">
        <v>126</v>
      </c>
      <c r="C26" s="4">
        <v>263.64999999999998</v>
      </c>
      <c r="D26" s="4">
        <v>0</v>
      </c>
      <c r="E26" s="4">
        <v>1</v>
      </c>
      <c r="F26" s="4">
        <v>1</v>
      </c>
      <c r="G26" s="4">
        <v>0</v>
      </c>
      <c r="H26" s="4">
        <v>0</v>
      </c>
      <c r="I26" s="4">
        <v>0</v>
      </c>
      <c r="J26" s="4">
        <v>0</v>
      </c>
      <c r="K26" s="4">
        <v>2</v>
      </c>
      <c r="L26" s="4">
        <v>1</v>
      </c>
      <c r="M26" s="4">
        <v>0</v>
      </c>
      <c r="N26" s="4">
        <v>0</v>
      </c>
      <c r="O26" s="4">
        <v>0</v>
      </c>
      <c r="P26" s="2">
        <f t="shared" si="0"/>
        <v>8.5000000000000006E-2</v>
      </c>
      <c r="Q26" s="4">
        <f t="shared" si="1"/>
        <v>408.90233027024937</v>
      </c>
      <c r="R26" s="10">
        <v>410.29</v>
      </c>
      <c r="S26" s="4">
        <f t="shared" si="2"/>
        <v>0.33821680512580254</v>
      </c>
      <c r="T26" s="14">
        <f t="shared" si="3"/>
        <v>1.9256272788662567</v>
      </c>
    </row>
    <row r="27" spans="1:20">
      <c r="A27" s="1" t="s">
        <v>11</v>
      </c>
      <c r="B27" s="2" t="s">
        <v>127</v>
      </c>
      <c r="C27" s="4">
        <v>234.04999999999998</v>
      </c>
      <c r="D27" s="4">
        <v>0</v>
      </c>
      <c r="E27" s="4">
        <v>0</v>
      </c>
      <c r="F27" s="4">
        <v>0</v>
      </c>
      <c r="G27" s="4">
        <v>2</v>
      </c>
      <c r="H27" s="4">
        <v>0</v>
      </c>
      <c r="I27" s="4">
        <v>0</v>
      </c>
      <c r="J27" s="4">
        <v>0</v>
      </c>
      <c r="K27" s="4">
        <v>5</v>
      </c>
      <c r="L27" s="4">
        <v>1</v>
      </c>
      <c r="M27" s="4">
        <v>0</v>
      </c>
      <c r="N27" s="4">
        <v>0</v>
      </c>
      <c r="O27" s="4">
        <v>0</v>
      </c>
      <c r="P27" s="2">
        <f t="shared" si="0"/>
        <v>0.107</v>
      </c>
      <c r="Q27" s="4">
        <f t="shared" si="1"/>
        <v>353.25582483461653</v>
      </c>
      <c r="R27" s="10">
        <v>352.9</v>
      </c>
      <c r="S27" s="4">
        <f t="shared" si="2"/>
        <v>0.10082879983467147</v>
      </c>
      <c r="T27" s="14">
        <f t="shared" si="3"/>
        <v>0.12661131292989911</v>
      </c>
    </row>
    <row r="28" spans="1:20">
      <c r="A28" s="1" t="s">
        <v>12</v>
      </c>
      <c r="B28" s="2" t="s">
        <v>128</v>
      </c>
      <c r="C28" s="4">
        <v>305.14999999999998</v>
      </c>
      <c r="D28" s="4">
        <v>0</v>
      </c>
      <c r="E28" s="4">
        <v>1</v>
      </c>
      <c r="F28" s="4">
        <v>1</v>
      </c>
      <c r="G28" s="4">
        <v>0</v>
      </c>
      <c r="H28" s="4">
        <v>0</v>
      </c>
      <c r="I28" s="4">
        <v>0</v>
      </c>
      <c r="J28" s="4">
        <v>0</v>
      </c>
      <c r="K28" s="4">
        <v>1</v>
      </c>
      <c r="L28" s="4">
        <v>2</v>
      </c>
      <c r="M28" s="4">
        <v>0</v>
      </c>
      <c r="N28" s="4">
        <v>0</v>
      </c>
      <c r="O28" s="4">
        <v>0</v>
      </c>
      <c r="P28" s="2">
        <f t="shared" si="0"/>
        <v>8.4000000000000005E-2</v>
      </c>
      <c r="Q28" s="4">
        <f t="shared" si="1"/>
        <v>473.87661038848097</v>
      </c>
      <c r="R28" s="10">
        <v>477.3</v>
      </c>
      <c r="S28" s="4">
        <f t="shared" si="2"/>
        <v>0.71724064770983487</v>
      </c>
      <c r="T28" s="14">
        <f t="shared" si="3"/>
        <v>11.719596432256496</v>
      </c>
    </row>
    <row r="29" spans="1:20">
      <c r="A29" s="1" t="s">
        <v>13</v>
      </c>
      <c r="B29" s="2" t="s">
        <v>129</v>
      </c>
      <c r="C29" s="4">
        <v>276.14999999999998</v>
      </c>
      <c r="D29" s="4">
        <v>0</v>
      </c>
      <c r="E29" s="4">
        <v>0</v>
      </c>
      <c r="F29" s="4">
        <v>0</v>
      </c>
      <c r="G29" s="4">
        <v>2</v>
      </c>
      <c r="H29" s="4">
        <v>0</v>
      </c>
      <c r="I29" s="4">
        <v>0</v>
      </c>
      <c r="J29" s="4">
        <v>0</v>
      </c>
      <c r="K29" s="4">
        <v>4</v>
      </c>
      <c r="L29" s="4">
        <v>2</v>
      </c>
      <c r="M29" s="4">
        <v>0</v>
      </c>
      <c r="N29" s="4">
        <v>0</v>
      </c>
      <c r="O29" s="4">
        <v>0</v>
      </c>
      <c r="P29" s="2">
        <f t="shared" si="0"/>
        <v>0.106</v>
      </c>
      <c r="Q29" s="4">
        <f t="shared" si="1"/>
        <v>417.29377844669705</v>
      </c>
      <c r="R29" s="10">
        <v>418.7</v>
      </c>
      <c r="S29" s="4">
        <f t="shared" si="2"/>
        <v>0.3358542042758399</v>
      </c>
      <c r="T29" s="14">
        <f t="shared" si="3"/>
        <v>1.9774590569737378</v>
      </c>
    </row>
    <row r="30" spans="1:20">
      <c r="A30" s="1" t="s">
        <v>14</v>
      </c>
      <c r="B30" s="2" t="s">
        <v>130</v>
      </c>
      <c r="C30" s="4">
        <v>301.84999999999997</v>
      </c>
      <c r="D30" s="4">
        <v>0</v>
      </c>
      <c r="E30" s="4">
        <v>0</v>
      </c>
      <c r="F30" s="4">
        <v>1</v>
      </c>
      <c r="G30" s="4">
        <v>1</v>
      </c>
      <c r="H30" s="4">
        <v>0</v>
      </c>
      <c r="I30" s="4">
        <v>0</v>
      </c>
      <c r="J30" s="4">
        <v>0</v>
      </c>
      <c r="K30" s="4">
        <v>3</v>
      </c>
      <c r="L30" s="4">
        <v>2</v>
      </c>
      <c r="M30" s="4">
        <v>0</v>
      </c>
      <c r="N30" s="4">
        <v>0</v>
      </c>
      <c r="O30" s="4">
        <v>0</v>
      </c>
      <c r="P30" s="2">
        <f t="shared" si="0"/>
        <v>9.9999999999999992E-2</v>
      </c>
      <c r="Q30" s="4">
        <f t="shared" si="1"/>
        <v>459.43683409436835</v>
      </c>
      <c r="R30" s="10">
        <v>456.92</v>
      </c>
      <c r="S30" s="4">
        <f t="shared" si="2"/>
        <v>0.55082598581115616</v>
      </c>
      <c r="T30" s="14">
        <f t="shared" si="3"/>
        <v>6.334453858574876</v>
      </c>
    </row>
    <row r="31" spans="1:20">
      <c r="A31" s="1" t="s">
        <v>15</v>
      </c>
      <c r="B31" s="2" t="s">
        <v>129</v>
      </c>
      <c r="C31" s="4">
        <v>276.95</v>
      </c>
      <c r="D31" s="4">
        <v>0</v>
      </c>
      <c r="E31" s="4">
        <v>0</v>
      </c>
      <c r="F31" s="4">
        <v>0</v>
      </c>
      <c r="G31" s="4">
        <v>2</v>
      </c>
      <c r="H31" s="4">
        <v>0</v>
      </c>
      <c r="I31" s="4">
        <v>0</v>
      </c>
      <c r="J31" s="4">
        <v>0</v>
      </c>
      <c r="K31" s="4">
        <v>4</v>
      </c>
      <c r="L31" s="4">
        <v>2</v>
      </c>
      <c r="M31" s="4">
        <v>0</v>
      </c>
      <c r="N31" s="4">
        <v>0</v>
      </c>
      <c r="O31" s="4">
        <v>0</v>
      </c>
      <c r="P31" s="2">
        <f t="shared" si="0"/>
        <v>0.106</v>
      </c>
      <c r="Q31" s="4">
        <f t="shared" si="1"/>
        <v>418.50266862506879</v>
      </c>
      <c r="R31" s="10">
        <v>418.75</v>
      </c>
      <c r="S31" s="4">
        <f t="shared" si="2"/>
        <v>5.9064208938795687E-2</v>
      </c>
      <c r="T31" s="14">
        <f t="shared" si="3"/>
        <v>6.1172809025361256E-2</v>
      </c>
    </row>
    <row r="32" spans="1:20">
      <c r="A32" s="1" t="s">
        <v>16</v>
      </c>
      <c r="B32" s="2" t="s">
        <v>131</v>
      </c>
      <c r="C32" s="4">
        <v>366.04999999999995</v>
      </c>
      <c r="D32" s="4">
        <v>0</v>
      </c>
      <c r="E32" s="4">
        <v>0</v>
      </c>
      <c r="F32" s="4">
        <v>0</v>
      </c>
      <c r="G32" s="4">
        <v>2</v>
      </c>
      <c r="H32" s="4">
        <v>0</v>
      </c>
      <c r="I32" s="4">
        <v>0</v>
      </c>
      <c r="J32" s="4">
        <v>0</v>
      </c>
      <c r="K32" s="4">
        <v>2</v>
      </c>
      <c r="L32" s="4">
        <v>4</v>
      </c>
      <c r="M32" s="4">
        <v>0</v>
      </c>
      <c r="N32" s="4">
        <v>0</v>
      </c>
      <c r="O32" s="4">
        <v>0</v>
      </c>
      <c r="P32" s="2">
        <f t="shared" si="0"/>
        <v>0.10400000000000001</v>
      </c>
      <c r="Q32" s="4">
        <f t="shared" si="1"/>
        <v>554.46663354458758</v>
      </c>
      <c r="R32" s="10">
        <v>551.15</v>
      </c>
      <c r="S32" s="4">
        <f t="shared" si="2"/>
        <v>0.60176604274473433</v>
      </c>
      <c r="T32" s="14">
        <f t="shared" si="3"/>
        <v>11.000058069083726</v>
      </c>
    </row>
    <row r="33" spans="1:20">
      <c r="A33" s="1" t="s">
        <v>17</v>
      </c>
      <c r="B33" s="2" t="s">
        <v>131</v>
      </c>
      <c r="C33" s="4">
        <v>365.29999999999995</v>
      </c>
      <c r="D33" s="4">
        <v>0</v>
      </c>
      <c r="E33" s="4">
        <v>0</v>
      </c>
      <c r="F33" s="4">
        <v>0</v>
      </c>
      <c r="G33" s="4">
        <v>2</v>
      </c>
      <c r="H33" s="4">
        <v>0</v>
      </c>
      <c r="I33" s="4">
        <v>0</v>
      </c>
      <c r="J33" s="4">
        <v>0</v>
      </c>
      <c r="K33" s="4">
        <v>2</v>
      </c>
      <c r="L33" s="4">
        <v>4</v>
      </c>
      <c r="M33" s="4">
        <v>0</v>
      </c>
      <c r="N33" s="4">
        <v>0</v>
      </c>
      <c r="O33" s="4">
        <v>0</v>
      </c>
      <c r="P33" s="2">
        <f t="shared" si="0"/>
        <v>0.10400000000000001</v>
      </c>
      <c r="Q33" s="4">
        <f t="shared" si="1"/>
        <v>553.33058662433507</v>
      </c>
      <c r="R33" s="10">
        <v>552.35</v>
      </c>
      <c r="S33" s="4">
        <f t="shared" si="2"/>
        <v>0.17752994013488665</v>
      </c>
      <c r="T33" s="14">
        <f t="shared" si="3"/>
        <v>0.96155012782480165</v>
      </c>
    </row>
    <row r="34" spans="1:20">
      <c r="A34" s="1" t="s">
        <v>18</v>
      </c>
      <c r="B34" s="2" t="s">
        <v>132</v>
      </c>
      <c r="C34" s="4">
        <v>320.84999999999997</v>
      </c>
      <c r="D34" s="4">
        <v>0</v>
      </c>
      <c r="E34" s="4">
        <v>0</v>
      </c>
      <c r="F34" s="4">
        <v>0</v>
      </c>
      <c r="G34" s="4">
        <v>2</v>
      </c>
      <c r="H34" s="4">
        <v>0</v>
      </c>
      <c r="I34" s="4">
        <v>0</v>
      </c>
      <c r="J34" s="4">
        <v>0</v>
      </c>
      <c r="K34" s="4">
        <v>3</v>
      </c>
      <c r="L34" s="4">
        <v>3</v>
      </c>
      <c r="M34" s="4">
        <v>0</v>
      </c>
      <c r="N34" s="4">
        <v>0</v>
      </c>
      <c r="O34" s="4">
        <v>0</v>
      </c>
      <c r="P34" s="2">
        <f t="shared" si="0"/>
        <v>0.105</v>
      </c>
      <c r="Q34" s="4">
        <f t="shared" si="1"/>
        <v>485.41926699194369</v>
      </c>
      <c r="R34" s="10">
        <v>487.44</v>
      </c>
      <c r="S34" s="4">
        <f t="shared" si="2"/>
        <v>0.41456035779917755</v>
      </c>
      <c r="T34" s="14">
        <f t="shared" si="3"/>
        <v>4.0833618898483071</v>
      </c>
    </row>
    <row r="35" spans="1:20">
      <c r="A35" s="1" t="s">
        <v>19</v>
      </c>
      <c r="B35" s="2" t="s">
        <v>133</v>
      </c>
      <c r="C35" s="4">
        <v>261.14999999999998</v>
      </c>
      <c r="D35" s="4">
        <v>0</v>
      </c>
      <c r="E35" s="4">
        <v>0</v>
      </c>
      <c r="F35" s="4">
        <v>1</v>
      </c>
      <c r="G35" s="4">
        <v>1</v>
      </c>
      <c r="H35" s="4">
        <v>0</v>
      </c>
      <c r="I35" s="4">
        <v>0</v>
      </c>
      <c r="J35" s="4">
        <v>0</v>
      </c>
      <c r="K35" s="4">
        <v>4</v>
      </c>
      <c r="L35" s="4">
        <v>1</v>
      </c>
      <c r="M35" s="4">
        <v>0</v>
      </c>
      <c r="N35" s="4">
        <v>0</v>
      </c>
      <c r="O35" s="4">
        <v>0</v>
      </c>
      <c r="P35" s="2">
        <f t="shared" si="0"/>
        <v>0.10099999999999999</v>
      </c>
      <c r="Q35" s="4">
        <f t="shared" si="1"/>
        <v>397.00577227998218</v>
      </c>
      <c r="R35" s="10">
        <v>395.45</v>
      </c>
      <c r="S35" s="4">
        <f t="shared" si="2"/>
        <v>0.39341820204379652</v>
      </c>
      <c r="T35" s="14">
        <f t="shared" si="3"/>
        <v>2.4204273871609914</v>
      </c>
    </row>
    <row r="36" spans="1:20">
      <c r="A36" s="2" t="s">
        <v>20</v>
      </c>
      <c r="B36" s="2" t="s">
        <v>134</v>
      </c>
      <c r="C36" s="4">
        <v>319.54999999999995</v>
      </c>
      <c r="D36" s="4">
        <v>0</v>
      </c>
      <c r="E36" s="4">
        <v>0</v>
      </c>
      <c r="F36" s="4">
        <v>0</v>
      </c>
      <c r="G36" s="4">
        <v>2</v>
      </c>
      <c r="H36" s="4">
        <v>0</v>
      </c>
      <c r="I36" s="4">
        <v>0</v>
      </c>
      <c r="J36" s="4">
        <v>0</v>
      </c>
      <c r="K36" s="4">
        <v>4</v>
      </c>
      <c r="L36" s="4">
        <v>0</v>
      </c>
      <c r="M36" s="4">
        <v>2</v>
      </c>
      <c r="N36" s="4">
        <v>0</v>
      </c>
      <c r="O36" s="4">
        <v>0</v>
      </c>
      <c r="P36" s="2">
        <f t="shared" si="0"/>
        <v>9.1999999999999998E-2</v>
      </c>
      <c r="Q36" s="4">
        <f t="shared" si="1"/>
        <v>491.21032502428767</v>
      </c>
      <c r="R36" s="10">
        <v>487.79</v>
      </c>
      <c r="S36" s="4">
        <f t="shared" si="2"/>
        <v>0.70118801621346261</v>
      </c>
      <c r="T36" s="14">
        <f t="shared" si="3"/>
        <v>11.698623271768309</v>
      </c>
    </row>
    <row r="37" spans="1:20">
      <c r="A37" s="1" t="s">
        <v>21</v>
      </c>
      <c r="B37" s="2" t="s">
        <v>135</v>
      </c>
      <c r="C37" s="4">
        <v>319.75</v>
      </c>
      <c r="D37" s="4">
        <v>1</v>
      </c>
      <c r="E37" s="4">
        <v>2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v>0</v>
      </c>
      <c r="L37" s="4">
        <v>1</v>
      </c>
      <c r="M37" s="4">
        <v>0</v>
      </c>
      <c r="N37" s="4">
        <v>0</v>
      </c>
      <c r="O37" s="4">
        <v>0</v>
      </c>
      <c r="P37" s="2">
        <f t="shared" si="0"/>
        <v>7.6999999999999999E-2</v>
      </c>
      <c r="Q37" s="4">
        <f t="shared" si="1"/>
        <v>501.11978134094801</v>
      </c>
      <c r="R37" s="10">
        <v>503.5</v>
      </c>
      <c r="S37" s="4">
        <f t="shared" si="2"/>
        <v>0.47273458968261983</v>
      </c>
      <c r="T37" s="14">
        <f t="shared" si="3"/>
        <v>5.6654408648992582</v>
      </c>
    </row>
    <row r="38" spans="1:20">
      <c r="A38" s="1" t="s">
        <v>22</v>
      </c>
      <c r="B38" s="2" t="s">
        <v>135</v>
      </c>
      <c r="C38" s="4">
        <v>307.95</v>
      </c>
      <c r="D38" s="4">
        <v>2</v>
      </c>
      <c r="E38" s="4">
        <v>0</v>
      </c>
      <c r="F38" s="4">
        <v>1</v>
      </c>
      <c r="G38" s="4">
        <v>0</v>
      </c>
      <c r="H38" s="4">
        <v>0</v>
      </c>
      <c r="I38" s="4">
        <v>0</v>
      </c>
      <c r="J38" s="4">
        <v>0</v>
      </c>
      <c r="K38" s="4">
        <v>0</v>
      </c>
      <c r="L38" s="4">
        <v>1</v>
      </c>
      <c r="M38" s="4">
        <v>0</v>
      </c>
      <c r="N38" s="4">
        <v>0</v>
      </c>
      <c r="O38" s="4">
        <v>0</v>
      </c>
      <c r="P38" s="2">
        <f t="shared" si="0"/>
        <v>6.9000000000000006E-2</v>
      </c>
      <c r="Q38" s="4">
        <f t="shared" si="1"/>
        <v>487.85008530841731</v>
      </c>
      <c r="R38" s="10">
        <v>482.4</v>
      </c>
      <c r="S38" s="4">
        <f t="shared" si="2"/>
        <v>1.1297855116951345</v>
      </c>
      <c r="T38" s="14">
        <f t="shared" si="3"/>
        <v>29.703429869026408</v>
      </c>
    </row>
    <row r="39" spans="1:20">
      <c r="A39" s="1" t="s">
        <v>23</v>
      </c>
      <c r="B39" s="2" t="s">
        <v>136</v>
      </c>
      <c r="C39" s="4">
        <v>263.75</v>
      </c>
      <c r="D39" s="4">
        <v>2</v>
      </c>
      <c r="E39" s="4">
        <v>0</v>
      </c>
      <c r="F39" s="4">
        <v>1</v>
      </c>
      <c r="G39" s="4">
        <v>0</v>
      </c>
      <c r="H39" s="4">
        <v>0</v>
      </c>
      <c r="I39" s="4">
        <v>0</v>
      </c>
      <c r="J39" s="4">
        <v>0</v>
      </c>
      <c r="K39" s="4">
        <v>1</v>
      </c>
      <c r="L39" s="4">
        <v>0</v>
      </c>
      <c r="M39" s="4">
        <v>0</v>
      </c>
      <c r="N39" s="4">
        <v>0</v>
      </c>
      <c r="O39" s="4">
        <v>0</v>
      </c>
      <c r="P39" s="2">
        <f t="shared" si="0"/>
        <v>7.0000000000000007E-2</v>
      </c>
      <c r="Q39" s="4">
        <f t="shared" si="1"/>
        <v>417.25992722670463</v>
      </c>
      <c r="R39" s="10">
        <v>374.8</v>
      </c>
      <c r="S39" s="4">
        <f t="shared" si="2"/>
        <v>11.328689228042856</v>
      </c>
      <c r="T39" s="14">
        <f t="shared" si="3"/>
        <v>1802.8454200970525</v>
      </c>
    </row>
    <row r="40" spans="1:20">
      <c r="A40" s="1" t="s">
        <v>24</v>
      </c>
      <c r="B40" s="2" t="s">
        <v>137</v>
      </c>
      <c r="C40" s="4">
        <v>313.14999999999998</v>
      </c>
      <c r="D40" s="4">
        <v>0</v>
      </c>
      <c r="E40" s="4">
        <v>1</v>
      </c>
      <c r="F40" s="4">
        <v>1</v>
      </c>
      <c r="G40" s="4">
        <v>0</v>
      </c>
      <c r="H40" s="4">
        <v>0</v>
      </c>
      <c r="I40" s="4">
        <v>0</v>
      </c>
      <c r="J40" s="4">
        <v>0</v>
      </c>
      <c r="K40" s="4">
        <v>5</v>
      </c>
      <c r="L40" s="4">
        <v>0</v>
      </c>
      <c r="M40" s="4">
        <v>0</v>
      </c>
      <c r="N40" s="4">
        <v>0</v>
      </c>
      <c r="O40" s="4">
        <v>0</v>
      </c>
      <c r="P40" s="2">
        <f t="shared" si="0"/>
        <v>0.122</v>
      </c>
      <c r="Q40" s="4">
        <f t="shared" si="1"/>
        <v>464.53429380106689</v>
      </c>
      <c r="R40" s="10">
        <v>427.15</v>
      </c>
      <c r="S40" s="4">
        <f t="shared" si="2"/>
        <v>8.7520294512623007</v>
      </c>
      <c r="T40" s="14">
        <f t="shared" si="3"/>
        <v>1397.5854230044904</v>
      </c>
    </row>
    <row r="41" spans="1:20">
      <c r="A41" s="1" t="s">
        <v>25</v>
      </c>
      <c r="B41" s="2" t="s">
        <v>138</v>
      </c>
      <c r="C41" s="4">
        <v>271.70999999999998</v>
      </c>
      <c r="D41" s="4">
        <v>0</v>
      </c>
      <c r="E41" s="4">
        <v>1</v>
      </c>
      <c r="F41" s="4">
        <v>0</v>
      </c>
      <c r="G41" s="4">
        <v>2</v>
      </c>
      <c r="H41" s="4">
        <v>0</v>
      </c>
      <c r="I41" s="4">
        <v>0</v>
      </c>
      <c r="J41" s="4">
        <v>0</v>
      </c>
      <c r="K41" s="4">
        <v>6</v>
      </c>
      <c r="L41" s="4">
        <v>0</v>
      </c>
      <c r="M41" s="4">
        <v>0</v>
      </c>
      <c r="N41" s="4">
        <v>0</v>
      </c>
      <c r="O41" s="4">
        <v>0</v>
      </c>
      <c r="P41" s="2">
        <f t="shared" si="0"/>
        <v>0.12799999999999997</v>
      </c>
      <c r="Q41" s="4">
        <f t="shared" si="1"/>
        <v>400.38843764367476</v>
      </c>
      <c r="R41" s="10">
        <v>403.35</v>
      </c>
      <c r="S41" s="4">
        <f t="shared" si="2"/>
        <v>0.7342413180427072</v>
      </c>
      <c r="T41" s="14">
        <f t="shared" si="3"/>
        <v>8.7708515904028257</v>
      </c>
    </row>
    <row r="42" spans="1:20">
      <c r="A42" s="1" t="s">
        <v>26</v>
      </c>
      <c r="B42" s="2" t="s">
        <v>138</v>
      </c>
      <c r="C42" s="4">
        <v>279.64999999999998</v>
      </c>
      <c r="D42" s="4">
        <v>0</v>
      </c>
      <c r="E42" s="4">
        <v>0</v>
      </c>
      <c r="F42" s="4">
        <v>2</v>
      </c>
      <c r="G42" s="4">
        <v>1</v>
      </c>
      <c r="H42" s="4">
        <v>0</v>
      </c>
      <c r="I42" s="4">
        <v>0</v>
      </c>
      <c r="J42" s="4">
        <v>0</v>
      </c>
      <c r="K42" s="4">
        <v>6</v>
      </c>
      <c r="L42" s="4">
        <v>0</v>
      </c>
      <c r="M42" s="4">
        <v>0</v>
      </c>
      <c r="N42" s="4">
        <v>0</v>
      </c>
      <c r="O42" s="4">
        <v>0</v>
      </c>
      <c r="P42" s="2">
        <f t="shared" si="0"/>
        <v>0.13199999999999998</v>
      </c>
      <c r="Q42" s="4">
        <f t="shared" si="1"/>
        <v>410.29907156355267</v>
      </c>
      <c r="R42" s="10">
        <v>412.45</v>
      </c>
      <c r="S42" s="4">
        <f t="shared" si="2"/>
        <v>0.52150040888527482</v>
      </c>
      <c r="T42" s="14">
        <f t="shared" si="3"/>
        <v>4.626493138717696</v>
      </c>
    </row>
    <row r="43" spans="1:20">
      <c r="A43" s="1" t="s">
        <v>27</v>
      </c>
      <c r="B43" s="2" t="s">
        <v>138</v>
      </c>
      <c r="C43" s="4">
        <v>272.45</v>
      </c>
      <c r="D43" s="4">
        <v>0</v>
      </c>
      <c r="E43" s="4">
        <v>1</v>
      </c>
      <c r="F43" s="4">
        <v>0</v>
      </c>
      <c r="G43" s="4">
        <v>2</v>
      </c>
      <c r="H43" s="4">
        <v>0</v>
      </c>
      <c r="I43" s="4">
        <v>0</v>
      </c>
      <c r="J43" s="4">
        <v>0</v>
      </c>
      <c r="K43" s="4">
        <v>6</v>
      </c>
      <c r="L43" s="4">
        <v>0</v>
      </c>
      <c r="M43" s="4">
        <v>0</v>
      </c>
      <c r="N43" s="4">
        <v>0</v>
      </c>
      <c r="O43" s="4">
        <v>0</v>
      </c>
      <c r="P43" s="2">
        <f t="shared" si="0"/>
        <v>0.12799999999999997</v>
      </c>
      <c r="Q43" s="4">
        <f t="shared" si="1"/>
        <v>401.4788923338088</v>
      </c>
      <c r="R43" s="10">
        <v>398.1</v>
      </c>
      <c r="S43" s="4">
        <f t="shared" si="2"/>
        <v>0.84875466812579203</v>
      </c>
      <c r="T43" s="14">
        <f t="shared" si="3"/>
        <v>11.416913403471733</v>
      </c>
    </row>
    <row r="44" spans="1:20">
      <c r="A44" s="1" t="s">
        <v>194</v>
      </c>
      <c r="B44" s="2" t="s">
        <v>139</v>
      </c>
      <c r="C44" s="4">
        <v>237.14999999999998</v>
      </c>
      <c r="D44" s="4">
        <v>0</v>
      </c>
      <c r="E44" s="4">
        <v>0</v>
      </c>
      <c r="F44" s="4">
        <v>0</v>
      </c>
      <c r="G44" s="4">
        <v>3</v>
      </c>
      <c r="H44" s="4">
        <v>0</v>
      </c>
      <c r="I44" s="4">
        <v>0</v>
      </c>
      <c r="J44" s="4">
        <v>0</v>
      </c>
      <c r="K44" s="4">
        <v>8</v>
      </c>
      <c r="L44" s="4">
        <v>0</v>
      </c>
      <c r="M44" s="4">
        <v>0</v>
      </c>
      <c r="N44" s="4">
        <v>0</v>
      </c>
      <c r="O44" s="4">
        <v>0</v>
      </c>
      <c r="P44" s="2">
        <f t="shared" si="0"/>
        <v>0.14399999999999999</v>
      </c>
      <c r="Q44" s="4">
        <f t="shared" si="1"/>
        <v>343.56420152289559</v>
      </c>
      <c r="R44" s="10">
        <v>345.01</v>
      </c>
      <c r="S44" s="4">
        <f t="shared" si="2"/>
        <v>0.41905987568603925</v>
      </c>
      <c r="T44" s="14">
        <f t="shared" si="3"/>
        <v>2.0903332363974134</v>
      </c>
    </row>
    <row r="45" spans="1:20">
      <c r="A45" s="1" t="s">
        <v>28</v>
      </c>
      <c r="B45" s="2" t="s">
        <v>140</v>
      </c>
      <c r="C45" s="4">
        <v>301.34999999999997</v>
      </c>
      <c r="D45" s="4">
        <v>1</v>
      </c>
      <c r="E45" s="4">
        <v>0</v>
      </c>
      <c r="F45" s="4">
        <v>0</v>
      </c>
      <c r="G45" s="4">
        <v>2</v>
      </c>
      <c r="H45" s="4">
        <v>0</v>
      </c>
      <c r="I45" s="4">
        <v>0</v>
      </c>
      <c r="J45" s="4">
        <v>0</v>
      </c>
      <c r="K45" s="4">
        <v>3</v>
      </c>
      <c r="L45" s="4">
        <v>2</v>
      </c>
      <c r="M45" s="4">
        <v>0</v>
      </c>
      <c r="N45" s="4">
        <v>0</v>
      </c>
      <c r="O45" s="4">
        <v>0</v>
      </c>
      <c r="P45" s="2">
        <f t="shared" si="0"/>
        <v>0.108</v>
      </c>
      <c r="Q45" s="4">
        <f t="shared" si="1"/>
        <v>454.29465610188504</v>
      </c>
      <c r="R45" s="10">
        <v>461.6</v>
      </c>
      <c r="S45" s="4">
        <f t="shared" si="2"/>
        <v>1.5826134961254297</v>
      </c>
      <c r="T45" s="14">
        <f t="shared" si="3"/>
        <v>53.368049469725825</v>
      </c>
    </row>
    <row r="46" spans="1:20">
      <c r="A46" s="2" t="s">
        <v>195</v>
      </c>
      <c r="B46" s="2" t="s">
        <v>141</v>
      </c>
      <c r="C46" s="4">
        <v>263.64999999999998</v>
      </c>
      <c r="D46" s="4">
        <v>2</v>
      </c>
      <c r="E46" s="4">
        <v>2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2">
        <f t="shared" si="0"/>
        <v>0.08</v>
      </c>
      <c r="Q46" s="4">
        <f t="shared" si="1"/>
        <v>411.56728067436779</v>
      </c>
      <c r="R46" s="10">
        <v>425.12</v>
      </c>
      <c r="S46" s="4">
        <f t="shared" si="2"/>
        <v>3.187975001324852</v>
      </c>
      <c r="T46" s="14">
        <f t="shared" si="3"/>
        <v>183.6762011193648</v>
      </c>
    </row>
    <row r="47" spans="1:20">
      <c r="A47" s="2" t="s">
        <v>196</v>
      </c>
      <c r="B47" s="2" t="s">
        <v>142</v>
      </c>
      <c r="C47" s="4">
        <v>300.95</v>
      </c>
      <c r="D47" s="4">
        <v>0</v>
      </c>
      <c r="E47" s="4">
        <v>1</v>
      </c>
      <c r="F47" s="4">
        <v>0</v>
      </c>
      <c r="G47" s="4">
        <v>3</v>
      </c>
      <c r="H47" s="4">
        <v>0</v>
      </c>
      <c r="I47" s="4">
        <v>0</v>
      </c>
      <c r="J47" s="4">
        <v>0</v>
      </c>
      <c r="K47" s="4">
        <v>8</v>
      </c>
      <c r="L47" s="4">
        <v>0</v>
      </c>
      <c r="M47" s="4">
        <v>0</v>
      </c>
      <c r="N47" s="4">
        <v>0</v>
      </c>
      <c r="O47" s="4">
        <v>0</v>
      </c>
      <c r="P47" s="2">
        <f t="shared" si="0"/>
        <v>0.16399999999999998</v>
      </c>
      <c r="Q47" s="4">
        <f t="shared" si="1"/>
        <v>427.4226534716463</v>
      </c>
      <c r="R47" s="10">
        <v>431.95</v>
      </c>
      <c r="S47" s="4">
        <f t="shared" si="2"/>
        <v>1.0481181915392266</v>
      </c>
      <c r="T47" s="14">
        <f t="shared" si="3"/>
        <v>20.496866587796202</v>
      </c>
    </row>
    <row r="48" spans="1:20">
      <c r="A48" s="2" t="s">
        <v>197</v>
      </c>
      <c r="B48" s="2" t="s">
        <v>143</v>
      </c>
      <c r="C48" s="4">
        <v>271.95</v>
      </c>
      <c r="D48" s="4">
        <v>0</v>
      </c>
      <c r="E48" s="4">
        <v>0</v>
      </c>
      <c r="F48" s="4">
        <v>0</v>
      </c>
      <c r="G48" s="4">
        <v>4</v>
      </c>
      <c r="H48" s="4">
        <v>0</v>
      </c>
      <c r="I48" s="4">
        <v>0</v>
      </c>
      <c r="J48" s="4">
        <v>0</v>
      </c>
      <c r="K48" s="4">
        <v>10</v>
      </c>
      <c r="L48" s="4">
        <v>0</v>
      </c>
      <c r="M48" s="4">
        <v>0</v>
      </c>
      <c r="N48" s="4">
        <v>0</v>
      </c>
      <c r="O48" s="4">
        <v>0</v>
      </c>
      <c r="P48" s="2">
        <f t="shared" si="0"/>
        <v>0.18</v>
      </c>
      <c r="Q48" s="4">
        <f t="shared" si="1"/>
        <v>380.56255247691018</v>
      </c>
      <c r="R48" s="10">
        <v>386.35</v>
      </c>
      <c r="S48" s="4">
        <f t="shared" si="2"/>
        <v>1.4979804641102208</v>
      </c>
      <c r="T48" s="14">
        <f t="shared" si="3"/>
        <v>33.494548832518703</v>
      </c>
    </row>
    <row r="49" spans="1:20">
      <c r="A49" s="1" t="s">
        <v>29</v>
      </c>
      <c r="B49" s="2" t="s">
        <v>144</v>
      </c>
      <c r="C49" s="4">
        <v>343.34999999999997</v>
      </c>
      <c r="D49" s="4">
        <v>2</v>
      </c>
      <c r="E49" s="4">
        <v>3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  <c r="M49" s="4">
        <v>0</v>
      </c>
      <c r="N49" s="4">
        <v>0</v>
      </c>
      <c r="O49" s="4">
        <v>1</v>
      </c>
      <c r="P49" s="2">
        <f t="shared" si="0"/>
        <v>0.12100000000000001</v>
      </c>
      <c r="Q49" s="4">
        <f t="shared" si="1"/>
        <v>509.90630555171907</v>
      </c>
      <c r="R49" s="10">
        <v>512.70000000000005</v>
      </c>
      <c r="S49" s="4">
        <f t="shared" si="2"/>
        <v>0.54489846855490021</v>
      </c>
      <c r="T49" s="14">
        <f t="shared" si="3"/>
        <v>7.8047286703559333</v>
      </c>
    </row>
    <row r="50" spans="1:20">
      <c r="A50" s="1" t="s">
        <v>30</v>
      </c>
      <c r="B50" s="2" t="s">
        <v>145</v>
      </c>
      <c r="C50" s="4">
        <v>366.95</v>
      </c>
      <c r="D50" s="4">
        <v>1</v>
      </c>
      <c r="E50" s="4">
        <v>3</v>
      </c>
      <c r="F50" s="4">
        <v>0</v>
      </c>
      <c r="G50" s="4">
        <v>0</v>
      </c>
      <c r="H50" s="4">
        <v>1</v>
      </c>
      <c r="I50" s="4">
        <v>1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1</v>
      </c>
      <c r="P50" s="2">
        <f t="shared" si="0"/>
        <v>0.13700000000000001</v>
      </c>
      <c r="Q50" s="4">
        <f t="shared" si="1"/>
        <v>535.51284165485799</v>
      </c>
      <c r="R50" s="10">
        <v>540</v>
      </c>
      <c r="S50" s="4">
        <f t="shared" si="2"/>
        <v>0.83095524910037166</v>
      </c>
      <c r="T50" s="14">
        <f t="shared" si="3"/>
        <v>20.134590014377551</v>
      </c>
    </row>
    <row r="51" spans="1:20">
      <c r="A51" s="1" t="s">
        <v>31</v>
      </c>
      <c r="B51" s="2" t="s">
        <v>146</v>
      </c>
      <c r="C51" s="4">
        <v>322.87</v>
      </c>
      <c r="D51" s="4">
        <v>4</v>
      </c>
      <c r="E51" s="4">
        <v>1</v>
      </c>
      <c r="F51" s="4">
        <v>0</v>
      </c>
      <c r="G51" s="4">
        <v>1</v>
      </c>
      <c r="H51" s="4">
        <v>0</v>
      </c>
      <c r="I51" s="4">
        <v>0</v>
      </c>
      <c r="J51" s="4">
        <v>0</v>
      </c>
      <c r="K51" s="4">
        <v>0</v>
      </c>
      <c r="L51" s="4">
        <v>0</v>
      </c>
      <c r="M51" s="4">
        <v>0</v>
      </c>
      <c r="N51" s="4">
        <v>0</v>
      </c>
      <c r="O51" s="4">
        <v>0</v>
      </c>
      <c r="P51" s="2">
        <f t="shared" si="0"/>
        <v>0.1</v>
      </c>
      <c r="Q51" s="4">
        <f t="shared" si="1"/>
        <v>491.4307458143075</v>
      </c>
      <c r="R51" s="10">
        <v>489</v>
      </c>
      <c r="S51" s="4">
        <f t="shared" si="2"/>
        <v>0.49708503360071565</v>
      </c>
      <c r="T51" s="14">
        <f t="shared" si="3"/>
        <v>5.9085252137734292</v>
      </c>
    </row>
    <row r="52" spans="1:20">
      <c r="A52" s="1" t="s">
        <v>32</v>
      </c>
      <c r="B52" s="2" t="s">
        <v>146</v>
      </c>
      <c r="C52" s="4">
        <v>331.14</v>
      </c>
      <c r="D52" s="4">
        <v>4</v>
      </c>
      <c r="E52" s="4">
        <v>0</v>
      </c>
      <c r="F52" s="4">
        <v>2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  <c r="M52" s="4">
        <v>0</v>
      </c>
      <c r="N52" s="4">
        <v>0</v>
      </c>
      <c r="O52" s="4">
        <v>0</v>
      </c>
      <c r="P52" s="2">
        <f t="shared" si="0"/>
        <v>0.10400000000000001</v>
      </c>
      <c r="Q52" s="4">
        <f t="shared" si="1"/>
        <v>501.58743622989959</v>
      </c>
      <c r="R52" s="10">
        <v>500</v>
      </c>
      <c r="S52" s="4">
        <f t="shared" si="2"/>
        <v>0.31748724597991895</v>
      </c>
      <c r="T52" s="14">
        <f t="shared" si="3"/>
        <v>2.5199537839978392</v>
      </c>
    </row>
    <row r="53" spans="1:20">
      <c r="A53" s="1" t="s">
        <v>33</v>
      </c>
      <c r="B53" s="2" t="s">
        <v>147</v>
      </c>
      <c r="C53" s="4">
        <v>354.04999999999995</v>
      </c>
      <c r="D53" s="4">
        <v>5</v>
      </c>
      <c r="E53" s="4">
        <v>0</v>
      </c>
      <c r="F53" s="4">
        <v>1</v>
      </c>
      <c r="G53" s="4">
        <v>1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2">
        <f t="shared" si="0"/>
        <v>0.112</v>
      </c>
      <c r="Q53" s="4">
        <f t="shared" si="1"/>
        <v>531.24287274778828</v>
      </c>
      <c r="R53" s="10">
        <v>531.1</v>
      </c>
      <c r="S53" s="4">
        <f t="shared" si="2"/>
        <v>2.6901289359491678E-2</v>
      </c>
      <c r="T53" s="14">
        <f t="shared" si="3"/>
        <v>2.0412622060567841E-2</v>
      </c>
    </row>
    <row r="54" spans="1:20">
      <c r="A54" s="1" t="s">
        <v>34</v>
      </c>
      <c r="B54" s="2" t="s">
        <v>148</v>
      </c>
      <c r="C54" s="4">
        <v>309.21999999999997</v>
      </c>
      <c r="D54" s="4">
        <v>2</v>
      </c>
      <c r="E54" s="4">
        <v>3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2">
        <f t="shared" si="0"/>
        <v>0.1</v>
      </c>
      <c r="Q54" s="4">
        <f t="shared" si="1"/>
        <v>470.65449010654493</v>
      </c>
      <c r="R54" s="10">
        <v>469.7</v>
      </c>
      <c r="S54" s="4">
        <f t="shared" si="2"/>
        <v>0.20321271163400856</v>
      </c>
      <c r="T54" s="14">
        <f t="shared" si="3"/>
        <v>0.9110513634921672</v>
      </c>
    </row>
    <row r="55" spans="1:20">
      <c r="A55" s="1" t="s">
        <v>35</v>
      </c>
      <c r="B55" s="2" t="s">
        <v>148</v>
      </c>
      <c r="C55" s="4">
        <v>301</v>
      </c>
      <c r="D55" s="4">
        <v>3</v>
      </c>
      <c r="E55" s="4">
        <v>1</v>
      </c>
      <c r="F55" s="4">
        <v>1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2">
        <f t="shared" si="0"/>
        <v>9.1999999999999998E-2</v>
      </c>
      <c r="Q55" s="4">
        <f t="shared" si="1"/>
        <v>462.6953773503696</v>
      </c>
      <c r="R55" s="10">
        <v>460.4</v>
      </c>
      <c r="S55" s="4">
        <f t="shared" si="2"/>
        <v>0.49856154438957861</v>
      </c>
      <c r="T55" s="14">
        <f t="shared" si="3"/>
        <v>5.2687571805898559</v>
      </c>
    </row>
    <row r="56" spans="1:20">
      <c r="A56" s="1" t="s">
        <v>36</v>
      </c>
      <c r="B56" s="2" t="s">
        <v>148</v>
      </c>
      <c r="C56" s="4">
        <v>282.64999999999998</v>
      </c>
      <c r="D56" s="4">
        <v>4</v>
      </c>
      <c r="E56" s="4">
        <v>0</v>
      </c>
      <c r="F56" s="4">
        <v>0</v>
      </c>
      <c r="G56" s="4">
        <v>1</v>
      </c>
      <c r="H56" s="4">
        <v>0</v>
      </c>
      <c r="I56" s="4">
        <v>0</v>
      </c>
      <c r="J56" s="4">
        <v>0</v>
      </c>
      <c r="K56" s="4">
        <v>0</v>
      </c>
      <c r="L56" s="4">
        <v>0</v>
      </c>
      <c r="M56" s="4">
        <v>0</v>
      </c>
      <c r="N56" s="4">
        <v>0</v>
      </c>
      <c r="O56" s="4">
        <v>0</v>
      </c>
      <c r="P56" s="2">
        <f t="shared" si="0"/>
        <v>0.08</v>
      </c>
      <c r="Q56" s="4">
        <f t="shared" si="1"/>
        <v>441.22697471120824</v>
      </c>
      <c r="R56" s="10">
        <v>433.8</v>
      </c>
      <c r="S56" s="4">
        <f t="shared" si="2"/>
        <v>1.7120734696192328</v>
      </c>
      <c r="T56" s="14">
        <f t="shared" si="3"/>
        <v>55.159953360926593</v>
      </c>
    </row>
    <row r="57" spans="1:20">
      <c r="A57" s="1" t="s">
        <v>37</v>
      </c>
      <c r="B57" s="2" t="s">
        <v>146</v>
      </c>
      <c r="C57" s="4">
        <v>333.41999999999996</v>
      </c>
      <c r="D57" s="4">
        <v>3</v>
      </c>
      <c r="E57" s="4">
        <v>2</v>
      </c>
      <c r="F57" s="4">
        <v>1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2">
        <f t="shared" si="0"/>
        <v>0.112</v>
      </c>
      <c r="Q57" s="4">
        <f t="shared" si="1"/>
        <v>500.28809103676758</v>
      </c>
      <c r="R57" s="10">
        <v>497.7</v>
      </c>
      <c r="S57" s="4">
        <f t="shared" si="2"/>
        <v>0.5200102545243307</v>
      </c>
      <c r="T57" s="14">
        <f t="shared" si="3"/>
        <v>6.6982152145967584</v>
      </c>
    </row>
    <row r="58" spans="1:20">
      <c r="A58" s="1" t="s">
        <v>38</v>
      </c>
      <c r="B58" s="2" t="s">
        <v>146</v>
      </c>
      <c r="C58" s="4">
        <v>336.42999999999995</v>
      </c>
      <c r="D58" s="4">
        <v>3</v>
      </c>
      <c r="E58" s="4">
        <v>2</v>
      </c>
      <c r="F58" s="4">
        <v>1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2">
        <f t="shared" si="0"/>
        <v>0.112</v>
      </c>
      <c r="Q58" s="4">
        <f t="shared" si="1"/>
        <v>504.80451822775996</v>
      </c>
      <c r="R58" s="10">
        <v>504.6</v>
      </c>
      <c r="S58" s="4">
        <f t="shared" si="2"/>
        <v>4.0530762536649577E-2</v>
      </c>
      <c r="T58" s="14">
        <f t="shared" si="3"/>
        <v>4.1827705486064147E-2</v>
      </c>
    </row>
    <row r="59" spans="1:20">
      <c r="A59" s="1" t="s">
        <v>39</v>
      </c>
      <c r="B59" s="2" t="s">
        <v>147</v>
      </c>
      <c r="C59" s="4">
        <v>352.34999999999997</v>
      </c>
      <c r="D59" s="4">
        <v>4</v>
      </c>
      <c r="E59" s="4">
        <v>2</v>
      </c>
      <c r="F59" s="4">
        <v>0</v>
      </c>
      <c r="G59" s="4">
        <v>1</v>
      </c>
      <c r="H59" s="4">
        <v>0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  <c r="N59" s="4">
        <v>0</v>
      </c>
      <c r="O59" s="4">
        <v>0</v>
      </c>
      <c r="P59" s="2">
        <f t="shared" si="0"/>
        <v>0.12</v>
      </c>
      <c r="Q59" s="4">
        <f t="shared" si="1"/>
        <v>523.86262265834068</v>
      </c>
      <c r="R59" s="10">
        <v>526.5</v>
      </c>
      <c r="S59" s="4">
        <f t="shared" si="2"/>
        <v>0.50092637068553025</v>
      </c>
      <c r="T59" s="14">
        <f t="shared" si="3"/>
        <v>6.9557592422979644</v>
      </c>
    </row>
    <row r="60" spans="1:20">
      <c r="A60" s="1" t="s">
        <v>40</v>
      </c>
      <c r="B60" s="2" t="s">
        <v>147</v>
      </c>
      <c r="C60" s="4">
        <v>353.65</v>
      </c>
      <c r="D60" s="4">
        <v>4</v>
      </c>
      <c r="E60" s="4">
        <v>1</v>
      </c>
      <c r="F60" s="4">
        <v>2</v>
      </c>
      <c r="G60" s="4">
        <v>0</v>
      </c>
      <c r="H60" s="4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2">
        <f t="shared" si="0"/>
        <v>0.124</v>
      </c>
      <c r="Q60" s="4">
        <f t="shared" si="1"/>
        <v>523.44203284667208</v>
      </c>
      <c r="R60" s="10">
        <v>519.79999999999995</v>
      </c>
      <c r="S60" s="4">
        <f t="shared" si="2"/>
        <v>0.70066041682803448</v>
      </c>
      <c r="T60" s="14">
        <f t="shared" si="3"/>
        <v>13.264403256238648</v>
      </c>
    </row>
    <row r="61" spans="1:20">
      <c r="A61" s="1" t="s">
        <v>41</v>
      </c>
      <c r="B61" s="2" t="s">
        <v>147</v>
      </c>
      <c r="C61" s="4">
        <v>359.15</v>
      </c>
      <c r="D61" s="4">
        <v>4</v>
      </c>
      <c r="E61" s="4">
        <v>2</v>
      </c>
      <c r="F61" s="4">
        <v>0</v>
      </c>
      <c r="G61" s="4">
        <v>1</v>
      </c>
      <c r="H61" s="4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2">
        <f t="shared" si="0"/>
        <v>0.12</v>
      </c>
      <c r="Q61" s="4">
        <f t="shared" si="1"/>
        <v>533.97264347308953</v>
      </c>
      <c r="R61" s="10">
        <v>536.4</v>
      </c>
      <c r="S61" s="4">
        <f t="shared" si="2"/>
        <v>0.45252731672454211</v>
      </c>
      <c r="T61" s="14">
        <f t="shared" si="3"/>
        <v>5.8920597087347319</v>
      </c>
    </row>
    <row r="62" spans="1:20">
      <c r="A62" s="1" t="s">
        <v>42</v>
      </c>
      <c r="B62" s="2" t="s">
        <v>147</v>
      </c>
      <c r="C62" s="4">
        <v>366.45</v>
      </c>
      <c r="D62" s="4">
        <v>3</v>
      </c>
      <c r="E62" s="4">
        <v>3</v>
      </c>
      <c r="F62" s="4">
        <v>1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  <c r="L62" s="4">
        <v>0</v>
      </c>
      <c r="M62" s="4">
        <v>0</v>
      </c>
      <c r="N62" s="4">
        <v>0</v>
      </c>
      <c r="O62" s="4">
        <v>0</v>
      </c>
      <c r="P62" s="2">
        <f t="shared" si="0"/>
        <v>0.13200000000000001</v>
      </c>
      <c r="Q62" s="4">
        <f t="shared" si="1"/>
        <v>537.65097362583197</v>
      </c>
      <c r="R62" s="10">
        <v>540.6</v>
      </c>
      <c r="S62" s="4">
        <f t="shared" si="2"/>
        <v>0.54550987313504551</v>
      </c>
      <c r="T62" s="14">
        <f t="shared" si="3"/>
        <v>8.6967565555387942</v>
      </c>
    </row>
    <row r="63" spans="1:20">
      <c r="A63" s="1" t="s">
        <v>43</v>
      </c>
      <c r="B63" s="2" t="s">
        <v>149</v>
      </c>
      <c r="C63" s="4">
        <v>382.95</v>
      </c>
      <c r="D63" s="4">
        <v>5</v>
      </c>
      <c r="E63" s="4">
        <v>1</v>
      </c>
      <c r="F63" s="4">
        <v>1</v>
      </c>
      <c r="G63" s="4">
        <v>1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4">
        <v>0</v>
      </c>
      <c r="O63" s="4">
        <v>0</v>
      </c>
      <c r="P63" s="2">
        <f t="shared" si="0"/>
        <v>0.13200000000000001</v>
      </c>
      <c r="Q63" s="4">
        <f t="shared" si="1"/>
        <v>561.85957252015919</v>
      </c>
      <c r="R63" s="10">
        <v>563.5</v>
      </c>
      <c r="S63" s="4">
        <f t="shared" si="2"/>
        <v>0.29111401594335573</v>
      </c>
      <c r="T63" s="14">
        <f t="shared" si="3"/>
        <v>2.6910023166168697</v>
      </c>
    </row>
    <row r="64" spans="1:20">
      <c r="A64" s="1" t="s">
        <v>44</v>
      </c>
      <c r="B64" s="2" t="s">
        <v>149</v>
      </c>
      <c r="C64" s="4">
        <v>372.34999999999997</v>
      </c>
      <c r="D64" s="4">
        <v>5</v>
      </c>
      <c r="E64" s="4">
        <v>1</v>
      </c>
      <c r="F64" s="4">
        <v>1</v>
      </c>
      <c r="G64" s="4">
        <v>1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2">
        <f t="shared" si="0"/>
        <v>0.13200000000000001</v>
      </c>
      <c r="Q64" s="4">
        <f t="shared" si="1"/>
        <v>546.30738171531857</v>
      </c>
      <c r="R64" s="10">
        <v>543.79999999999995</v>
      </c>
      <c r="S64" s="4">
        <f t="shared" si="2"/>
        <v>0.46108527313692821</v>
      </c>
      <c r="T64" s="14">
        <f t="shared" si="3"/>
        <v>6.2869630663141232</v>
      </c>
    </row>
    <row r="65" spans="1:20">
      <c r="A65" s="1" t="s">
        <v>45</v>
      </c>
      <c r="B65" s="2" t="s">
        <v>149</v>
      </c>
      <c r="C65" s="4">
        <v>387.75</v>
      </c>
      <c r="D65" s="4">
        <v>5</v>
      </c>
      <c r="E65" s="4">
        <v>1</v>
      </c>
      <c r="F65" s="4">
        <v>1</v>
      </c>
      <c r="G65" s="4">
        <v>1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4">
        <v>0</v>
      </c>
      <c r="P65" s="2">
        <f t="shared" si="0"/>
        <v>0.13200000000000001</v>
      </c>
      <c r="Q65" s="4">
        <f t="shared" si="1"/>
        <v>568.90207401669079</v>
      </c>
      <c r="R65" s="10">
        <v>573.5</v>
      </c>
      <c r="S65" s="4">
        <f t="shared" si="2"/>
        <v>0.80173077302688933</v>
      </c>
      <c r="T65" s="14">
        <f t="shared" si="3"/>
        <v>21.140923347989968</v>
      </c>
    </row>
    <row r="66" spans="1:20">
      <c r="A66" s="1" t="s">
        <v>46</v>
      </c>
      <c r="B66" s="2" t="s">
        <v>149</v>
      </c>
      <c r="C66" s="4">
        <v>385.95</v>
      </c>
      <c r="D66" s="4">
        <v>5</v>
      </c>
      <c r="E66" s="4">
        <v>0</v>
      </c>
      <c r="F66" s="4">
        <v>3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2">
        <f t="shared" ref="P66:P121" si="4">0.02*D66+0.02*E66+0.012*F66+0*G66+0.018*H66+0.018*I66+0*J66+0.018*K66+0.017*L66+0.01*M66+0.012*N66+0.021*O66</f>
        <v>0.13600000000000001</v>
      </c>
      <c r="Q66" s="4">
        <f t="shared" si="1"/>
        <v>563.83892570386729</v>
      </c>
      <c r="R66" s="10">
        <v>566.4</v>
      </c>
      <c r="S66" s="4">
        <f t="shared" si="2"/>
        <v>0.45216707205732481</v>
      </c>
      <c r="T66" s="14">
        <f t="shared" si="3"/>
        <v>6.5591015503115422</v>
      </c>
    </row>
    <row r="67" spans="1:20">
      <c r="A67" s="1" t="s">
        <v>47</v>
      </c>
      <c r="B67" s="2" t="s">
        <v>149</v>
      </c>
      <c r="C67" s="4">
        <v>388.75</v>
      </c>
      <c r="D67" s="4">
        <v>4</v>
      </c>
      <c r="E67" s="4">
        <v>2</v>
      </c>
      <c r="F67" s="4">
        <v>2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2">
        <f t="shared" si="4"/>
        <v>0.14399999999999999</v>
      </c>
      <c r="Q67" s="4">
        <f t="shared" ref="Q67:Q121" si="5">C67/(0.567+P67-P67^2)</f>
        <v>563.19031558939764</v>
      </c>
      <c r="R67" s="10">
        <v>567.1</v>
      </c>
      <c r="S67" s="4">
        <f t="shared" ref="S67:S121" si="6">ABS((R67-Q67)/R67*100)</f>
        <v>0.68941710643667442</v>
      </c>
      <c r="T67" s="14">
        <f t="shared" ref="T67:T121" si="7">(R67-Q67)^2</f>
        <v>15.285632190507286</v>
      </c>
    </row>
    <row r="68" spans="1:20">
      <c r="A68" s="1" t="s">
        <v>48</v>
      </c>
      <c r="B68" s="2" t="s">
        <v>149</v>
      </c>
      <c r="C68" s="4">
        <v>391.34999999999997</v>
      </c>
      <c r="D68" s="4">
        <v>4</v>
      </c>
      <c r="E68" s="4">
        <v>3</v>
      </c>
      <c r="F68" s="4">
        <v>0</v>
      </c>
      <c r="G68" s="4">
        <v>1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  <c r="P68" s="2">
        <f t="shared" si="4"/>
        <v>0.14000000000000001</v>
      </c>
      <c r="Q68" s="4">
        <f t="shared" si="5"/>
        <v>569.31917369799237</v>
      </c>
      <c r="R68" s="10">
        <v>576.5</v>
      </c>
      <c r="S68" s="4">
        <f t="shared" si="6"/>
        <v>1.2455899916752178</v>
      </c>
      <c r="T68" s="14">
        <f t="shared" si="7"/>
        <v>51.564266379604589</v>
      </c>
    </row>
    <row r="69" spans="1:20">
      <c r="A69" s="1" t="s">
        <v>49</v>
      </c>
      <c r="B69" s="2" t="s">
        <v>146</v>
      </c>
      <c r="C69" s="4">
        <v>341.89</v>
      </c>
      <c r="D69" s="4">
        <v>2</v>
      </c>
      <c r="E69" s="4">
        <v>4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4">
        <v>0</v>
      </c>
      <c r="N69" s="4">
        <v>0</v>
      </c>
      <c r="O69" s="4">
        <v>0</v>
      </c>
      <c r="P69" s="2">
        <f t="shared" si="4"/>
        <v>0.12</v>
      </c>
      <c r="Q69" s="4">
        <f t="shared" si="5"/>
        <v>508.31103181683022</v>
      </c>
      <c r="R69" s="10">
        <v>507.6</v>
      </c>
      <c r="S69" s="4">
        <f t="shared" si="6"/>
        <v>0.14007719007687158</v>
      </c>
      <c r="T69" s="14">
        <f t="shared" si="7"/>
        <v>0.50556624454485521</v>
      </c>
    </row>
    <row r="70" spans="1:20">
      <c r="A70" s="1" t="s">
        <v>50</v>
      </c>
      <c r="B70" s="2" t="s">
        <v>150</v>
      </c>
      <c r="C70" s="4">
        <v>331.15</v>
      </c>
      <c r="D70" s="4">
        <v>0</v>
      </c>
      <c r="E70" s="4">
        <v>0</v>
      </c>
      <c r="F70" s="4">
        <v>0</v>
      </c>
      <c r="G70" s="4">
        <v>6</v>
      </c>
      <c r="H70" s="4">
        <v>0</v>
      </c>
      <c r="I70" s="4">
        <v>0</v>
      </c>
      <c r="J70" s="4">
        <v>0</v>
      </c>
      <c r="K70" s="4">
        <v>14</v>
      </c>
      <c r="L70" s="4">
        <v>0</v>
      </c>
      <c r="M70" s="4">
        <v>0</v>
      </c>
      <c r="N70" s="4">
        <v>0</v>
      </c>
      <c r="O70" s="4">
        <v>0</v>
      </c>
      <c r="P70" s="2">
        <f t="shared" si="4"/>
        <v>0.252</v>
      </c>
      <c r="Q70" s="4">
        <f t="shared" si="5"/>
        <v>438.3213147389265</v>
      </c>
      <c r="R70" s="10">
        <v>448.73</v>
      </c>
      <c r="S70" s="4">
        <f t="shared" si="6"/>
        <v>2.3195875606876104</v>
      </c>
      <c r="T70" s="14">
        <f t="shared" si="7"/>
        <v>108.34072886408903</v>
      </c>
    </row>
    <row r="71" spans="1:20">
      <c r="A71" s="1" t="s">
        <v>51</v>
      </c>
      <c r="B71" s="2" t="s">
        <v>147</v>
      </c>
      <c r="C71" s="4">
        <v>363.15</v>
      </c>
      <c r="D71" s="4">
        <v>3</v>
      </c>
      <c r="E71" s="4">
        <v>3</v>
      </c>
      <c r="F71" s="4">
        <v>1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2">
        <f t="shared" si="4"/>
        <v>0.13200000000000001</v>
      </c>
      <c r="Q71" s="4">
        <f t="shared" si="5"/>
        <v>532.80925384696639</v>
      </c>
      <c r="R71" s="10">
        <v>530.4</v>
      </c>
      <c r="S71" s="4">
        <f t="shared" si="6"/>
        <v>0.45423337989562745</v>
      </c>
      <c r="T71" s="14">
        <f t="shared" si="7"/>
        <v>5.8045040991224353</v>
      </c>
    </row>
    <row r="72" spans="1:20">
      <c r="A72" s="1" t="s">
        <v>52</v>
      </c>
      <c r="B72" s="2" t="s">
        <v>147</v>
      </c>
      <c r="C72" s="4">
        <v>364.95</v>
      </c>
      <c r="D72" s="4">
        <v>3</v>
      </c>
      <c r="E72" s="4">
        <v>3</v>
      </c>
      <c r="F72" s="4">
        <v>1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2">
        <f t="shared" si="4"/>
        <v>0.13200000000000001</v>
      </c>
      <c r="Q72" s="4">
        <f t="shared" si="5"/>
        <v>535.45019190816583</v>
      </c>
      <c r="R72" s="10">
        <v>535.20000000000005</v>
      </c>
      <c r="S72" s="4">
        <f t="shared" si="6"/>
        <v>4.6747366996597317E-2</v>
      </c>
      <c r="T72" s="14">
        <f t="shared" si="7"/>
        <v>6.2595990911638519E-2</v>
      </c>
    </row>
    <row r="73" spans="1:20">
      <c r="A73" s="1" t="s">
        <v>53</v>
      </c>
      <c r="B73" s="2" t="s">
        <v>149</v>
      </c>
      <c r="C73" s="4">
        <v>379.15</v>
      </c>
      <c r="D73" s="4">
        <v>4</v>
      </c>
      <c r="E73" s="4">
        <v>3</v>
      </c>
      <c r="F73" s="4">
        <v>0</v>
      </c>
      <c r="G73" s="4">
        <v>1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2">
        <f t="shared" si="4"/>
        <v>0.14000000000000001</v>
      </c>
      <c r="Q73" s="4">
        <f t="shared" si="5"/>
        <v>551.57113762001745</v>
      </c>
      <c r="R73" s="10">
        <v>549.79999999999995</v>
      </c>
      <c r="S73" s="4">
        <f t="shared" si="6"/>
        <v>0.32214216442660937</v>
      </c>
      <c r="T73" s="14">
        <f t="shared" si="7"/>
        <v>3.1369284690412478</v>
      </c>
    </row>
    <row r="74" spans="1:20">
      <c r="A74" s="1" t="s">
        <v>54</v>
      </c>
      <c r="B74" s="2" t="s">
        <v>149</v>
      </c>
      <c r="C74" s="4">
        <v>381.15</v>
      </c>
      <c r="D74" s="4">
        <v>4</v>
      </c>
      <c r="E74" s="4">
        <v>2</v>
      </c>
      <c r="F74" s="4">
        <v>2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2">
        <f t="shared" si="4"/>
        <v>0.14399999999999999</v>
      </c>
      <c r="Q74" s="4">
        <f t="shared" si="5"/>
        <v>552.18003546469174</v>
      </c>
      <c r="R74" s="10">
        <v>550</v>
      </c>
      <c r="S74" s="4">
        <f t="shared" si="6"/>
        <v>0.39637008448940753</v>
      </c>
      <c r="T74" s="14">
        <f t="shared" si="7"/>
        <v>4.752554627313736</v>
      </c>
    </row>
    <row r="75" spans="1:20">
      <c r="A75" s="1" t="s">
        <v>55</v>
      </c>
      <c r="B75" s="2" t="s">
        <v>149</v>
      </c>
      <c r="C75" s="4">
        <v>384.15</v>
      </c>
      <c r="D75" s="4">
        <v>4</v>
      </c>
      <c r="E75" s="4">
        <v>3</v>
      </c>
      <c r="F75" s="4">
        <v>0</v>
      </c>
      <c r="G75" s="4">
        <v>1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  <c r="N75" s="4">
        <v>0</v>
      </c>
      <c r="O75" s="4">
        <v>0</v>
      </c>
      <c r="P75" s="2">
        <f t="shared" si="4"/>
        <v>0.14000000000000001</v>
      </c>
      <c r="Q75" s="4">
        <f t="shared" si="5"/>
        <v>558.84492289787602</v>
      </c>
      <c r="R75" s="10">
        <v>562</v>
      </c>
      <c r="S75" s="4">
        <f t="shared" si="6"/>
        <v>0.56140161959501467</v>
      </c>
      <c r="T75" s="14">
        <f t="shared" si="7"/>
        <v>9.9545115203470669</v>
      </c>
    </row>
    <row r="76" spans="1:20">
      <c r="A76" s="1" t="s">
        <v>56</v>
      </c>
      <c r="B76" s="2" t="s">
        <v>147</v>
      </c>
      <c r="C76" s="4">
        <v>371.45</v>
      </c>
      <c r="D76" s="4">
        <v>2</v>
      </c>
      <c r="E76" s="4">
        <v>5</v>
      </c>
      <c r="F76" s="4">
        <v>0</v>
      </c>
      <c r="G76" s="4">
        <v>0</v>
      </c>
      <c r="H76" s="4">
        <v>0</v>
      </c>
      <c r="I76" s="4">
        <v>0</v>
      </c>
      <c r="J76" s="4">
        <v>0</v>
      </c>
      <c r="K76" s="4">
        <v>0</v>
      </c>
      <c r="L76" s="4">
        <v>0</v>
      </c>
      <c r="M76" s="4">
        <v>0</v>
      </c>
      <c r="N76" s="4">
        <v>0</v>
      </c>
      <c r="O76" s="4">
        <v>0</v>
      </c>
      <c r="P76" s="2">
        <f t="shared" si="4"/>
        <v>0.14000000000000001</v>
      </c>
      <c r="Q76" s="4">
        <f t="shared" si="5"/>
        <v>540.36950829211514</v>
      </c>
      <c r="R76" s="10">
        <v>540.20000000000005</v>
      </c>
      <c r="S76" s="4">
        <f t="shared" si="6"/>
        <v>3.1378802686985743E-2</v>
      </c>
      <c r="T76" s="14">
        <f t="shared" si="7"/>
        <v>2.8733061095777054E-2</v>
      </c>
    </row>
    <row r="77" spans="1:20">
      <c r="A77" s="1" t="s">
        <v>57</v>
      </c>
      <c r="B77" s="2" t="s">
        <v>149</v>
      </c>
      <c r="C77" s="4">
        <v>390.75</v>
      </c>
      <c r="D77" s="4">
        <v>3</v>
      </c>
      <c r="E77" s="4">
        <v>4</v>
      </c>
      <c r="F77" s="4">
        <v>1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  <c r="N77" s="4">
        <v>0</v>
      </c>
      <c r="O77" s="4">
        <v>0</v>
      </c>
      <c r="P77" s="2">
        <f t="shared" si="4"/>
        <v>0.15200000000000002</v>
      </c>
      <c r="Q77" s="4">
        <f t="shared" si="5"/>
        <v>561.50631703587896</v>
      </c>
      <c r="R77" s="10">
        <v>559.70000000000005</v>
      </c>
      <c r="S77" s="4">
        <f t="shared" si="6"/>
        <v>0.32272950435571185</v>
      </c>
      <c r="T77" s="14">
        <f t="shared" si="7"/>
        <v>3.2627812341064053</v>
      </c>
    </row>
    <row r="78" spans="1:20">
      <c r="A78" s="1" t="s">
        <v>58</v>
      </c>
      <c r="B78" s="2" t="s">
        <v>149</v>
      </c>
      <c r="C78" s="4">
        <v>393.15</v>
      </c>
      <c r="D78" s="4">
        <v>3</v>
      </c>
      <c r="E78" s="4">
        <v>4</v>
      </c>
      <c r="F78" s="4">
        <v>1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2">
        <f t="shared" si="4"/>
        <v>0.15200000000000002</v>
      </c>
      <c r="Q78" s="4">
        <f t="shared" si="5"/>
        <v>564.9551082345638</v>
      </c>
      <c r="R78" s="10">
        <v>563.6</v>
      </c>
      <c r="S78" s="4">
        <f t="shared" si="6"/>
        <v>0.24043794083814271</v>
      </c>
      <c r="T78" s="14">
        <f t="shared" si="7"/>
        <v>1.8363183273825439</v>
      </c>
    </row>
    <row r="79" spans="1:20">
      <c r="A79" s="1" t="s">
        <v>59</v>
      </c>
      <c r="B79" s="2" t="s">
        <v>149</v>
      </c>
      <c r="C79" s="4">
        <v>391.15</v>
      </c>
      <c r="D79" s="4">
        <v>3</v>
      </c>
      <c r="E79" s="4">
        <v>4</v>
      </c>
      <c r="F79" s="4">
        <v>1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 s="4">
        <v>0</v>
      </c>
      <c r="P79" s="2">
        <f t="shared" si="4"/>
        <v>0.15200000000000002</v>
      </c>
      <c r="Q79" s="4">
        <f t="shared" si="5"/>
        <v>562.08111556899303</v>
      </c>
      <c r="R79" s="10">
        <v>561.70000000000005</v>
      </c>
      <c r="S79" s="4">
        <f t="shared" si="6"/>
        <v>6.7850377246391647E-2</v>
      </c>
      <c r="T79" s="14">
        <f t="shared" si="7"/>
        <v>0.14524907692884437</v>
      </c>
    </row>
    <row r="80" spans="1:20">
      <c r="A80" s="1" t="s">
        <v>60</v>
      </c>
      <c r="B80" s="2" t="s">
        <v>149</v>
      </c>
      <c r="C80" s="4">
        <v>398.80999999999995</v>
      </c>
      <c r="D80" s="4">
        <v>2</v>
      </c>
      <c r="E80" s="4">
        <v>6</v>
      </c>
      <c r="F80" s="4">
        <v>0</v>
      </c>
      <c r="G80" s="4">
        <v>0</v>
      </c>
      <c r="H80" s="4">
        <v>0</v>
      </c>
      <c r="I80" s="4">
        <v>0</v>
      </c>
      <c r="J80" s="4">
        <v>0</v>
      </c>
      <c r="K80" s="4">
        <v>0</v>
      </c>
      <c r="L80" s="4">
        <v>0</v>
      </c>
      <c r="M80" s="4">
        <v>0</v>
      </c>
      <c r="N80" s="4">
        <v>0</v>
      </c>
      <c r="O80" s="4">
        <v>0</v>
      </c>
      <c r="P80" s="2">
        <f t="shared" si="4"/>
        <v>0.16</v>
      </c>
      <c r="Q80" s="4">
        <f t="shared" si="5"/>
        <v>568.59138865126874</v>
      </c>
      <c r="R80" s="10">
        <v>568.70000000000005</v>
      </c>
      <c r="S80" s="4">
        <f t="shared" si="6"/>
        <v>1.9098179836697978E-2</v>
      </c>
      <c r="T80" s="14">
        <f t="shared" si="7"/>
        <v>1.1796425073232367E-2</v>
      </c>
    </row>
    <row r="81" spans="1:20">
      <c r="A81" s="1" t="s">
        <v>61</v>
      </c>
      <c r="B81" s="2" t="s">
        <v>151</v>
      </c>
      <c r="C81" s="4">
        <v>200.95</v>
      </c>
      <c r="D81" s="4">
        <v>0</v>
      </c>
      <c r="E81" s="4">
        <v>0</v>
      </c>
      <c r="F81" s="4">
        <v>0</v>
      </c>
      <c r="G81" s="4">
        <v>0</v>
      </c>
      <c r="H81" s="4">
        <v>1</v>
      </c>
      <c r="I81" s="4">
        <v>1</v>
      </c>
      <c r="J81" s="4">
        <v>0</v>
      </c>
      <c r="K81" s="4">
        <v>1</v>
      </c>
      <c r="L81" s="4">
        <v>0</v>
      </c>
      <c r="M81" s="4">
        <v>0</v>
      </c>
      <c r="N81" s="4">
        <v>0</v>
      </c>
      <c r="O81" s="4">
        <v>0</v>
      </c>
      <c r="P81" s="2">
        <f t="shared" si="4"/>
        <v>5.3999999999999992E-2</v>
      </c>
      <c r="Q81" s="4">
        <f t="shared" si="5"/>
        <v>325.11762155305752</v>
      </c>
      <c r="R81" s="10">
        <v>327.83</v>
      </c>
      <c r="S81" s="4">
        <f t="shared" si="6"/>
        <v>0.82737347007365603</v>
      </c>
      <c r="T81" s="14">
        <f t="shared" si="7"/>
        <v>7.3569968394380254</v>
      </c>
    </row>
    <row r="82" spans="1:20">
      <c r="A82" s="1" t="s">
        <v>62</v>
      </c>
      <c r="B82" s="2" t="s">
        <v>152</v>
      </c>
      <c r="C82" s="4">
        <v>255.45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 s="4">
        <v>1</v>
      </c>
      <c r="J82" s="4">
        <v>1</v>
      </c>
      <c r="K82" s="4">
        <v>2</v>
      </c>
      <c r="L82" s="4">
        <v>1</v>
      </c>
      <c r="M82" s="4">
        <v>0</v>
      </c>
      <c r="N82" s="4">
        <v>0</v>
      </c>
      <c r="O82" s="4">
        <v>0</v>
      </c>
      <c r="P82" s="2">
        <f t="shared" si="4"/>
        <v>7.0999999999999994E-2</v>
      </c>
      <c r="Q82" s="4">
        <f t="shared" si="5"/>
        <v>403.58064266405881</v>
      </c>
      <c r="R82" s="10">
        <v>400.6</v>
      </c>
      <c r="S82" s="4">
        <f t="shared" si="6"/>
        <v>0.74404459911602372</v>
      </c>
      <c r="T82" s="14">
        <f t="shared" si="7"/>
        <v>8.8842306908074899</v>
      </c>
    </row>
    <row r="83" spans="1:20">
      <c r="A83" s="1" t="s">
        <v>63</v>
      </c>
      <c r="B83" s="2" t="s">
        <v>153</v>
      </c>
      <c r="C83" s="4">
        <v>244.84999999999997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I83" s="4">
        <v>0</v>
      </c>
      <c r="J83" s="4">
        <v>2</v>
      </c>
      <c r="K83" s="4">
        <v>3</v>
      </c>
      <c r="L83" s="4">
        <v>1</v>
      </c>
      <c r="M83" s="4">
        <v>0</v>
      </c>
      <c r="N83" s="4">
        <v>0</v>
      </c>
      <c r="O83" s="4">
        <v>0</v>
      </c>
      <c r="P83" s="2">
        <f t="shared" si="4"/>
        <v>7.0999999999999994E-2</v>
      </c>
      <c r="Q83" s="4">
        <f t="shared" si="5"/>
        <v>386.83390235386491</v>
      </c>
      <c r="R83" s="10">
        <v>379</v>
      </c>
      <c r="S83" s="4">
        <f t="shared" si="6"/>
        <v>2.0669927055052542</v>
      </c>
      <c r="T83" s="14">
        <f t="shared" si="7"/>
        <v>61.370026089890246</v>
      </c>
    </row>
    <row r="84" spans="1:20">
      <c r="A84" s="1" t="s">
        <v>64</v>
      </c>
      <c r="B84" s="2" t="s">
        <v>154</v>
      </c>
      <c r="C84" s="4">
        <v>304.95</v>
      </c>
      <c r="D84" s="4">
        <v>0</v>
      </c>
      <c r="E84" s="4">
        <v>0</v>
      </c>
      <c r="F84" s="4">
        <v>0</v>
      </c>
      <c r="G84" s="4">
        <v>0</v>
      </c>
      <c r="H84" s="4">
        <v>1</v>
      </c>
      <c r="I84" s="4">
        <v>0</v>
      </c>
      <c r="J84" s="4">
        <v>1</v>
      </c>
      <c r="K84" s="4">
        <v>0</v>
      </c>
      <c r="L84" s="4">
        <v>2</v>
      </c>
      <c r="M84" s="4">
        <v>0</v>
      </c>
      <c r="N84" s="4">
        <v>0</v>
      </c>
      <c r="O84" s="4">
        <v>0</v>
      </c>
      <c r="P84" s="2">
        <f t="shared" si="4"/>
        <v>5.2000000000000005E-2</v>
      </c>
      <c r="Q84" s="4">
        <f t="shared" si="5"/>
        <v>494.81093500525725</v>
      </c>
      <c r="R84" s="10">
        <v>503.25</v>
      </c>
      <c r="S84" s="4">
        <f t="shared" si="6"/>
        <v>1.6769130640323398</v>
      </c>
      <c r="T84" s="14">
        <f t="shared" si="7"/>
        <v>71.217817985492459</v>
      </c>
    </row>
    <row r="85" spans="1:20">
      <c r="A85" s="1" t="s">
        <v>65</v>
      </c>
      <c r="B85" s="2" t="s">
        <v>155</v>
      </c>
      <c r="C85" s="4">
        <v>196.84999999999997</v>
      </c>
      <c r="D85" s="4">
        <v>0</v>
      </c>
      <c r="E85" s="4">
        <v>0</v>
      </c>
      <c r="F85" s="4">
        <v>0</v>
      </c>
      <c r="G85" s="4">
        <v>0</v>
      </c>
      <c r="H85" s="4">
        <v>0</v>
      </c>
      <c r="I85" s="4">
        <v>0</v>
      </c>
      <c r="J85" s="4">
        <v>2</v>
      </c>
      <c r="K85" s="4">
        <v>0</v>
      </c>
      <c r="L85" s="4">
        <v>4</v>
      </c>
      <c r="M85" s="4">
        <v>0</v>
      </c>
      <c r="N85" s="4">
        <v>0</v>
      </c>
      <c r="O85" s="4">
        <v>0</v>
      </c>
      <c r="P85" s="2">
        <f t="shared" si="4"/>
        <v>6.8000000000000005E-2</v>
      </c>
      <c r="Q85" s="4">
        <f t="shared" si="5"/>
        <v>312.27394443950902</v>
      </c>
      <c r="R85" s="10">
        <v>306.5</v>
      </c>
      <c r="S85" s="4">
        <f t="shared" si="6"/>
        <v>1.8838317910306763</v>
      </c>
      <c r="T85" s="14">
        <f t="shared" si="7"/>
        <v>33.338434390537167</v>
      </c>
    </row>
    <row r="86" spans="1:20">
      <c r="A86" s="1" t="s">
        <v>66</v>
      </c>
      <c r="B86" s="2" t="s">
        <v>154</v>
      </c>
      <c r="C86" s="4">
        <v>330.34999999999997</v>
      </c>
      <c r="D86" s="4">
        <v>0</v>
      </c>
      <c r="E86" s="4">
        <v>0</v>
      </c>
      <c r="F86" s="4">
        <v>0</v>
      </c>
      <c r="G86" s="4">
        <v>0</v>
      </c>
      <c r="H86" s="4">
        <v>0</v>
      </c>
      <c r="I86" s="4">
        <v>2</v>
      </c>
      <c r="J86" s="4">
        <v>0</v>
      </c>
      <c r="K86" s="4">
        <v>0</v>
      </c>
      <c r="L86" s="4">
        <v>2</v>
      </c>
      <c r="M86" s="4">
        <v>0</v>
      </c>
      <c r="N86" s="4">
        <v>0</v>
      </c>
      <c r="O86" s="4">
        <v>0</v>
      </c>
      <c r="P86" s="2">
        <f t="shared" si="4"/>
        <v>7.0000000000000007E-2</v>
      </c>
      <c r="Q86" s="4">
        <f t="shared" si="5"/>
        <v>522.62300268944784</v>
      </c>
      <c r="R86" s="10">
        <v>507.25</v>
      </c>
      <c r="S86" s="4">
        <f t="shared" si="6"/>
        <v>3.0306560255195354</v>
      </c>
      <c r="T86" s="14">
        <f t="shared" si="7"/>
        <v>236.32921168977066</v>
      </c>
    </row>
    <row r="87" spans="1:20">
      <c r="A87" s="1" t="s">
        <v>67</v>
      </c>
      <c r="B87" s="2" t="s">
        <v>154</v>
      </c>
      <c r="C87" s="4">
        <v>320.84999999999997</v>
      </c>
      <c r="D87" s="4">
        <v>0</v>
      </c>
      <c r="E87" s="4">
        <v>0</v>
      </c>
      <c r="F87" s="4">
        <v>0</v>
      </c>
      <c r="G87" s="4">
        <v>0</v>
      </c>
      <c r="H87" s="4">
        <v>0</v>
      </c>
      <c r="I87" s="4">
        <v>2</v>
      </c>
      <c r="J87" s="4">
        <v>0</v>
      </c>
      <c r="K87" s="4">
        <v>0</v>
      </c>
      <c r="L87" s="4">
        <v>2</v>
      </c>
      <c r="M87" s="4">
        <v>0</v>
      </c>
      <c r="N87" s="4">
        <v>0</v>
      </c>
      <c r="O87" s="4">
        <v>0</v>
      </c>
      <c r="P87" s="2">
        <f t="shared" si="4"/>
        <v>7.0000000000000007E-2</v>
      </c>
      <c r="Q87" s="4">
        <f t="shared" si="5"/>
        <v>507.59373516848592</v>
      </c>
      <c r="R87" s="10">
        <v>535.79999999999995</v>
      </c>
      <c r="S87" s="4">
        <f t="shared" si="6"/>
        <v>5.2643271428730936</v>
      </c>
      <c r="T87" s="14">
        <f t="shared" si="7"/>
        <v>795.59337574550534</v>
      </c>
    </row>
    <row r="88" spans="1:20">
      <c r="A88" s="1" t="s">
        <v>68</v>
      </c>
      <c r="B88" s="2" t="s">
        <v>156</v>
      </c>
      <c r="C88" s="4">
        <v>308.84999999999997</v>
      </c>
      <c r="D88" s="4">
        <v>1</v>
      </c>
      <c r="E88" s="4">
        <v>1</v>
      </c>
      <c r="F88" s="4">
        <v>0</v>
      </c>
      <c r="G88" s="4">
        <v>0</v>
      </c>
      <c r="H88" s="4">
        <v>1</v>
      </c>
      <c r="I88" s="4">
        <v>1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4">
        <v>1</v>
      </c>
      <c r="P88" s="2">
        <f t="shared" si="4"/>
        <v>9.7000000000000003E-2</v>
      </c>
      <c r="Q88" s="4">
        <f t="shared" si="5"/>
        <v>471.82133576538632</v>
      </c>
      <c r="R88" s="10">
        <v>475</v>
      </c>
      <c r="S88" s="4">
        <f t="shared" si="6"/>
        <v>0.66919247044498464</v>
      </c>
      <c r="T88" s="14">
        <f t="shared" si="7"/>
        <v>10.103906316412155</v>
      </c>
    </row>
    <row r="89" spans="1:20">
      <c r="A89" s="1" t="s">
        <v>69</v>
      </c>
      <c r="B89" s="2" t="s">
        <v>157</v>
      </c>
      <c r="C89" s="4">
        <v>225.03999999999996</v>
      </c>
      <c r="D89" s="4">
        <v>1</v>
      </c>
      <c r="E89" s="4">
        <v>0</v>
      </c>
      <c r="F89" s="4">
        <v>0</v>
      </c>
      <c r="G89" s="4">
        <v>0</v>
      </c>
      <c r="H89" s="4">
        <v>1</v>
      </c>
      <c r="I89" s="4">
        <v>1</v>
      </c>
      <c r="J89" s="4">
        <v>0</v>
      </c>
      <c r="K89" s="4">
        <v>0</v>
      </c>
      <c r="L89" s="4">
        <v>0</v>
      </c>
      <c r="M89" s="4">
        <v>0</v>
      </c>
      <c r="N89" s="4">
        <v>0</v>
      </c>
      <c r="O89" s="4">
        <v>0</v>
      </c>
      <c r="P89" s="2">
        <f t="shared" si="4"/>
        <v>5.5999999999999994E-2</v>
      </c>
      <c r="Q89" s="4">
        <f t="shared" si="5"/>
        <v>363.04737813455853</v>
      </c>
      <c r="R89" s="10">
        <v>364.9</v>
      </c>
      <c r="S89" s="4">
        <f t="shared" si="6"/>
        <v>0.50770673210234296</v>
      </c>
      <c r="T89" s="14">
        <f t="shared" si="7"/>
        <v>3.4322077763117553</v>
      </c>
    </row>
    <row r="90" spans="1:20">
      <c r="A90" s="1" t="s">
        <v>70</v>
      </c>
      <c r="B90" s="2" t="s">
        <v>158</v>
      </c>
      <c r="C90" s="4">
        <v>318.10999999999996</v>
      </c>
      <c r="D90" s="4">
        <v>0</v>
      </c>
      <c r="E90" s="4">
        <v>1</v>
      </c>
      <c r="F90" s="4">
        <v>0</v>
      </c>
      <c r="G90" s="4">
        <v>0</v>
      </c>
      <c r="H90" s="4">
        <v>1</v>
      </c>
      <c r="I90" s="4">
        <v>1</v>
      </c>
      <c r="J90" s="4">
        <v>0</v>
      </c>
      <c r="K90" s="4">
        <v>0</v>
      </c>
      <c r="L90" s="4">
        <v>1</v>
      </c>
      <c r="M90" s="4">
        <v>0</v>
      </c>
      <c r="N90" s="4">
        <v>0</v>
      </c>
      <c r="O90" s="4">
        <v>0</v>
      </c>
      <c r="P90" s="2">
        <f t="shared" si="4"/>
        <v>7.2999999999999995E-2</v>
      </c>
      <c r="Q90" s="4">
        <f t="shared" si="5"/>
        <v>501.22031729825375</v>
      </c>
      <c r="R90" s="10">
        <v>514</v>
      </c>
      <c r="S90" s="4">
        <f t="shared" si="6"/>
        <v>2.4863195917794267</v>
      </c>
      <c r="T90" s="14">
        <f t="shared" si="7"/>
        <v>163.32028995731241</v>
      </c>
    </row>
    <row r="91" spans="1:20">
      <c r="A91" s="1" t="s">
        <v>71</v>
      </c>
      <c r="B91" s="2" t="s">
        <v>159</v>
      </c>
      <c r="C91" s="4">
        <v>256.14999999999998</v>
      </c>
      <c r="D91" s="4">
        <v>0</v>
      </c>
      <c r="E91" s="4">
        <v>0</v>
      </c>
      <c r="F91" s="4">
        <v>0</v>
      </c>
      <c r="G91" s="4">
        <v>1</v>
      </c>
      <c r="H91" s="4">
        <v>1</v>
      </c>
      <c r="I91" s="4">
        <v>1</v>
      </c>
      <c r="J91" s="4">
        <v>0</v>
      </c>
      <c r="K91" s="4">
        <v>3</v>
      </c>
      <c r="L91" s="4">
        <v>0</v>
      </c>
      <c r="M91" s="4">
        <v>0</v>
      </c>
      <c r="N91" s="4">
        <v>0</v>
      </c>
      <c r="O91" s="4">
        <v>0</v>
      </c>
      <c r="P91" s="2">
        <f t="shared" si="4"/>
        <v>0.09</v>
      </c>
      <c r="Q91" s="4">
        <f t="shared" si="5"/>
        <v>394.74495299738021</v>
      </c>
      <c r="R91" s="10">
        <v>378.65</v>
      </c>
      <c r="S91" s="4">
        <f t="shared" si="6"/>
        <v>4.2506148151010787</v>
      </c>
      <c r="T91" s="14">
        <f t="shared" si="7"/>
        <v>259.04751198787892</v>
      </c>
    </row>
    <row r="92" spans="1:20">
      <c r="A92" s="1" t="s">
        <v>72</v>
      </c>
      <c r="B92" s="2" t="s">
        <v>160</v>
      </c>
      <c r="C92" s="4">
        <v>243.74999999999997</v>
      </c>
      <c r="D92" s="4">
        <v>0</v>
      </c>
      <c r="E92" s="4">
        <v>0</v>
      </c>
      <c r="F92" s="4">
        <v>0</v>
      </c>
      <c r="G92" s="4">
        <v>1</v>
      </c>
      <c r="H92" s="4">
        <v>1</v>
      </c>
      <c r="I92" s="4">
        <v>0</v>
      </c>
      <c r="J92" s="4">
        <v>1</v>
      </c>
      <c r="K92" s="4">
        <v>4</v>
      </c>
      <c r="L92" s="4">
        <v>0</v>
      </c>
      <c r="M92" s="4">
        <v>0</v>
      </c>
      <c r="N92" s="4">
        <v>0</v>
      </c>
      <c r="O92" s="4">
        <v>0</v>
      </c>
      <c r="P92" s="2">
        <f t="shared" si="4"/>
        <v>0.09</v>
      </c>
      <c r="Q92" s="4">
        <f t="shared" si="5"/>
        <v>375.63569116967176</v>
      </c>
      <c r="R92" s="10">
        <v>367.85</v>
      </c>
      <c r="S92" s="4">
        <f t="shared" si="6"/>
        <v>2.1165396682538358</v>
      </c>
      <c r="T92" s="14">
        <f t="shared" si="7"/>
        <v>60.616986989504447</v>
      </c>
    </row>
    <row r="93" spans="1:20">
      <c r="A93" s="1" t="s">
        <v>73</v>
      </c>
      <c r="B93" s="2" t="s">
        <v>161</v>
      </c>
      <c r="C93" s="4">
        <v>266.25</v>
      </c>
      <c r="D93" s="4">
        <v>2</v>
      </c>
      <c r="E93" s="4">
        <v>0</v>
      </c>
      <c r="F93" s="4">
        <v>0</v>
      </c>
      <c r="G93" s="4">
        <v>0</v>
      </c>
      <c r="H93" s="4">
        <v>1</v>
      </c>
      <c r="I93" s="4">
        <v>0</v>
      </c>
      <c r="J93" s="4">
        <v>1</v>
      </c>
      <c r="K93" s="4">
        <v>0</v>
      </c>
      <c r="L93" s="4">
        <v>0</v>
      </c>
      <c r="M93" s="4">
        <v>0</v>
      </c>
      <c r="N93" s="4">
        <v>0</v>
      </c>
      <c r="O93" s="4">
        <v>0</v>
      </c>
      <c r="P93" s="2">
        <f t="shared" si="4"/>
        <v>5.7999999999999996E-2</v>
      </c>
      <c r="Q93" s="4">
        <f t="shared" si="5"/>
        <v>428.30531050325271</v>
      </c>
      <c r="R93" s="10">
        <v>417.9</v>
      </c>
      <c r="S93" s="4">
        <f t="shared" si="6"/>
        <v>2.4899044037455695</v>
      </c>
      <c r="T93" s="14">
        <f t="shared" si="7"/>
        <v>108.2704866691017</v>
      </c>
    </row>
    <row r="94" spans="1:20">
      <c r="A94" s="1" t="s">
        <v>74</v>
      </c>
      <c r="B94" s="2" t="s">
        <v>162</v>
      </c>
      <c r="C94" s="4">
        <v>238.64999999999998</v>
      </c>
      <c r="D94" s="4">
        <v>0</v>
      </c>
      <c r="E94" s="4">
        <v>0</v>
      </c>
      <c r="F94" s="4">
        <v>0</v>
      </c>
      <c r="G94" s="4">
        <v>1</v>
      </c>
      <c r="H94" s="4">
        <v>2</v>
      </c>
      <c r="I94" s="4">
        <v>0</v>
      </c>
      <c r="J94" s="4">
        <v>0</v>
      </c>
      <c r="K94" s="4">
        <v>0</v>
      </c>
      <c r="L94" s="4">
        <v>0</v>
      </c>
      <c r="M94" s="4">
        <v>0</v>
      </c>
      <c r="N94" s="4">
        <v>0</v>
      </c>
      <c r="O94" s="4">
        <v>0</v>
      </c>
      <c r="P94" s="2">
        <f t="shared" si="4"/>
        <v>3.5999999999999997E-2</v>
      </c>
      <c r="Q94" s="4">
        <f t="shared" si="5"/>
        <v>396.62358900721944</v>
      </c>
      <c r="R94" s="10">
        <v>394</v>
      </c>
      <c r="S94" s="4">
        <f t="shared" si="6"/>
        <v>0.6658855348272682</v>
      </c>
      <c r="T94" s="14">
        <f t="shared" si="7"/>
        <v>6.8832192788026685</v>
      </c>
    </row>
    <row r="95" spans="1:20">
      <c r="A95" s="1" t="s">
        <v>75</v>
      </c>
      <c r="B95" s="2" t="s">
        <v>161</v>
      </c>
      <c r="C95" s="4">
        <v>266.89</v>
      </c>
      <c r="D95" s="4">
        <v>1</v>
      </c>
      <c r="E95" s="4">
        <v>1</v>
      </c>
      <c r="F95" s="4">
        <v>0</v>
      </c>
      <c r="G95" s="4">
        <v>0</v>
      </c>
      <c r="H95" s="4">
        <v>1</v>
      </c>
      <c r="I95" s="4">
        <v>1</v>
      </c>
      <c r="J95" s="4">
        <v>0</v>
      </c>
      <c r="K95" s="4">
        <v>0</v>
      </c>
      <c r="L95" s="4">
        <v>0</v>
      </c>
      <c r="M95" s="4">
        <v>0</v>
      </c>
      <c r="N95" s="4">
        <v>0</v>
      </c>
      <c r="O95" s="4">
        <v>0</v>
      </c>
      <c r="P95" s="2">
        <f t="shared" si="4"/>
        <v>7.5999999999999998E-2</v>
      </c>
      <c r="Q95" s="4">
        <f t="shared" si="5"/>
        <v>418.83231014525506</v>
      </c>
      <c r="R95" s="10">
        <v>419.5</v>
      </c>
      <c r="S95" s="4">
        <f t="shared" si="6"/>
        <v>0.1591632550047522</v>
      </c>
      <c r="T95" s="14">
        <f t="shared" si="7"/>
        <v>0.44580974212931301</v>
      </c>
    </row>
    <row r="96" spans="1:20">
      <c r="A96" s="1" t="s">
        <v>76</v>
      </c>
      <c r="B96" s="2" t="s">
        <v>161</v>
      </c>
      <c r="C96" s="4">
        <v>276.87</v>
      </c>
      <c r="D96" s="4">
        <v>2</v>
      </c>
      <c r="E96" s="4">
        <v>0</v>
      </c>
      <c r="F96" s="4">
        <v>0</v>
      </c>
      <c r="G96" s="4">
        <v>0</v>
      </c>
      <c r="H96" s="4">
        <v>0</v>
      </c>
      <c r="I96" s="4">
        <v>2</v>
      </c>
      <c r="J96" s="4">
        <v>0</v>
      </c>
      <c r="K96" s="4">
        <v>0</v>
      </c>
      <c r="L96" s="4">
        <v>0</v>
      </c>
      <c r="M96" s="4">
        <v>0</v>
      </c>
      <c r="N96" s="4">
        <v>0</v>
      </c>
      <c r="O96" s="4">
        <v>0</v>
      </c>
      <c r="P96" s="2">
        <f t="shared" si="4"/>
        <v>7.5999999999999998E-2</v>
      </c>
      <c r="Q96" s="4">
        <f t="shared" si="5"/>
        <v>434.49399269330729</v>
      </c>
      <c r="R96" s="10">
        <v>435.5</v>
      </c>
      <c r="S96" s="4">
        <f t="shared" si="6"/>
        <v>0.23100052966537518</v>
      </c>
      <c r="T96" s="14">
        <f t="shared" si="7"/>
        <v>1.012050701119118</v>
      </c>
    </row>
    <row r="97" spans="1:20">
      <c r="A97" s="1" t="s">
        <v>77</v>
      </c>
      <c r="B97" s="2" t="s">
        <v>161</v>
      </c>
      <c r="C97" s="4">
        <v>274.04999999999995</v>
      </c>
      <c r="D97" s="4">
        <v>2</v>
      </c>
      <c r="E97" s="4">
        <v>0</v>
      </c>
      <c r="F97" s="4">
        <v>0</v>
      </c>
      <c r="G97" s="4">
        <v>0</v>
      </c>
      <c r="H97" s="4">
        <v>0</v>
      </c>
      <c r="I97" s="4">
        <v>2</v>
      </c>
      <c r="J97" s="4">
        <v>0</v>
      </c>
      <c r="K97" s="4">
        <v>0</v>
      </c>
      <c r="L97" s="4">
        <v>0</v>
      </c>
      <c r="M97" s="4">
        <v>0</v>
      </c>
      <c r="N97" s="4">
        <v>0</v>
      </c>
      <c r="O97" s="4">
        <v>0</v>
      </c>
      <c r="P97" s="2">
        <f t="shared" si="4"/>
        <v>7.5999999999999998E-2</v>
      </c>
      <c r="Q97" s="4">
        <f t="shared" si="5"/>
        <v>430.06854732401791</v>
      </c>
      <c r="R97" s="10">
        <v>428.6</v>
      </c>
      <c r="S97" s="4">
        <f t="shared" si="6"/>
        <v>0.3426381997241929</v>
      </c>
      <c r="T97" s="14">
        <f t="shared" si="7"/>
        <v>2.156631242880108</v>
      </c>
    </row>
    <row r="98" spans="1:20">
      <c r="A98" s="1" t="s">
        <v>78</v>
      </c>
      <c r="B98" s="2" t="s">
        <v>163</v>
      </c>
      <c r="C98" s="4">
        <v>304.14999999999998</v>
      </c>
      <c r="D98" s="4">
        <v>2</v>
      </c>
      <c r="E98" s="4">
        <v>1</v>
      </c>
      <c r="F98" s="4">
        <v>0</v>
      </c>
      <c r="G98" s="4">
        <v>0</v>
      </c>
      <c r="H98" s="4">
        <v>1</v>
      </c>
      <c r="I98" s="4">
        <v>0</v>
      </c>
      <c r="J98" s="4">
        <v>1</v>
      </c>
      <c r="K98" s="4">
        <v>0</v>
      </c>
      <c r="L98" s="4">
        <v>0</v>
      </c>
      <c r="M98" s="4">
        <v>0</v>
      </c>
      <c r="N98" s="4">
        <v>0</v>
      </c>
      <c r="O98" s="4">
        <v>0</v>
      </c>
      <c r="P98" s="2">
        <f t="shared" si="4"/>
        <v>7.8E-2</v>
      </c>
      <c r="Q98" s="4">
        <f t="shared" si="5"/>
        <v>476.04066888292044</v>
      </c>
      <c r="R98" s="10">
        <v>465</v>
      </c>
      <c r="S98" s="4">
        <f t="shared" si="6"/>
        <v>2.3743373941764392</v>
      </c>
      <c r="T98" s="14">
        <f t="shared" si="7"/>
        <v>121.89636938228773</v>
      </c>
    </row>
    <row r="99" spans="1:20">
      <c r="A99" s="1" t="s">
        <v>79</v>
      </c>
      <c r="B99" s="2" t="s">
        <v>163</v>
      </c>
      <c r="C99" s="4">
        <v>311.54999999999995</v>
      </c>
      <c r="D99" s="4">
        <v>3</v>
      </c>
      <c r="E99" s="4">
        <v>0</v>
      </c>
      <c r="F99" s="4">
        <v>0</v>
      </c>
      <c r="G99" s="4">
        <v>0</v>
      </c>
      <c r="H99" s="4">
        <v>0</v>
      </c>
      <c r="I99" s="4">
        <v>1</v>
      </c>
      <c r="J99" s="4">
        <v>1</v>
      </c>
      <c r="K99" s="4">
        <v>0</v>
      </c>
      <c r="L99" s="4">
        <v>0</v>
      </c>
      <c r="M99" s="4">
        <v>0</v>
      </c>
      <c r="N99" s="4">
        <v>0</v>
      </c>
      <c r="O99" s="4">
        <v>0</v>
      </c>
      <c r="P99" s="2">
        <f t="shared" si="4"/>
        <v>7.8E-2</v>
      </c>
      <c r="Q99" s="4">
        <f t="shared" si="5"/>
        <v>487.62278609394662</v>
      </c>
      <c r="R99" s="10">
        <v>470</v>
      </c>
      <c r="S99" s="4">
        <f t="shared" si="6"/>
        <v>3.7495289561588541</v>
      </c>
      <c r="T99" s="14">
        <f t="shared" si="7"/>
        <v>310.5625897129982</v>
      </c>
    </row>
    <row r="100" spans="1:20">
      <c r="A100" s="1" t="s">
        <v>80</v>
      </c>
      <c r="B100" s="2" t="s">
        <v>164</v>
      </c>
      <c r="C100" s="4">
        <v>279.14999999999998</v>
      </c>
      <c r="D100" s="4">
        <v>0</v>
      </c>
      <c r="E100" s="4">
        <v>0</v>
      </c>
      <c r="F100" s="4">
        <v>0</v>
      </c>
      <c r="G100" s="4">
        <v>0</v>
      </c>
      <c r="H100" s="4">
        <v>0</v>
      </c>
      <c r="I100" s="4">
        <v>0</v>
      </c>
      <c r="J100" s="4">
        <v>4</v>
      </c>
      <c r="K100" s="4">
        <v>6</v>
      </c>
      <c r="L100" s="4">
        <v>0</v>
      </c>
      <c r="M100" s="4">
        <v>0</v>
      </c>
      <c r="N100" s="4">
        <v>0</v>
      </c>
      <c r="O100" s="4">
        <v>0</v>
      </c>
      <c r="P100" s="2">
        <f t="shared" si="4"/>
        <v>0.10799999999999998</v>
      </c>
      <c r="Q100" s="4">
        <f t="shared" si="5"/>
        <v>420.8274539599841</v>
      </c>
      <c r="R100" s="10">
        <v>412.75</v>
      </c>
      <c r="S100" s="4">
        <f t="shared" si="6"/>
        <v>1.9569846056896663</v>
      </c>
      <c r="T100" s="14">
        <f t="shared" si="7"/>
        <v>65.245262475662784</v>
      </c>
    </row>
    <row r="101" spans="1:20">
      <c r="A101" s="1" t="s">
        <v>81</v>
      </c>
      <c r="B101" s="2" t="s">
        <v>165</v>
      </c>
      <c r="C101" s="4">
        <v>268.73999999999995</v>
      </c>
      <c r="D101" s="4">
        <v>0</v>
      </c>
      <c r="E101" s="4">
        <v>0</v>
      </c>
      <c r="F101" s="4">
        <v>0</v>
      </c>
      <c r="G101" s="4">
        <v>0</v>
      </c>
      <c r="H101" s="4">
        <v>2</v>
      </c>
      <c r="I101" s="4">
        <v>2</v>
      </c>
      <c r="J101" s="4">
        <v>0</v>
      </c>
      <c r="K101" s="4">
        <v>0</v>
      </c>
      <c r="L101" s="4">
        <v>0</v>
      </c>
      <c r="M101" s="4">
        <v>0</v>
      </c>
      <c r="N101" s="4">
        <v>0</v>
      </c>
      <c r="O101" s="4">
        <v>0</v>
      </c>
      <c r="P101" s="2">
        <f t="shared" si="4"/>
        <v>7.1999999999999995E-2</v>
      </c>
      <c r="Q101" s="4">
        <f t="shared" si="5"/>
        <v>424.00318073384068</v>
      </c>
      <c r="R101" s="10">
        <v>425</v>
      </c>
      <c r="S101" s="4">
        <f t="shared" si="6"/>
        <v>0.23454570968454605</v>
      </c>
      <c r="T101" s="14">
        <f t="shared" si="7"/>
        <v>0.99364864938640662</v>
      </c>
    </row>
    <row r="102" spans="1:20">
      <c r="A102" s="1" t="s">
        <v>82</v>
      </c>
      <c r="B102" s="2" t="s">
        <v>163</v>
      </c>
      <c r="C102" s="4">
        <v>303.14999999999998</v>
      </c>
      <c r="D102" s="4">
        <v>1</v>
      </c>
      <c r="E102" s="4">
        <v>2</v>
      </c>
      <c r="F102" s="4">
        <v>0</v>
      </c>
      <c r="G102" s="4">
        <v>0</v>
      </c>
      <c r="H102" s="4">
        <v>1</v>
      </c>
      <c r="I102" s="4">
        <v>1</v>
      </c>
      <c r="J102" s="4">
        <v>0</v>
      </c>
      <c r="K102" s="4">
        <v>0</v>
      </c>
      <c r="L102" s="4">
        <v>0</v>
      </c>
      <c r="M102" s="4">
        <v>0</v>
      </c>
      <c r="N102" s="4">
        <v>0</v>
      </c>
      <c r="O102" s="4">
        <v>0</v>
      </c>
      <c r="P102" s="2">
        <f t="shared" si="4"/>
        <v>9.6000000000000002E-2</v>
      </c>
      <c r="Q102" s="4">
        <f t="shared" si="5"/>
        <v>463.6852538453067</v>
      </c>
      <c r="R102" s="10">
        <v>464.8</v>
      </c>
      <c r="S102" s="4">
        <f t="shared" si="6"/>
        <v>0.23983351004589226</v>
      </c>
      <c r="T102" s="14">
        <f t="shared" si="7"/>
        <v>1.2426589894035149</v>
      </c>
    </row>
    <row r="103" spans="1:20">
      <c r="A103" s="1" t="s">
        <v>83</v>
      </c>
      <c r="B103" s="2" t="s">
        <v>163</v>
      </c>
      <c r="C103" s="4">
        <v>310.02999999999997</v>
      </c>
      <c r="D103" s="4">
        <v>2</v>
      </c>
      <c r="E103" s="4">
        <v>1</v>
      </c>
      <c r="F103" s="4">
        <v>0</v>
      </c>
      <c r="G103" s="4">
        <v>0</v>
      </c>
      <c r="H103" s="4">
        <v>0</v>
      </c>
      <c r="I103" s="4">
        <v>2</v>
      </c>
      <c r="J103" s="4">
        <v>0</v>
      </c>
      <c r="K103" s="4">
        <v>0</v>
      </c>
      <c r="L103" s="4">
        <v>0</v>
      </c>
      <c r="M103" s="4">
        <v>0</v>
      </c>
      <c r="N103" s="4">
        <v>0</v>
      </c>
      <c r="O103" s="4">
        <v>0</v>
      </c>
      <c r="P103" s="2">
        <f t="shared" si="4"/>
        <v>9.6000000000000002E-2</v>
      </c>
      <c r="Q103" s="4">
        <f t="shared" si="5"/>
        <v>474.20860712406545</v>
      </c>
      <c r="R103" s="10">
        <v>475</v>
      </c>
      <c r="S103" s="4">
        <f t="shared" si="6"/>
        <v>0.16660902651253645</v>
      </c>
      <c r="T103" s="14">
        <f t="shared" si="7"/>
        <v>0.62630268407995504</v>
      </c>
    </row>
    <row r="104" spans="1:20">
      <c r="A104" s="1" t="s">
        <v>84</v>
      </c>
      <c r="B104" s="2" t="s">
        <v>163</v>
      </c>
      <c r="C104" s="4">
        <v>309.49</v>
      </c>
      <c r="D104" s="4">
        <v>2</v>
      </c>
      <c r="E104" s="4">
        <v>1</v>
      </c>
      <c r="F104" s="4">
        <v>0</v>
      </c>
      <c r="G104" s="4">
        <v>0</v>
      </c>
      <c r="H104" s="4">
        <v>0</v>
      </c>
      <c r="I104" s="4">
        <v>2</v>
      </c>
      <c r="J104" s="4">
        <v>0</v>
      </c>
      <c r="K104" s="4">
        <v>0</v>
      </c>
      <c r="L104" s="4">
        <v>0</v>
      </c>
      <c r="M104" s="4">
        <v>0</v>
      </c>
      <c r="N104" s="4">
        <v>0</v>
      </c>
      <c r="O104" s="4">
        <v>0</v>
      </c>
      <c r="P104" s="2">
        <f t="shared" si="4"/>
        <v>9.6000000000000002E-2</v>
      </c>
      <c r="Q104" s="4">
        <f t="shared" si="5"/>
        <v>473.38264625625595</v>
      </c>
      <c r="R104" s="10">
        <v>475</v>
      </c>
      <c r="S104" s="4">
        <f t="shared" si="6"/>
        <v>0.3404955249987468</v>
      </c>
      <c r="T104" s="14">
        <f t="shared" si="7"/>
        <v>2.6158331324028854</v>
      </c>
    </row>
    <row r="105" spans="1:20">
      <c r="A105" s="1" t="s">
        <v>85</v>
      </c>
      <c r="B105" s="2" t="s">
        <v>166</v>
      </c>
      <c r="C105" s="4">
        <v>326.95</v>
      </c>
      <c r="D105" s="4">
        <v>2</v>
      </c>
      <c r="E105" s="4">
        <v>1</v>
      </c>
      <c r="F105" s="4">
        <v>1</v>
      </c>
      <c r="G105" s="4">
        <v>0</v>
      </c>
      <c r="H105" s="4">
        <v>1</v>
      </c>
      <c r="I105" s="4">
        <v>1</v>
      </c>
      <c r="J105" s="4">
        <v>0</v>
      </c>
      <c r="K105" s="4">
        <v>0</v>
      </c>
      <c r="L105" s="4">
        <v>0</v>
      </c>
      <c r="M105" s="4">
        <v>0</v>
      </c>
      <c r="N105" s="4">
        <v>0</v>
      </c>
      <c r="O105" s="4">
        <v>0</v>
      </c>
      <c r="P105" s="2">
        <f t="shared" si="4"/>
        <v>0.108</v>
      </c>
      <c r="Q105" s="4">
        <f t="shared" si="5"/>
        <v>492.88746577903208</v>
      </c>
      <c r="R105" s="10">
        <v>495</v>
      </c>
      <c r="S105" s="4">
        <f t="shared" si="6"/>
        <v>0.42677459009452851</v>
      </c>
      <c r="T105" s="14">
        <f t="shared" si="7"/>
        <v>4.4628008347605199</v>
      </c>
    </row>
    <row r="106" spans="1:20">
      <c r="A106" s="1" t="s">
        <v>86</v>
      </c>
      <c r="B106" s="2" t="s">
        <v>166</v>
      </c>
      <c r="C106" s="4">
        <v>336.64</v>
      </c>
      <c r="D106" s="4">
        <v>1</v>
      </c>
      <c r="E106" s="4">
        <v>3</v>
      </c>
      <c r="F106" s="4">
        <v>0</v>
      </c>
      <c r="G106" s="4">
        <v>0</v>
      </c>
      <c r="H106" s="4">
        <v>1</v>
      </c>
      <c r="I106" s="4">
        <v>1</v>
      </c>
      <c r="J106" s="4">
        <v>0</v>
      </c>
      <c r="K106" s="4">
        <v>0</v>
      </c>
      <c r="L106" s="4">
        <v>0</v>
      </c>
      <c r="M106" s="4">
        <v>0</v>
      </c>
      <c r="N106" s="4">
        <v>0</v>
      </c>
      <c r="O106" s="4">
        <v>0</v>
      </c>
      <c r="P106" s="2">
        <f t="shared" si="4"/>
        <v>0.11600000000000001</v>
      </c>
      <c r="Q106" s="4">
        <f t="shared" si="5"/>
        <v>502.78995853894594</v>
      </c>
      <c r="R106" s="10">
        <v>504</v>
      </c>
      <c r="S106" s="4">
        <f t="shared" si="6"/>
        <v>0.24008759147898037</v>
      </c>
      <c r="T106" s="14">
        <f t="shared" si="7"/>
        <v>1.4642003374698469</v>
      </c>
    </row>
    <row r="107" spans="1:20">
      <c r="A107" s="1" t="s">
        <v>87</v>
      </c>
      <c r="B107" s="2" t="s">
        <v>167</v>
      </c>
      <c r="C107" s="4">
        <v>332.75</v>
      </c>
      <c r="D107" s="4">
        <v>0</v>
      </c>
      <c r="E107" s="4">
        <v>2</v>
      </c>
      <c r="F107" s="4">
        <v>0</v>
      </c>
      <c r="G107" s="4">
        <v>0</v>
      </c>
      <c r="H107" s="4">
        <v>2</v>
      </c>
      <c r="I107" s="4">
        <v>2</v>
      </c>
      <c r="J107" s="4">
        <v>0</v>
      </c>
      <c r="K107" s="4">
        <v>0</v>
      </c>
      <c r="L107" s="4">
        <v>0</v>
      </c>
      <c r="M107" s="4">
        <v>0</v>
      </c>
      <c r="N107" s="4">
        <v>0</v>
      </c>
      <c r="O107" s="4">
        <v>0</v>
      </c>
      <c r="P107" s="2">
        <f t="shared" si="4"/>
        <v>0.11199999999999999</v>
      </c>
      <c r="Q107" s="4">
        <f t="shared" si="5"/>
        <v>499.28277335638069</v>
      </c>
      <c r="R107" s="10">
        <v>508</v>
      </c>
      <c r="S107" s="4">
        <f t="shared" si="6"/>
        <v>1.7159894967754552</v>
      </c>
      <c r="T107" s="14">
        <f t="shared" si="7"/>
        <v>75.99004035622643</v>
      </c>
    </row>
    <row r="108" spans="1:20">
      <c r="A108" s="1" t="s">
        <v>88</v>
      </c>
      <c r="B108" s="2" t="s">
        <v>168</v>
      </c>
      <c r="C108" s="4">
        <v>366.78999999999996</v>
      </c>
      <c r="D108" s="4">
        <v>1</v>
      </c>
      <c r="E108" s="4">
        <v>4</v>
      </c>
      <c r="F108" s="4">
        <v>0</v>
      </c>
      <c r="G108" s="4">
        <v>0</v>
      </c>
      <c r="H108" s="4">
        <v>1</v>
      </c>
      <c r="I108" s="4">
        <v>1</v>
      </c>
      <c r="J108" s="4">
        <v>0</v>
      </c>
      <c r="K108" s="4">
        <v>0</v>
      </c>
      <c r="L108" s="4">
        <v>0</v>
      </c>
      <c r="M108" s="4">
        <v>0</v>
      </c>
      <c r="N108" s="4">
        <v>0</v>
      </c>
      <c r="O108" s="4">
        <v>0</v>
      </c>
      <c r="P108" s="2">
        <f t="shared" si="4"/>
        <v>0.13600000000000001</v>
      </c>
      <c r="Q108" s="4">
        <f t="shared" si="5"/>
        <v>535.8478547970501</v>
      </c>
      <c r="R108" s="10">
        <v>537.29999999999995</v>
      </c>
      <c r="S108" s="4">
        <f t="shared" si="6"/>
        <v>0.27026711389351399</v>
      </c>
      <c r="T108" s="14">
        <f t="shared" si="7"/>
        <v>2.1087256904502625</v>
      </c>
    </row>
    <row r="109" spans="1:20">
      <c r="A109" s="1" t="s">
        <v>89</v>
      </c>
      <c r="B109" s="2" t="s">
        <v>169</v>
      </c>
      <c r="C109" s="4">
        <v>394.45</v>
      </c>
      <c r="D109" s="4">
        <v>1</v>
      </c>
      <c r="E109" s="4">
        <v>5</v>
      </c>
      <c r="F109" s="4">
        <v>0</v>
      </c>
      <c r="G109" s="4">
        <v>0</v>
      </c>
      <c r="H109" s="4">
        <v>1</v>
      </c>
      <c r="I109" s="4">
        <v>1</v>
      </c>
      <c r="J109" s="4">
        <v>0</v>
      </c>
      <c r="K109" s="4">
        <v>0</v>
      </c>
      <c r="L109" s="4">
        <v>0</v>
      </c>
      <c r="M109" s="4">
        <v>0</v>
      </c>
      <c r="N109" s="4">
        <v>0</v>
      </c>
      <c r="O109" s="4">
        <v>0</v>
      </c>
      <c r="P109" s="2">
        <f t="shared" si="4"/>
        <v>0.156</v>
      </c>
      <c r="Q109" s="4">
        <f t="shared" si="5"/>
        <v>564.57753655548311</v>
      </c>
      <c r="R109" s="10">
        <v>567</v>
      </c>
      <c r="S109" s="4">
        <f t="shared" si="6"/>
        <v>0.42724223007352613</v>
      </c>
      <c r="T109" s="14">
        <f t="shared" si="7"/>
        <v>5.8683291400206503</v>
      </c>
    </row>
    <row r="110" spans="1:20">
      <c r="A110" s="1" t="s">
        <v>90</v>
      </c>
      <c r="B110" s="2" t="s">
        <v>170</v>
      </c>
      <c r="C110" s="4">
        <v>248.95</v>
      </c>
      <c r="D110" s="4">
        <v>2</v>
      </c>
      <c r="E110" s="4">
        <v>0</v>
      </c>
      <c r="F110" s="4">
        <v>0</v>
      </c>
      <c r="G110" s="4">
        <v>0</v>
      </c>
      <c r="H110" s="4">
        <v>0</v>
      </c>
      <c r="I110" s="4">
        <v>0</v>
      </c>
      <c r="J110" s="4">
        <v>0</v>
      </c>
      <c r="K110" s="4">
        <v>0</v>
      </c>
      <c r="L110" s="4">
        <v>0</v>
      </c>
      <c r="M110" s="4">
        <v>0</v>
      </c>
      <c r="N110" s="4">
        <v>0</v>
      </c>
      <c r="O110" s="4">
        <v>1</v>
      </c>
      <c r="P110" s="2">
        <f t="shared" si="4"/>
        <v>6.0999999999999999E-2</v>
      </c>
      <c r="Q110" s="4">
        <f t="shared" si="5"/>
        <v>398.78003264566007</v>
      </c>
      <c r="R110" s="10">
        <v>400.35</v>
      </c>
      <c r="S110" s="4">
        <f t="shared" si="6"/>
        <v>0.39214870846508088</v>
      </c>
      <c r="T110" s="14">
        <f t="shared" si="7"/>
        <v>2.4647974936931862</v>
      </c>
    </row>
    <row r="111" spans="1:20">
      <c r="A111" s="1" t="s">
        <v>91</v>
      </c>
      <c r="B111" s="2" t="s">
        <v>171</v>
      </c>
      <c r="C111" s="4">
        <v>249.14999999999998</v>
      </c>
      <c r="D111" s="4">
        <v>1</v>
      </c>
      <c r="E111" s="4">
        <v>0</v>
      </c>
      <c r="F111" s="4">
        <v>0</v>
      </c>
      <c r="G111" s="4">
        <v>1</v>
      </c>
      <c r="H111" s="4">
        <v>0</v>
      </c>
      <c r="I111" s="4">
        <v>0</v>
      </c>
      <c r="J111" s="4">
        <v>0</v>
      </c>
      <c r="K111" s="4">
        <v>3</v>
      </c>
      <c r="L111" s="4">
        <v>0</v>
      </c>
      <c r="M111" s="4">
        <v>0</v>
      </c>
      <c r="N111" s="4">
        <v>0</v>
      </c>
      <c r="O111" s="4">
        <v>1</v>
      </c>
      <c r="P111" s="2">
        <f t="shared" si="4"/>
        <v>9.5000000000000001E-2</v>
      </c>
      <c r="Q111" s="4">
        <f t="shared" si="5"/>
        <v>381.56131551743937</v>
      </c>
      <c r="R111" s="10">
        <v>378.05</v>
      </c>
      <c r="S111" s="4">
        <f t="shared" si="6"/>
        <v>0.92879659236591894</v>
      </c>
      <c r="T111" s="14">
        <f t="shared" si="7"/>
        <v>12.329336663010418</v>
      </c>
    </row>
    <row r="112" spans="1:20">
      <c r="A112" s="1" t="s">
        <v>92</v>
      </c>
      <c r="B112" s="2" t="s">
        <v>172</v>
      </c>
      <c r="C112" s="4">
        <v>278.73999999999995</v>
      </c>
      <c r="D112" s="4">
        <v>1</v>
      </c>
      <c r="E112" s="4">
        <v>0</v>
      </c>
      <c r="F112" s="4">
        <v>0</v>
      </c>
      <c r="G112" s="4">
        <v>2</v>
      </c>
      <c r="H112" s="4">
        <v>0</v>
      </c>
      <c r="I112" s="4">
        <v>0</v>
      </c>
      <c r="J112" s="4">
        <v>0</v>
      </c>
      <c r="K112" s="4">
        <v>5</v>
      </c>
      <c r="L112" s="4">
        <v>0</v>
      </c>
      <c r="M112" s="4">
        <v>0</v>
      </c>
      <c r="N112" s="4">
        <v>0</v>
      </c>
      <c r="O112" s="4">
        <v>1</v>
      </c>
      <c r="P112" s="2">
        <f t="shared" si="4"/>
        <v>0.13100000000000001</v>
      </c>
      <c r="Q112" s="4">
        <f t="shared" si="5"/>
        <v>409.4066291737106</v>
      </c>
      <c r="R112" s="10">
        <v>406.85</v>
      </c>
      <c r="S112" s="4">
        <f t="shared" si="6"/>
        <v>0.62839601172682213</v>
      </c>
      <c r="T112" s="14">
        <f t="shared" si="7"/>
        <v>6.5363527318680212</v>
      </c>
    </row>
    <row r="113" spans="1:20">
      <c r="A113" s="1" t="s">
        <v>93</v>
      </c>
      <c r="B113" s="2" t="s">
        <v>173</v>
      </c>
      <c r="C113" s="4">
        <v>301.09999999999997</v>
      </c>
      <c r="D113" s="4">
        <v>1</v>
      </c>
      <c r="E113" s="4">
        <v>0</v>
      </c>
      <c r="F113" s="4">
        <v>0</v>
      </c>
      <c r="G113" s="4">
        <v>3</v>
      </c>
      <c r="H113" s="4">
        <v>0</v>
      </c>
      <c r="I113" s="4">
        <v>0</v>
      </c>
      <c r="J113" s="4">
        <v>0</v>
      </c>
      <c r="K113" s="4">
        <v>7</v>
      </c>
      <c r="L113" s="4">
        <v>0</v>
      </c>
      <c r="M113" s="4">
        <v>0</v>
      </c>
      <c r="N113" s="4">
        <v>0</v>
      </c>
      <c r="O113" s="4">
        <v>1</v>
      </c>
      <c r="P113" s="2">
        <f t="shared" si="4"/>
        <v>0.16699999999999998</v>
      </c>
      <c r="Q113" s="4">
        <f t="shared" si="5"/>
        <v>426.42020872072516</v>
      </c>
      <c r="R113" s="10">
        <v>433.95</v>
      </c>
      <c r="S113" s="4">
        <f t="shared" si="6"/>
        <v>1.7351748540787724</v>
      </c>
      <c r="T113" s="14">
        <f t="shared" si="7"/>
        <v>56.697756709443311</v>
      </c>
    </row>
    <row r="114" spans="1:20">
      <c r="A114" s="1" t="s">
        <v>94</v>
      </c>
      <c r="B114" s="2" t="s">
        <v>173</v>
      </c>
      <c r="C114" s="4">
        <v>307.33</v>
      </c>
      <c r="D114" s="4">
        <v>1</v>
      </c>
      <c r="E114" s="4">
        <v>0</v>
      </c>
      <c r="F114" s="4">
        <v>0</v>
      </c>
      <c r="G114" s="4">
        <v>3</v>
      </c>
      <c r="H114" s="4">
        <v>0</v>
      </c>
      <c r="I114" s="4">
        <v>0</v>
      </c>
      <c r="J114" s="4">
        <v>0</v>
      </c>
      <c r="K114" s="4">
        <v>7</v>
      </c>
      <c r="L114" s="4">
        <v>0</v>
      </c>
      <c r="M114" s="4">
        <v>0</v>
      </c>
      <c r="N114" s="4">
        <v>0</v>
      </c>
      <c r="O114" s="4">
        <v>1</v>
      </c>
      <c r="P114" s="2">
        <f t="shared" si="4"/>
        <v>0.16699999999999998</v>
      </c>
      <c r="Q114" s="4">
        <f t="shared" si="5"/>
        <v>435.24318414526891</v>
      </c>
      <c r="R114" s="10">
        <v>437.75</v>
      </c>
      <c r="S114" s="4">
        <f t="shared" si="6"/>
        <v>0.57265924722583372</v>
      </c>
      <c r="T114" s="14">
        <f t="shared" si="7"/>
        <v>6.2841257295311514</v>
      </c>
    </row>
    <row r="115" spans="1:20">
      <c r="A115" s="1" t="s">
        <v>95</v>
      </c>
      <c r="B115" s="2" t="s">
        <v>174</v>
      </c>
      <c r="C115" s="4">
        <v>307.7</v>
      </c>
      <c r="D115" s="4">
        <v>2</v>
      </c>
      <c r="E115" s="4">
        <v>2</v>
      </c>
      <c r="F115" s="4">
        <v>0</v>
      </c>
      <c r="G115" s="4">
        <v>0</v>
      </c>
      <c r="H115" s="4">
        <v>0</v>
      </c>
      <c r="I115" s="4">
        <v>0</v>
      </c>
      <c r="J115" s="4">
        <v>0</v>
      </c>
      <c r="K115" s="4">
        <v>0</v>
      </c>
      <c r="L115" s="4">
        <v>0</v>
      </c>
      <c r="M115" s="4">
        <v>0</v>
      </c>
      <c r="N115" s="4">
        <v>0</v>
      </c>
      <c r="O115" s="4">
        <v>1</v>
      </c>
      <c r="P115" s="2">
        <f t="shared" si="4"/>
        <v>0.10100000000000001</v>
      </c>
      <c r="Q115" s="4">
        <f t="shared" si="5"/>
        <v>467.77207019165434</v>
      </c>
      <c r="R115" s="10">
        <v>466.7</v>
      </c>
      <c r="S115" s="4">
        <f t="shared" si="6"/>
        <v>0.22971291871745184</v>
      </c>
      <c r="T115" s="14">
        <f t="shared" si="7"/>
        <v>1.1493344958337897</v>
      </c>
    </row>
    <row r="116" spans="1:20">
      <c r="A116" s="1" t="s">
        <v>96</v>
      </c>
      <c r="B116" s="2" t="s">
        <v>175</v>
      </c>
      <c r="C116" s="4">
        <v>356.65</v>
      </c>
      <c r="D116" s="4">
        <v>2</v>
      </c>
      <c r="E116" s="4">
        <v>2</v>
      </c>
      <c r="F116" s="4">
        <v>0</v>
      </c>
      <c r="G116" s="4">
        <v>0</v>
      </c>
      <c r="H116" s="4">
        <v>0</v>
      </c>
      <c r="I116" s="4">
        <v>0</v>
      </c>
      <c r="J116" s="4">
        <v>0</v>
      </c>
      <c r="K116" s="4">
        <v>0</v>
      </c>
      <c r="L116" s="4">
        <v>0</v>
      </c>
      <c r="M116" s="4">
        <v>0</v>
      </c>
      <c r="N116" s="4">
        <v>0</v>
      </c>
      <c r="O116" s="4">
        <v>2</v>
      </c>
      <c r="P116" s="2">
        <f t="shared" si="4"/>
        <v>0.122</v>
      </c>
      <c r="Q116" s="4">
        <f t="shared" si="5"/>
        <v>529.06324727494973</v>
      </c>
      <c r="R116" s="10">
        <v>540</v>
      </c>
      <c r="S116" s="4">
        <f t="shared" si="6"/>
        <v>2.025324578713013</v>
      </c>
      <c r="T116" s="14">
        <f t="shared" si="7"/>
        <v>119.61256016889449</v>
      </c>
    </row>
    <row r="117" spans="1:20">
      <c r="A117" s="1" t="s">
        <v>97</v>
      </c>
      <c r="B117" s="2" t="s">
        <v>144</v>
      </c>
      <c r="C117" s="4">
        <v>328.34999999999997</v>
      </c>
      <c r="D117" s="4">
        <v>4</v>
      </c>
      <c r="E117" s="4">
        <v>0</v>
      </c>
      <c r="F117" s="4">
        <v>0</v>
      </c>
      <c r="G117" s="4">
        <v>1</v>
      </c>
      <c r="H117" s="4">
        <v>0</v>
      </c>
      <c r="I117" s="4">
        <v>0</v>
      </c>
      <c r="J117" s="4">
        <v>0</v>
      </c>
      <c r="K117" s="4">
        <v>0</v>
      </c>
      <c r="L117" s="4">
        <v>0</v>
      </c>
      <c r="M117" s="4">
        <v>0</v>
      </c>
      <c r="N117" s="4">
        <v>0</v>
      </c>
      <c r="O117" s="4">
        <v>1</v>
      </c>
      <c r="P117" s="2">
        <f t="shared" si="4"/>
        <v>0.10100000000000001</v>
      </c>
      <c r="Q117" s="4">
        <f t="shared" si="5"/>
        <v>499.16463843818553</v>
      </c>
      <c r="R117" s="10">
        <v>497.1</v>
      </c>
      <c r="S117" s="4">
        <f t="shared" si="6"/>
        <v>0.41533664014997207</v>
      </c>
      <c r="T117" s="14">
        <f t="shared" si="7"/>
        <v>4.2627318804331074</v>
      </c>
    </row>
    <row r="118" spans="1:20">
      <c r="A118" s="1" t="s">
        <v>98</v>
      </c>
      <c r="B118" s="2" t="s">
        <v>176</v>
      </c>
      <c r="C118" s="4">
        <v>356.15</v>
      </c>
      <c r="D118" s="4">
        <v>4</v>
      </c>
      <c r="E118" s="4">
        <v>0</v>
      </c>
      <c r="F118" s="4">
        <v>0</v>
      </c>
      <c r="G118" s="4">
        <v>1</v>
      </c>
      <c r="H118" s="4">
        <v>0</v>
      </c>
      <c r="I118" s="4">
        <v>0</v>
      </c>
      <c r="J118" s="4">
        <v>0</v>
      </c>
      <c r="K118" s="4">
        <v>0</v>
      </c>
      <c r="L118" s="4">
        <v>0</v>
      </c>
      <c r="M118" s="4">
        <v>0</v>
      </c>
      <c r="N118" s="4">
        <v>0</v>
      </c>
      <c r="O118" s="4">
        <v>2</v>
      </c>
      <c r="P118" s="2">
        <f t="shared" si="4"/>
        <v>0.122</v>
      </c>
      <c r="Q118" s="4">
        <f t="shared" si="5"/>
        <v>528.32153516605456</v>
      </c>
      <c r="R118" s="10">
        <v>510</v>
      </c>
      <c r="S118" s="4">
        <f t="shared" si="6"/>
        <v>3.5924578756969723</v>
      </c>
      <c r="T118" s="14">
        <f t="shared" si="7"/>
        <v>335.67865084097389</v>
      </c>
    </row>
    <row r="119" spans="1:20">
      <c r="A119" s="1" t="s">
        <v>99</v>
      </c>
      <c r="B119" s="2" t="s">
        <v>144</v>
      </c>
      <c r="C119" s="4">
        <v>337.01</v>
      </c>
      <c r="D119" s="4">
        <v>2</v>
      </c>
      <c r="E119" s="4">
        <v>3</v>
      </c>
      <c r="F119" s="4">
        <v>0</v>
      </c>
      <c r="G119" s="4">
        <v>0</v>
      </c>
      <c r="H119" s="4">
        <v>0</v>
      </c>
      <c r="I119" s="4">
        <v>0</v>
      </c>
      <c r="J119" s="4">
        <v>0</v>
      </c>
      <c r="K119" s="4">
        <v>0</v>
      </c>
      <c r="L119" s="4">
        <v>0</v>
      </c>
      <c r="M119" s="4">
        <v>0</v>
      </c>
      <c r="N119" s="4">
        <v>0</v>
      </c>
      <c r="O119" s="4">
        <v>1</v>
      </c>
      <c r="P119" s="2">
        <f t="shared" si="4"/>
        <v>0.12100000000000001</v>
      </c>
      <c r="Q119" s="4">
        <f t="shared" si="5"/>
        <v>500.49082287457361</v>
      </c>
      <c r="R119" s="10">
        <v>500.2</v>
      </c>
      <c r="S119" s="4">
        <f t="shared" si="6"/>
        <v>5.8141318387369259E-2</v>
      </c>
      <c r="T119" s="14">
        <f t="shared" si="7"/>
        <v>8.4577944375264086E-2</v>
      </c>
    </row>
    <row r="120" spans="1:20">
      <c r="A120" s="1" t="s">
        <v>100</v>
      </c>
      <c r="B120" s="2" t="s">
        <v>177</v>
      </c>
      <c r="C120" s="4">
        <v>345.95</v>
      </c>
      <c r="D120" s="4">
        <v>4</v>
      </c>
      <c r="E120" s="4">
        <v>1</v>
      </c>
      <c r="F120" s="4">
        <v>0</v>
      </c>
      <c r="G120" s="4">
        <v>1</v>
      </c>
      <c r="H120" s="4">
        <v>0</v>
      </c>
      <c r="I120" s="4">
        <v>0</v>
      </c>
      <c r="J120" s="4">
        <v>0</v>
      </c>
      <c r="K120" s="4">
        <v>0</v>
      </c>
      <c r="L120" s="4">
        <v>0</v>
      </c>
      <c r="M120" s="4">
        <v>0</v>
      </c>
      <c r="N120" s="4">
        <v>0</v>
      </c>
      <c r="O120" s="4">
        <v>1</v>
      </c>
      <c r="P120" s="2">
        <f t="shared" si="4"/>
        <v>0.12100000000000001</v>
      </c>
      <c r="Q120" s="4">
        <f t="shared" si="5"/>
        <v>513.76754450449175</v>
      </c>
      <c r="R120" s="10">
        <v>509.4</v>
      </c>
      <c r="S120" s="4">
        <f t="shared" si="6"/>
        <v>0.8573899694722763</v>
      </c>
      <c r="T120" s="14">
        <f t="shared" si="7"/>
        <v>19.075444998716307</v>
      </c>
    </row>
    <row r="121" spans="1:20">
      <c r="A121" s="3" t="s">
        <v>101</v>
      </c>
      <c r="B121" s="18" t="s">
        <v>177</v>
      </c>
      <c r="C121" s="3">
        <v>362.78999999999996</v>
      </c>
      <c r="D121" s="3">
        <v>2</v>
      </c>
      <c r="E121" s="3">
        <v>4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v>0</v>
      </c>
      <c r="L121" s="3">
        <v>0</v>
      </c>
      <c r="M121" s="3">
        <v>0</v>
      </c>
      <c r="N121" s="3">
        <v>0</v>
      </c>
      <c r="O121" s="3">
        <v>1</v>
      </c>
      <c r="P121" s="18">
        <f t="shared" si="4"/>
        <v>0.14099999999999999</v>
      </c>
      <c r="Q121" s="3">
        <f t="shared" si="5"/>
        <v>527.21985586795313</v>
      </c>
      <c r="R121" s="19">
        <v>530.6</v>
      </c>
      <c r="S121" s="3">
        <f t="shared" si="6"/>
        <v>0.63704186431339871</v>
      </c>
      <c r="T121" s="20">
        <f t="shared" si="7"/>
        <v>11.425374353411049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22"/>
  <sheetViews>
    <sheetView workbookViewId="0"/>
  </sheetViews>
  <sheetFormatPr defaultRowHeight="14.25"/>
  <cols>
    <col min="1" max="1" width="38.25" style="2" customWidth="1"/>
    <col min="2" max="2" width="11.25" style="24" customWidth="1"/>
    <col min="3" max="6" width="9" style="24"/>
    <col min="7" max="7" width="10.125" style="24" customWidth="1"/>
    <col min="8" max="8" width="10.375" style="24" customWidth="1"/>
    <col min="9" max="11" width="9" style="24"/>
    <col min="12" max="12" width="14.5" style="24" customWidth="1"/>
    <col min="13" max="24" width="9" style="24"/>
    <col min="25" max="25" width="10.375" style="24" customWidth="1"/>
    <col min="26" max="30" width="9" style="24"/>
    <col min="31" max="32" width="9" style="23"/>
    <col min="35" max="35" width="14" style="4" customWidth="1"/>
  </cols>
  <sheetData>
    <row r="1" spans="1:38" ht="15.75">
      <c r="A1" s="5" t="s">
        <v>179</v>
      </c>
      <c r="B1" s="22" t="s">
        <v>178</v>
      </c>
      <c r="C1" s="27" t="s">
        <v>219</v>
      </c>
      <c r="D1" s="27" t="s">
        <v>220</v>
      </c>
      <c r="E1" s="27" t="s">
        <v>221</v>
      </c>
      <c r="F1" s="27" t="s">
        <v>222</v>
      </c>
      <c r="G1" s="27" t="s">
        <v>223</v>
      </c>
      <c r="H1" s="27" t="s">
        <v>224</v>
      </c>
      <c r="I1" s="27" t="s">
        <v>225</v>
      </c>
      <c r="J1" s="27" t="s">
        <v>226</v>
      </c>
      <c r="K1" s="27" t="s">
        <v>227</v>
      </c>
      <c r="L1" s="27" t="s">
        <v>228</v>
      </c>
      <c r="M1" s="27" t="s">
        <v>229</v>
      </c>
      <c r="N1" s="27" t="s">
        <v>230</v>
      </c>
      <c r="O1" s="27" t="s">
        <v>231</v>
      </c>
      <c r="P1" s="28" t="s">
        <v>232</v>
      </c>
      <c r="Q1" s="28" t="s">
        <v>233</v>
      </c>
      <c r="R1" s="28" t="s">
        <v>234</v>
      </c>
      <c r="S1" s="28" t="s">
        <v>235</v>
      </c>
      <c r="T1" s="28" t="s">
        <v>236</v>
      </c>
      <c r="U1" s="28" t="s">
        <v>237</v>
      </c>
      <c r="V1" s="28" t="s">
        <v>238</v>
      </c>
      <c r="W1" s="28" t="s">
        <v>239</v>
      </c>
      <c r="X1" s="28" t="s">
        <v>247</v>
      </c>
      <c r="Y1" s="28" t="s">
        <v>241</v>
      </c>
      <c r="Z1" s="28" t="s">
        <v>242</v>
      </c>
      <c r="AA1" s="28" t="s">
        <v>243</v>
      </c>
      <c r="AB1" s="28" t="s">
        <v>244</v>
      </c>
      <c r="AC1" s="28" t="s">
        <v>245</v>
      </c>
      <c r="AD1" s="29" t="s">
        <v>246</v>
      </c>
      <c r="AE1" s="28" t="s">
        <v>218</v>
      </c>
      <c r="AF1" s="11" t="s">
        <v>212</v>
      </c>
      <c r="AG1" s="11" t="s">
        <v>213</v>
      </c>
      <c r="AH1" s="11" t="s">
        <v>216</v>
      </c>
      <c r="AI1" s="17" t="s">
        <v>215</v>
      </c>
    </row>
    <row r="2" spans="1:38">
      <c r="A2" s="1" t="s">
        <v>0</v>
      </c>
      <c r="B2" s="2" t="s">
        <v>102</v>
      </c>
      <c r="C2" s="23">
        <v>1</v>
      </c>
      <c r="D2" s="23">
        <v>0</v>
      </c>
      <c r="E2" s="23">
        <v>0</v>
      </c>
      <c r="F2" s="23">
        <v>0</v>
      </c>
      <c r="G2" s="23">
        <v>0</v>
      </c>
      <c r="H2" s="23">
        <v>0</v>
      </c>
      <c r="I2" s="23">
        <v>0</v>
      </c>
      <c r="J2" s="23">
        <v>0</v>
      </c>
      <c r="K2" s="23">
        <v>0</v>
      </c>
      <c r="L2" s="23">
        <v>0</v>
      </c>
      <c r="M2" s="23">
        <v>0</v>
      </c>
      <c r="N2" s="23">
        <v>0</v>
      </c>
      <c r="O2" s="23">
        <v>0</v>
      </c>
      <c r="P2" s="23">
        <v>0</v>
      </c>
      <c r="Q2" s="23">
        <v>0</v>
      </c>
      <c r="R2" s="23">
        <v>0</v>
      </c>
      <c r="S2" s="23">
        <v>0</v>
      </c>
      <c r="T2" s="23">
        <v>0</v>
      </c>
      <c r="U2" s="23">
        <v>0</v>
      </c>
      <c r="V2" s="23">
        <v>0</v>
      </c>
      <c r="W2" s="23">
        <v>0</v>
      </c>
      <c r="X2" s="23">
        <v>0</v>
      </c>
      <c r="Y2" s="23">
        <v>0</v>
      </c>
      <c r="Z2" s="23">
        <v>0</v>
      </c>
      <c r="AA2" s="23">
        <v>0</v>
      </c>
      <c r="AB2" s="23">
        <v>0</v>
      </c>
      <c r="AC2" s="23">
        <v>0</v>
      </c>
      <c r="AD2" s="23">
        <v>0</v>
      </c>
      <c r="AE2" s="23">
        <f t="shared" ref="AE2:AE65" si="0">1.6781*C2+3.492*D2+4.033*E2+4.8823*F2+5.0146*G2+7.3691*H2+6.5081*I2+8.9582*J2+11.3764*K2+9.9318*L2+6.4737*M2+6.0723*N2+5.0663*O2+9.5059*P2+11.0752*Q2+10.8632*R2+11.3959*S2+16.3945*T2+18.5875*U2+10.5371*V2+17.3947*W2+1.5974*X2+5.4334*Y2+2.4778*Z2+1.7399*AA2+3.5192*AB2+9.8408*AC2+4.8923*AD2</f>
        <v>1.6780999999999999</v>
      </c>
      <c r="AF2" s="23">
        <f t="shared" ref="AF2:AF65" si="1">181.128*LN(AE2)</f>
        <v>93.763119147252382</v>
      </c>
      <c r="AG2" s="1">
        <v>190.56</v>
      </c>
      <c r="AH2">
        <f>ABS((AG2-AF2)/AG2*100)</f>
        <v>50.796012202323482</v>
      </c>
      <c r="AI2" s="14">
        <f>(AG2-AF2)^2</f>
        <v>9369.6361428210184</v>
      </c>
    </row>
    <row r="3" spans="1:38">
      <c r="A3" s="1" t="s">
        <v>1</v>
      </c>
      <c r="B3" s="2" t="s">
        <v>103</v>
      </c>
      <c r="C3" s="23">
        <v>0</v>
      </c>
      <c r="D3" s="23">
        <v>1</v>
      </c>
      <c r="E3" s="23">
        <v>0</v>
      </c>
      <c r="F3" s="23">
        <v>0</v>
      </c>
      <c r="G3" s="23">
        <v>0</v>
      </c>
      <c r="H3" s="23">
        <v>0</v>
      </c>
      <c r="I3" s="23">
        <v>0</v>
      </c>
      <c r="J3" s="23">
        <v>0</v>
      </c>
      <c r="K3" s="23">
        <v>0</v>
      </c>
      <c r="L3" s="23">
        <v>0</v>
      </c>
      <c r="M3" s="23">
        <v>0</v>
      </c>
      <c r="N3" s="23">
        <v>0</v>
      </c>
      <c r="O3" s="23">
        <v>0</v>
      </c>
      <c r="P3" s="23">
        <v>0</v>
      </c>
      <c r="Q3" s="23">
        <v>0</v>
      </c>
      <c r="R3" s="23">
        <v>0</v>
      </c>
      <c r="S3" s="23">
        <v>0</v>
      </c>
      <c r="T3" s="23">
        <v>0</v>
      </c>
      <c r="U3" s="23">
        <v>0</v>
      </c>
      <c r="V3" s="23">
        <v>0</v>
      </c>
      <c r="W3" s="23">
        <v>0</v>
      </c>
      <c r="X3" s="23">
        <v>2</v>
      </c>
      <c r="Y3" s="23">
        <v>0</v>
      </c>
      <c r="Z3" s="23">
        <v>0</v>
      </c>
      <c r="AA3" s="23">
        <v>0</v>
      </c>
      <c r="AB3" s="23">
        <v>0</v>
      </c>
      <c r="AC3" s="23">
        <v>0</v>
      </c>
      <c r="AD3" s="23">
        <v>0</v>
      </c>
      <c r="AE3" s="23">
        <f t="shared" si="0"/>
        <v>6.6867999999999999</v>
      </c>
      <c r="AF3" s="23">
        <f t="shared" si="1"/>
        <v>344.16773086171958</v>
      </c>
      <c r="AG3" s="10">
        <v>351.25</v>
      </c>
      <c r="AH3">
        <f t="shared" ref="AH3:AH66" si="2">ABS((AG3-AF3)/AG3*100)</f>
        <v>2.0163043810051029</v>
      </c>
      <c r="AI3" s="14">
        <f t="shared" ref="AI3:AI66" si="3">(AG3-AF3)^2</f>
        <v>50.158536147039335</v>
      </c>
    </row>
    <row r="4" spans="1:38">
      <c r="A4" s="2" t="s">
        <v>180</v>
      </c>
      <c r="B4" s="2" t="s">
        <v>104</v>
      </c>
      <c r="C4" s="23">
        <v>0</v>
      </c>
      <c r="D4" s="23">
        <v>0</v>
      </c>
      <c r="E4" s="23">
        <v>1</v>
      </c>
      <c r="F4" s="23">
        <v>0</v>
      </c>
      <c r="G4" s="23">
        <v>0</v>
      </c>
      <c r="H4" s="23">
        <v>0</v>
      </c>
      <c r="I4" s="23">
        <v>0</v>
      </c>
      <c r="J4" s="23">
        <v>0</v>
      </c>
      <c r="K4" s="23">
        <v>0</v>
      </c>
      <c r="L4" s="23">
        <v>0</v>
      </c>
      <c r="M4" s="23">
        <v>0</v>
      </c>
      <c r="N4" s="23">
        <v>0</v>
      </c>
      <c r="O4" s="23">
        <v>0</v>
      </c>
      <c r="P4" s="23">
        <v>0</v>
      </c>
      <c r="Q4" s="23">
        <v>0</v>
      </c>
      <c r="R4" s="23">
        <v>0</v>
      </c>
      <c r="S4" s="23">
        <v>0</v>
      </c>
      <c r="T4" s="23">
        <v>0</v>
      </c>
      <c r="U4" s="23">
        <v>0</v>
      </c>
      <c r="V4" s="23">
        <v>0</v>
      </c>
      <c r="W4" s="23">
        <v>0</v>
      </c>
      <c r="X4" s="23">
        <v>3</v>
      </c>
      <c r="Y4" s="23">
        <v>0</v>
      </c>
      <c r="Z4" s="23">
        <v>0</v>
      </c>
      <c r="AA4" s="23">
        <v>0</v>
      </c>
      <c r="AB4" s="23">
        <v>0</v>
      </c>
      <c r="AC4" s="23">
        <v>0</v>
      </c>
      <c r="AD4" s="23">
        <v>0</v>
      </c>
      <c r="AE4" s="23">
        <f t="shared" si="0"/>
        <v>8.8251999999999988</v>
      </c>
      <c r="AF4" s="23">
        <f t="shared" si="1"/>
        <v>394.42637328880414</v>
      </c>
      <c r="AG4" s="10">
        <v>299.25</v>
      </c>
      <c r="AH4">
        <f t="shared" si="2"/>
        <v>31.804970188405729</v>
      </c>
      <c r="AI4" s="14">
        <f t="shared" si="3"/>
        <v>9058.5420324097904</v>
      </c>
      <c r="AK4" s="12" t="s">
        <v>214</v>
      </c>
      <c r="AL4" s="13" t="s">
        <v>217</v>
      </c>
    </row>
    <row r="5" spans="1:38">
      <c r="A5" s="2" t="s">
        <v>181</v>
      </c>
      <c r="B5" s="2" t="s">
        <v>105</v>
      </c>
      <c r="C5" s="23">
        <v>0</v>
      </c>
      <c r="D5" s="23">
        <v>0</v>
      </c>
      <c r="E5" s="23">
        <v>0</v>
      </c>
      <c r="F5" s="23">
        <v>0</v>
      </c>
      <c r="G5" s="23">
        <v>0</v>
      </c>
      <c r="H5" s="23">
        <v>0</v>
      </c>
      <c r="I5" s="23">
        <v>0</v>
      </c>
      <c r="J5" s="23">
        <v>0</v>
      </c>
      <c r="K5" s="23">
        <v>0</v>
      </c>
      <c r="L5" s="23">
        <v>0</v>
      </c>
      <c r="M5" s="23">
        <v>0</v>
      </c>
      <c r="N5" s="23">
        <v>0</v>
      </c>
      <c r="O5" s="23">
        <v>0</v>
      </c>
      <c r="P5" s="23">
        <v>0</v>
      </c>
      <c r="Q5" s="23">
        <v>0</v>
      </c>
      <c r="R5" s="23">
        <v>0</v>
      </c>
      <c r="S5" s="23">
        <v>0</v>
      </c>
      <c r="T5" s="23">
        <v>0</v>
      </c>
      <c r="U5" s="23">
        <v>0</v>
      </c>
      <c r="V5" s="23">
        <v>0</v>
      </c>
      <c r="W5" s="23">
        <v>0</v>
      </c>
      <c r="X5" s="23">
        <v>1</v>
      </c>
      <c r="Y5" s="23">
        <v>0</v>
      </c>
      <c r="Z5" s="23">
        <v>1</v>
      </c>
      <c r="AA5" s="23">
        <v>0</v>
      </c>
      <c r="AB5" s="23">
        <v>0</v>
      </c>
      <c r="AC5" s="23">
        <v>0</v>
      </c>
      <c r="AD5" s="23">
        <v>0</v>
      </c>
      <c r="AE5" s="23">
        <f t="shared" si="0"/>
        <v>4.0751999999999997</v>
      </c>
      <c r="AF5" s="23">
        <f t="shared" si="1"/>
        <v>254.47031810662412</v>
      </c>
      <c r="AG5" s="10">
        <v>227.55</v>
      </c>
      <c r="AH5">
        <f t="shared" si="2"/>
        <v>11.830506748681216</v>
      </c>
      <c r="AI5" s="14">
        <f t="shared" si="3"/>
        <v>724.70352696183386</v>
      </c>
      <c r="AK5" s="15">
        <f>AVERAGE(AH2:AH123)</f>
        <v>5.9850080633269265</v>
      </c>
      <c r="AL5" s="16">
        <f>SQRT(SUM(AI2:AI123)/120)</f>
        <v>39.046632840465513</v>
      </c>
    </row>
    <row r="6" spans="1:38">
      <c r="A6" s="2" t="s">
        <v>182</v>
      </c>
      <c r="B6" s="2" t="s">
        <v>106</v>
      </c>
      <c r="C6" s="23">
        <v>1</v>
      </c>
      <c r="D6" s="23">
        <v>0</v>
      </c>
      <c r="E6" s="23">
        <v>0</v>
      </c>
      <c r="F6" s="23">
        <v>0</v>
      </c>
      <c r="G6" s="23">
        <v>0</v>
      </c>
      <c r="H6" s="23">
        <v>0</v>
      </c>
      <c r="I6" s="23">
        <v>0</v>
      </c>
      <c r="J6" s="23">
        <v>0</v>
      </c>
      <c r="K6" s="23">
        <v>0</v>
      </c>
      <c r="L6" s="23">
        <v>0</v>
      </c>
      <c r="M6" s="23">
        <v>0</v>
      </c>
      <c r="N6" s="23">
        <v>0</v>
      </c>
      <c r="O6" s="23">
        <v>0</v>
      </c>
      <c r="P6" s="23">
        <v>0</v>
      </c>
      <c r="Q6" s="23">
        <v>0</v>
      </c>
      <c r="R6" s="23">
        <v>0</v>
      </c>
      <c r="S6" s="23">
        <v>0</v>
      </c>
      <c r="T6" s="23">
        <v>0</v>
      </c>
      <c r="U6" s="23">
        <v>0</v>
      </c>
      <c r="V6" s="23">
        <v>0</v>
      </c>
      <c r="W6" s="23">
        <v>1</v>
      </c>
      <c r="X6" s="23">
        <v>0</v>
      </c>
      <c r="Y6" s="23">
        <v>0</v>
      </c>
      <c r="Z6" s="23">
        <v>0</v>
      </c>
      <c r="AA6" s="23">
        <v>0</v>
      </c>
      <c r="AB6" s="23">
        <v>0</v>
      </c>
      <c r="AC6" s="23">
        <v>0</v>
      </c>
      <c r="AD6" s="23">
        <v>0</v>
      </c>
      <c r="AE6" s="23">
        <f t="shared" si="0"/>
        <v>19.072800000000001</v>
      </c>
      <c r="AF6" s="23">
        <f t="shared" si="1"/>
        <v>534.01302346670946</v>
      </c>
      <c r="AG6" s="10">
        <v>528</v>
      </c>
      <c r="AH6">
        <f t="shared" si="2"/>
        <v>1.1388302020283059</v>
      </c>
      <c r="AI6" s="14">
        <f t="shared" si="3"/>
        <v>36.156451211198601</v>
      </c>
    </row>
    <row r="7" spans="1:38">
      <c r="A7" s="2" t="s">
        <v>183</v>
      </c>
      <c r="B7" s="2" t="s">
        <v>107</v>
      </c>
      <c r="C7" s="23">
        <v>1</v>
      </c>
      <c r="D7" s="23">
        <v>0</v>
      </c>
      <c r="E7" s="23">
        <v>0</v>
      </c>
      <c r="F7" s="23">
        <v>0</v>
      </c>
      <c r="G7" s="23">
        <v>0</v>
      </c>
      <c r="H7" s="23">
        <v>0</v>
      </c>
      <c r="I7" s="23">
        <v>0</v>
      </c>
      <c r="J7" s="23">
        <v>0</v>
      </c>
      <c r="K7" s="23">
        <v>0</v>
      </c>
      <c r="L7" s="23">
        <v>0</v>
      </c>
      <c r="M7" s="23">
        <v>0</v>
      </c>
      <c r="N7" s="23">
        <v>0</v>
      </c>
      <c r="O7" s="23">
        <v>0</v>
      </c>
      <c r="P7" s="23">
        <v>0</v>
      </c>
      <c r="Q7" s="23">
        <v>0</v>
      </c>
      <c r="R7" s="23">
        <v>0</v>
      </c>
      <c r="S7" s="23">
        <v>0</v>
      </c>
      <c r="T7" s="23">
        <v>0</v>
      </c>
      <c r="U7" s="23">
        <v>0</v>
      </c>
      <c r="V7" s="23">
        <v>1</v>
      </c>
      <c r="W7" s="23">
        <v>0</v>
      </c>
      <c r="X7" s="23">
        <v>0</v>
      </c>
      <c r="Y7" s="23">
        <v>0</v>
      </c>
      <c r="Z7" s="23">
        <v>0</v>
      </c>
      <c r="AA7" s="23">
        <v>0</v>
      </c>
      <c r="AB7" s="23">
        <v>0</v>
      </c>
      <c r="AC7" s="23">
        <v>0</v>
      </c>
      <c r="AD7" s="23">
        <v>0</v>
      </c>
      <c r="AE7" s="23">
        <f t="shared" si="0"/>
        <v>12.215200000000001</v>
      </c>
      <c r="AF7" s="23">
        <f t="shared" si="1"/>
        <v>453.30561827554641</v>
      </c>
      <c r="AG7" s="10">
        <v>478.06</v>
      </c>
      <c r="AH7">
        <f t="shared" si="2"/>
        <v>5.1780909769597105</v>
      </c>
      <c r="AI7" s="14">
        <f t="shared" si="3"/>
        <v>612.77941455996211</v>
      </c>
    </row>
    <row r="8" spans="1:38">
      <c r="A8" s="2" t="s">
        <v>184</v>
      </c>
      <c r="B8" s="2" t="s">
        <v>108</v>
      </c>
      <c r="C8" s="23">
        <v>0</v>
      </c>
      <c r="D8" s="23">
        <v>1</v>
      </c>
      <c r="E8" s="23">
        <v>0</v>
      </c>
      <c r="F8" s="23">
        <v>0</v>
      </c>
      <c r="G8" s="23">
        <v>0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3">
        <v>0</v>
      </c>
      <c r="U8" s="23">
        <v>0</v>
      </c>
      <c r="V8" s="23">
        <v>2</v>
      </c>
      <c r="W8" s="23">
        <v>0</v>
      </c>
      <c r="X8" s="23">
        <v>0</v>
      </c>
      <c r="Y8" s="23">
        <v>0</v>
      </c>
      <c r="Z8" s="23">
        <v>0</v>
      </c>
      <c r="AA8" s="23">
        <v>0</v>
      </c>
      <c r="AB8" s="23">
        <v>0</v>
      </c>
      <c r="AC8" s="23">
        <v>0</v>
      </c>
      <c r="AD8" s="23">
        <v>0</v>
      </c>
      <c r="AE8" s="23">
        <f t="shared" si="0"/>
        <v>24.566200000000002</v>
      </c>
      <c r="AF8" s="23">
        <f t="shared" si="1"/>
        <v>579.85801966337897</v>
      </c>
      <c r="AG8" s="10">
        <v>583</v>
      </c>
      <c r="AH8">
        <f t="shared" si="2"/>
        <v>0.53893316237067446</v>
      </c>
      <c r="AI8" s="14">
        <f t="shared" si="3"/>
        <v>9.8720404357132114</v>
      </c>
    </row>
    <row r="9" spans="1:38">
      <c r="A9" s="2" t="s">
        <v>185</v>
      </c>
      <c r="B9" s="2" t="s">
        <v>109</v>
      </c>
      <c r="C9" s="23">
        <v>0</v>
      </c>
      <c r="D9" s="23">
        <v>0</v>
      </c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1</v>
      </c>
      <c r="U9" s="23">
        <v>0</v>
      </c>
      <c r="V9" s="23">
        <v>0</v>
      </c>
      <c r="W9" s="23">
        <v>0</v>
      </c>
      <c r="X9" s="23">
        <v>0</v>
      </c>
      <c r="Y9" s="23">
        <v>0</v>
      </c>
      <c r="Z9" s="23">
        <v>0</v>
      </c>
      <c r="AA9" s="23">
        <v>0</v>
      </c>
      <c r="AB9" s="23">
        <v>0</v>
      </c>
      <c r="AC9" s="23">
        <v>0</v>
      </c>
      <c r="AD9" s="23">
        <v>0</v>
      </c>
      <c r="AE9" s="23">
        <f t="shared" si="0"/>
        <v>16.394500000000001</v>
      </c>
      <c r="AF9" s="23">
        <f t="shared" si="1"/>
        <v>506.6052192807403</v>
      </c>
      <c r="AG9" s="10">
        <v>509.75</v>
      </c>
      <c r="AH9">
        <f t="shared" si="2"/>
        <v>0.6169260851907209</v>
      </c>
      <c r="AI9" s="14">
        <f t="shared" si="3"/>
        <v>9.8896457722275546</v>
      </c>
    </row>
    <row r="10" spans="1:38">
      <c r="A10" s="2" t="s">
        <v>186</v>
      </c>
      <c r="B10" s="2" t="s">
        <v>110</v>
      </c>
      <c r="C10" s="23">
        <v>0</v>
      </c>
      <c r="D10" s="23">
        <v>0</v>
      </c>
      <c r="E10" s="23">
        <v>0</v>
      </c>
      <c r="F10" s="23">
        <v>0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1</v>
      </c>
      <c r="V10" s="23">
        <v>0</v>
      </c>
      <c r="W10" s="23">
        <v>0</v>
      </c>
      <c r="X10" s="23">
        <v>0</v>
      </c>
      <c r="Y10" s="23">
        <v>0</v>
      </c>
      <c r="Z10" s="23">
        <v>0</v>
      </c>
      <c r="AA10" s="23">
        <v>0</v>
      </c>
      <c r="AB10" s="23">
        <v>0</v>
      </c>
      <c r="AC10" s="23">
        <v>0</v>
      </c>
      <c r="AD10" s="23">
        <v>0</v>
      </c>
      <c r="AE10" s="23">
        <f t="shared" si="0"/>
        <v>18.587499999999999</v>
      </c>
      <c r="AF10" s="23">
        <f t="shared" si="1"/>
        <v>529.34464406522409</v>
      </c>
      <c r="AG10" s="10">
        <v>536.01</v>
      </c>
      <c r="AH10">
        <f t="shared" si="2"/>
        <v>1.2435133551194759</v>
      </c>
      <c r="AI10" s="14">
        <f t="shared" si="3"/>
        <v>44.42696973725235</v>
      </c>
    </row>
    <row r="11" spans="1:38">
      <c r="A11" s="2" t="s">
        <v>187</v>
      </c>
      <c r="B11" s="2" t="s">
        <v>111</v>
      </c>
      <c r="C11" s="23">
        <v>0</v>
      </c>
      <c r="D11" s="23">
        <v>0</v>
      </c>
      <c r="E11" s="23">
        <v>0</v>
      </c>
      <c r="F11" s="23">
        <v>1</v>
      </c>
      <c r="G11" s="23">
        <v>0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1</v>
      </c>
      <c r="V11" s="23">
        <v>0</v>
      </c>
      <c r="W11" s="23">
        <v>0</v>
      </c>
      <c r="X11" s="23">
        <v>0</v>
      </c>
      <c r="Y11" s="23">
        <v>0</v>
      </c>
      <c r="Z11" s="23">
        <v>0</v>
      </c>
      <c r="AA11" s="23">
        <v>0</v>
      </c>
      <c r="AB11" s="23">
        <v>0</v>
      </c>
      <c r="AC11" s="23">
        <v>0</v>
      </c>
      <c r="AD11" s="23">
        <v>0</v>
      </c>
      <c r="AE11" s="23">
        <f t="shared" si="0"/>
        <v>23.469799999999999</v>
      </c>
      <c r="AF11" s="23">
        <f t="shared" si="1"/>
        <v>571.58825383857629</v>
      </c>
      <c r="AG11" s="10">
        <v>556.30999999999995</v>
      </c>
      <c r="AH11">
        <f t="shared" si="2"/>
        <v>2.7463561393065645</v>
      </c>
      <c r="AI11" s="14">
        <f t="shared" si="3"/>
        <v>233.4250403559729</v>
      </c>
    </row>
    <row r="12" spans="1:38">
      <c r="A12" s="2" t="s">
        <v>188</v>
      </c>
      <c r="B12" s="25" t="s">
        <v>112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26">
        <v>1</v>
      </c>
      <c r="W12" s="26">
        <v>0</v>
      </c>
      <c r="X12" s="26">
        <v>0</v>
      </c>
      <c r="Y12" s="26">
        <v>0</v>
      </c>
      <c r="Z12" s="26">
        <v>0</v>
      </c>
      <c r="AA12" s="26">
        <v>1</v>
      </c>
      <c r="AB12" s="26">
        <v>0</v>
      </c>
      <c r="AC12" s="26">
        <v>0</v>
      </c>
      <c r="AD12" s="26">
        <v>0</v>
      </c>
      <c r="AE12" s="26">
        <f t="shared" si="0"/>
        <v>12.277000000000001</v>
      </c>
      <c r="AF12" s="26">
        <f t="shared" si="1"/>
        <v>454.21968350089463</v>
      </c>
      <c r="AG12" s="10">
        <v>411.89</v>
      </c>
      <c r="AH12">
        <f t="shared" si="2"/>
        <v>10.276938867390479</v>
      </c>
      <c r="AI12" s="14">
        <f t="shared" si="3"/>
        <v>1791.8021052859124</v>
      </c>
    </row>
    <row r="13" spans="1:38">
      <c r="A13" s="2" t="s">
        <v>189</v>
      </c>
      <c r="B13" s="25" t="s">
        <v>113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26">
        <v>1</v>
      </c>
      <c r="W13" s="26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1</v>
      </c>
      <c r="AE13" s="26">
        <f t="shared" si="0"/>
        <v>15.429400000000001</v>
      </c>
      <c r="AF13" s="26">
        <f t="shared" si="1"/>
        <v>495.61597841172409</v>
      </c>
      <c r="AG13" s="10">
        <v>452.15</v>
      </c>
      <c r="AH13">
        <f t="shared" si="2"/>
        <v>9.6131766917447994</v>
      </c>
      <c r="AI13" s="14">
        <f t="shared" si="3"/>
        <v>1889.2912792884663</v>
      </c>
    </row>
    <row r="14" spans="1:38">
      <c r="A14" s="2" t="s">
        <v>190</v>
      </c>
      <c r="B14" s="2" t="s">
        <v>114</v>
      </c>
      <c r="C14" s="23">
        <v>0</v>
      </c>
      <c r="D14" s="23">
        <v>0</v>
      </c>
      <c r="E14" s="23">
        <v>0</v>
      </c>
      <c r="F14" s="23">
        <v>0</v>
      </c>
      <c r="G14" s="23">
        <v>0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v>0</v>
      </c>
      <c r="V14" s="23">
        <v>0</v>
      </c>
      <c r="W14" s="23">
        <v>1</v>
      </c>
      <c r="X14" s="23">
        <v>0</v>
      </c>
      <c r="Y14" s="23">
        <v>0</v>
      </c>
      <c r="Z14" s="23">
        <v>1</v>
      </c>
      <c r="AA14" s="23">
        <v>0</v>
      </c>
      <c r="AB14" s="23">
        <v>0</v>
      </c>
      <c r="AC14" s="23">
        <v>0</v>
      </c>
      <c r="AD14" s="23">
        <v>0</v>
      </c>
      <c r="AE14" s="23">
        <f t="shared" si="0"/>
        <v>19.872499999999999</v>
      </c>
      <c r="AF14" s="23">
        <f t="shared" si="1"/>
        <v>541.45260794909609</v>
      </c>
      <c r="AG14" s="10">
        <v>421.45</v>
      </c>
      <c r="AH14">
        <f t="shared" si="2"/>
        <v>28.47374728890642</v>
      </c>
      <c r="AI14" s="14">
        <f t="shared" si="3"/>
        <v>14400.625914584463</v>
      </c>
    </row>
    <row r="15" spans="1:38">
      <c r="A15" s="1" t="s">
        <v>2</v>
      </c>
      <c r="B15" s="2" t="s">
        <v>115</v>
      </c>
      <c r="C15" s="23">
        <v>0</v>
      </c>
      <c r="D15" s="23">
        <v>0</v>
      </c>
      <c r="E15" s="23">
        <v>0</v>
      </c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1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1</v>
      </c>
      <c r="Y15" s="23">
        <v>0</v>
      </c>
      <c r="Z15" s="23">
        <v>0</v>
      </c>
      <c r="AA15" s="23">
        <v>0</v>
      </c>
      <c r="AB15" s="23">
        <v>0</v>
      </c>
      <c r="AC15" s="23">
        <v>0</v>
      </c>
      <c r="AD15" s="23">
        <v>0</v>
      </c>
      <c r="AE15" s="23">
        <f t="shared" si="0"/>
        <v>12.672600000000001</v>
      </c>
      <c r="AF15" s="23">
        <f t="shared" si="1"/>
        <v>459.9640836202704</v>
      </c>
      <c r="AG15" s="10">
        <v>424.95</v>
      </c>
      <c r="AH15">
        <f t="shared" si="2"/>
        <v>8.2395772726839436</v>
      </c>
      <c r="AI15" s="14">
        <f t="shared" si="3"/>
        <v>1225.9860517672887</v>
      </c>
    </row>
    <row r="16" spans="1:38">
      <c r="A16" s="1" t="s">
        <v>3</v>
      </c>
      <c r="B16" s="25" t="s">
        <v>116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  <c r="U16" s="26">
        <v>0</v>
      </c>
      <c r="V16" s="26">
        <v>0</v>
      </c>
      <c r="W16" s="26">
        <v>0</v>
      </c>
      <c r="X16" s="26">
        <v>0</v>
      </c>
      <c r="Y16" s="26">
        <v>0</v>
      </c>
      <c r="Z16" s="26">
        <v>0</v>
      </c>
      <c r="AA16" s="26">
        <v>0</v>
      </c>
      <c r="AB16" s="26">
        <v>0</v>
      </c>
      <c r="AC16" s="26">
        <v>0</v>
      </c>
      <c r="AD16" s="26">
        <v>1</v>
      </c>
      <c r="AE16" s="26">
        <f t="shared" si="0"/>
        <v>4.8922999999999996</v>
      </c>
      <c r="AF16" s="26">
        <f t="shared" si="1"/>
        <v>287.57014064587412</v>
      </c>
      <c r="AG16" s="10">
        <v>369.38</v>
      </c>
      <c r="AH16">
        <f t="shared" si="2"/>
        <v>22.147885471364415</v>
      </c>
      <c r="AI16" s="14">
        <f t="shared" si="3"/>
        <v>6692.8530875418573</v>
      </c>
    </row>
    <row r="17" spans="1:35">
      <c r="A17" s="1" t="s">
        <v>4</v>
      </c>
      <c r="B17" s="2" t="s">
        <v>117</v>
      </c>
      <c r="C17" s="23">
        <v>0</v>
      </c>
      <c r="D17" s="23">
        <v>0</v>
      </c>
      <c r="E17" s="23">
        <v>0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1</v>
      </c>
      <c r="U17" s="23">
        <v>0</v>
      </c>
      <c r="V17" s="23">
        <v>0</v>
      </c>
      <c r="W17" s="23">
        <v>0</v>
      </c>
      <c r="X17" s="23">
        <v>1</v>
      </c>
      <c r="Y17" s="23">
        <v>0</v>
      </c>
      <c r="Z17" s="23">
        <v>0</v>
      </c>
      <c r="AA17" s="23">
        <v>0</v>
      </c>
      <c r="AB17" s="23">
        <v>0</v>
      </c>
      <c r="AC17" s="23">
        <v>0</v>
      </c>
      <c r="AD17" s="23">
        <v>0</v>
      </c>
      <c r="AE17" s="23">
        <f t="shared" si="0"/>
        <v>17.991900000000001</v>
      </c>
      <c r="AF17" s="23">
        <f t="shared" si="1"/>
        <v>523.44572981950296</v>
      </c>
      <c r="AG17" s="10">
        <v>451.51</v>
      </c>
      <c r="AH17">
        <f t="shared" si="2"/>
        <v>15.932256166973705</v>
      </c>
      <c r="AI17" s="14">
        <f t="shared" si="3"/>
        <v>5174.7492246645288</v>
      </c>
    </row>
    <row r="18" spans="1:35">
      <c r="A18" s="1" t="s">
        <v>5</v>
      </c>
      <c r="B18" s="2" t="s">
        <v>118</v>
      </c>
      <c r="C18" s="23">
        <v>0</v>
      </c>
      <c r="D18" s="23">
        <v>0</v>
      </c>
      <c r="E18" s="23">
        <v>0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  <c r="W18" s="23">
        <v>0</v>
      </c>
      <c r="X18" s="23">
        <v>1</v>
      </c>
      <c r="Y18" s="23">
        <v>0</v>
      </c>
      <c r="Z18" s="23">
        <v>0</v>
      </c>
      <c r="AA18" s="23">
        <v>0</v>
      </c>
      <c r="AB18" s="23">
        <v>0</v>
      </c>
      <c r="AC18" s="23">
        <v>1</v>
      </c>
      <c r="AD18" s="23">
        <v>0</v>
      </c>
      <c r="AE18" s="23">
        <f t="shared" si="0"/>
        <v>11.4382</v>
      </c>
      <c r="AF18" s="23">
        <f t="shared" si="1"/>
        <v>441.40144290030958</v>
      </c>
      <c r="AG18" s="10">
        <v>385.08</v>
      </c>
      <c r="AH18">
        <f t="shared" si="2"/>
        <v>14.625907058354004</v>
      </c>
      <c r="AI18" s="14">
        <f t="shared" si="3"/>
        <v>3172.1049303728337</v>
      </c>
    </row>
    <row r="19" spans="1:35">
      <c r="A19" s="1" t="s">
        <v>6</v>
      </c>
      <c r="B19" s="2" t="s">
        <v>119</v>
      </c>
      <c r="C19" s="23">
        <v>0</v>
      </c>
      <c r="D19" s="23">
        <v>0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0</v>
      </c>
      <c r="U19" s="23">
        <v>1</v>
      </c>
      <c r="V19" s="23">
        <v>0</v>
      </c>
      <c r="W19" s="23">
        <v>0</v>
      </c>
      <c r="X19" s="23">
        <v>1</v>
      </c>
      <c r="Y19" s="23">
        <v>0</v>
      </c>
      <c r="Z19" s="23">
        <v>0</v>
      </c>
      <c r="AA19" s="23">
        <v>0</v>
      </c>
      <c r="AB19" s="23">
        <v>0</v>
      </c>
      <c r="AC19" s="23">
        <v>0</v>
      </c>
      <c r="AD19" s="23">
        <v>0</v>
      </c>
      <c r="AE19" s="23">
        <f t="shared" si="0"/>
        <v>20.184899999999999</v>
      </c>
      <c r="AF19" s="23">
        <f t="shared" si="1"/>
        <v>544.27783047590719</v>
      </c>
      <c r="AG19" s="10">
        <v>471.15</v>
      </c>
      <c r="AH19">
        <f t="shared" si="2"/>
        <v>15.521135620483332</v>
      </c>
      <c r="AI19" s="14">
        <f t="shared" si="3"/>
        <v>5347.6795901130245</v>
      </c>
    </row>
    <row r="20" spans="1:35">
      <c r="A20" s="1" t="s">
        <v>7</v>
      </c>
      <c r="B20" s="2" t="s">
        <v>120</v>
      </c>
      <c r="C20" s="23">
        <v>2</v>
      </c>
      <c r="D20" s="23">
        <v>0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3">
        <v>0</v>
      </c>
      <c r="AA20" s="23">
        <v>0</v>
      </c>
      <c r="AB20" s="23">
        <v>0</v>
      </c>
      <c r="AC20" s="23">
        <v>0</v>
      </c>
      <c r="AD20" s="23">
        <v>0</v>
      </c>
      <c r="AE20" s="23">
        <f t="shared" si="0"/>
        <v>3.3561999999999999</v>
      </c>
      <c r="AF20" s="23">
        <f t="shared" si="1"/>
        <v>219.31148166771416</v>
      </c>
      <c r="AG20" s="10">
        <v>305.32</v>
      </c>
      <c r="AH20">
        <f t="shared" si="2"/>
        <v>28.169958840654342</v>
      </c>
      <c r="AI20" s="14">
        <f t="shared" si="3"/>
        <v>7397.4652257151483</v>
      </c>
    </row>
    <row r="21" spans="1:35">
      <c r="A21" s="1" t="s">
        <v>8</v>
      </c>
      <c r="B21" s="2" t="s">
        <v>121</v>
      </c>
      <c r="C21" s="23">
        <v>1</v>
      </c>
      <c r="D21" s="23">
        <v>0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1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3">
        <v>0</v>
      </c>
      <c r="AA21" s="23">
        <v>0</v>
      </c>
      <c r="AB21" s="23">
        <v>0</v>
      </c>
      <c r="AC21" s="23">
        <v>0</v>
      </c>
      <c r="AD21" s="23">
        <v>0</v>
      </c>
      <c r="AE21" s="23">
        <f t="shared" si="0"/>
        <v>12.753300000000001</v>
      </c>
      <c r="AF21" s="23">
        <f t="shared" si="1"/>
        <v>461.11386228560212</v>
      </c>
      <c r="AG21" s="10">
        <v>460.4</v>
      </c>
      <c r="AH21">
        <f t="shared" si="2"/>
        <v>0.15505262502218661</v>
      </c>
      <c r="AI21" s="14">
        <f t="shared" si="3"/>
        <v>0.5095993628051213</v>
      </c>
    </row>
    <row r="22" spans="1:35">
      <c r="A22" s="2" t="s">
        <v>191</v>
      </c>
      <c r="B22" s="2" t="s">
        <v>122</v>
      </c>
      <c r="C22" s="23">
        <v>1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1</v>
      </c>
      <c r="AA22" s="23">
        <v>0</v>
      </c>
      <c r="AB22" s="23">
        <v>0</v>
      </c>
      <c r="AC22" s="23">
        <v>0</v>
      </c>
      <c r="AD22" s="23">
        <v>0</v>
      </c>
      <c r="AE22" s="23">
        <f t="shared" si="0"/>
        <v>4.1558999999999999</v>
      </c>
      <c r="AF22" s="23">
        <f t="shared" si="1"/>
        <v>258.02209076776762</v>
      </c>
      <c r="AG22" s="10">
        <v>345.85</v>
      </c>
      <c r="AH22">
        <f t="shared" si="2"/>
        <v>25.394798100977994</v>
      </c>
      <c r="AI22" s="14">
        <f t="shared" si="3"/>
        <v>7713.7416401052533</v>
      </c>
    </row>
    <row r="23" spans="1:35">
      <c r="A23" s="2" t="s">
        <v>192</v>
      </c>
      <c r="B23" s="2" t="s">
        <v>123</v>
      </c>
      <c r="C23" s="23">
        <v>0</v>
      </c>
      <c r="D23" s="23">
        <v>1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  <c r="W23" s="23">
        <v>0</v>
      </c>
      <c r="X23" s="23">
        <v>1</v>
      </c>
      <c r="Y23" s="23">
        <v>0</v>
      </c>
      <c r="Z23" s="23">
        <v>1</v>
      </c>
      <c r="AA23" s="23">
        <v>0</v>
      </c>
      <c r="AB23" s="23">
        <v>0</v>
      </c>
      <c r="AC23" s="23">
        <v>0</v>
      </c>
      <c r="AD23" s="23">
        <v>0</v>
      </c>
      <c r="AE23" s="23">
        <f t="shared" si="0"/>
        <v>7.5671999999999997</v>
      </c>
      <c r="AF23" s="23">
        <f t="shared" si="1"/>
        <v>366.57103370203839</v>
      </c>
      <c r="AG23" s="10">
        <v>374.25</v>
      </c>
      <c r="AH23">
        <f t="shared" si="2"/>
        <v>2.0518280021273503</v>
      </c>
      <c r="AI23" s="14">
        <f t="shared" si="3"/>
        <v>58.966523405230205</v>
      </c>
    </row>
    <row r="24" spans="1:35">
      <c r="A24" s="2" t="s">
        <v>193</v>
      </c>
      <c r="B24" s="2" t="s">
        <v>124</v>
      </c>
      <c r="C24" s="23">
        <v>0</v>
      </c>
      <c r="D24" s="23">
        <v>0</v>
      </c>
      <c r="E24" s="23">
        <v>0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  <c r="W24" s="23">
        <v>0</v>
      </c>
      <c r="X24" s="23">
        <v>0</v>
      </c>
      <c r="Y24" s="23">
        <v>0</v>
      </c>
      <c r="Z24" s="23">
        <v>2</v>
      </c>
      <c r="AA24" s="23">
        <v>0</v>
      </c>
      <c r="AB24" s="23">
        <v>0</v>
      </c>
      <c r="AC24" s="23">
        <v>0</v>
      </c>
      <c r="AD24" s="23">
        <v>0</v>
      </c>
      <c r="AE24" s="23">
        <f t="shared" si="0"/>
        <v>4.9555999999999996</v>
      </c>
      <c r="AF24" s="23">
        <f t="shared" si="1"/>
        <v>289.89866963299301</v>
      </c>
      <c r="AG24" s="10">
        <v>293</v>
      </c>
      <c r="AH24">
        <f t="shared" si="2"/>
        <v>1.0584745279887353</v>
      </c>
      <c r="AI24" s="14">
        <f t="shared" si="3"/>
        <v>9.6182500453197388</v>
      </c>
    </row>
    <row r="25" spans="1:35">
      <c r="A25" s="2" t="s">
        <v>9</v>
      </c>
      <c r="B25" s="2" t="s">
        <v>125</v>
      </c>
      <c r="C25" s="23">
        <v>1</v>
      </c>
      <c r="D25" s="23">
        <v>1</v>
      </c>
      <c r="E25" s="23">
        <v>0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1</v>
      </c>
      <c r="W25" s="23">
        <v>0</v>
      </c>
      <c r="X25" s="23">
        <v>0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f t="shared" si="0"/>
        <v>15.7072</v>
      </c>
      <c r="AF25" s="23">
        <f t="shared" si="1"/>
        <v>498.84810353642007</v>
      </c>
      <c r="AG25" s="10">
        <v>503.9</v>
      </c>
      <c r="AH25">
        <f t="shared" si="2"/>
        <v>1.0025593299424307</v>
      </c>
      <c r="AI25" s="14">
        <f t="shared" si="3"/>
        <v>25.52165787873118</v>
      </c>
    </row>
    <row r="26" spans="1:35">
      <c r="A26" s="1" t="s">
        <v>10</v>
      </c>
      <c r="B26" s="25" t="s">
        <v>126</v>
      </c>
      <c r="C26" s="26">
        <v>1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26">
        <v>0</v>
      </c>
      <c r="W26" s="26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1</v>
      </c>
      <c r="AE26" s="26">
        <f t="shared" si="0"/>
        <v>6.5703999999999994</v>
      </c>
      <c r="AF26" s="26">
        <f t="shared" si="1"/>
        <v>340.98699269665678</v>
      </c>
      <c r="AG26" s="10">
        <v>410.29</v>
      </c>
      <c r="AH26">
        <f t="shared" si="2"/>
        <v>16.891225061138034</v>
      </c>
      <c r="AI26" s="14">
        <f t="shared" si="3"/>
        <v>4802.9068212872462</v>
      </c>
    </row>
    <row r="27" spans="1:35">
      <c r="A27" s="1" t="s">
        <v>11</v>
      </c>
      <c r="B27" s="2" t="s">
        <v>127</v>
      </c>
      <c r="C27" s="23">
        <v>0</v>
      </c>
      <c r="D27" s="23">
        <v>0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  <c r="W27" s="23">
        <v>0</v>
      </c>
      <c r="X27" s="23">
        <v>0</v>
      </c>
      <c r="Y27" s="23">
        <v>0</v>
      </c>
      <c r="Z27" s="23">
        <v>1</v>
      </c>
      <c r="AA27" s="23">
        <v>0</v>
      </c>
      <c r="AB27" s="23">
        <v>0</v>
      </c>
      <c r="AC27" s="23">
        <v>0</v>
      </c>
      <c r="AD27" s="23">
        <v>1</v>
      </c>
      <c r="AE27" s="23">
        <f t="shared" si="0"/>
        <v>7.370099999999999</v>
      </c>
      <c r="AF27" s="23">
        <f t="shared" si="1"/>
        <v>361.7907319112233</v>
      </c>
      <c r="AG27" s="10">
        <v>352.9</v>
      </c>
      <c r="AH27">
        <f t="shared" si="2"/>
        <v>2.5193346305535074</v>
      </c>
      <c r="AI27" s="14">
        <f t="shared" si="3"/>
        <v>79.045113917244791</v>
      </c>
    </row>
    <row r="28" spans="1:35">
      <c r="A28" s="1" t="s">
        <v>12</v>
      </c>
      <c r="B28" s="2" t="s">
        <v>128</v>
      </c>
      <c r="C28" s="23">
        <v>1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1</v>
      </c>
      <c r="AD28" s="23">
        <v>0</v>
      </c>
      <c r="AE28" s="23">
        <f t="shared" si="0"/>
        <v>11.5189</v>
      </c>
      <c r="AF28" s="23">
        <f t="shared" si="1"/>
        <v>442.67486940522411</v>
      </c>
      <c r="AG28" s="10">
        <v>477.3</v>
      </c>
      <c r="AH28">
        <f t="shared" si="2"/>
        <v>7.2543747317778964</v>
      </c>
      <c r="AI28" s="14">
        <f t="shared" si="3"/>
        <v>1198.8996687052859</v>
      </c>
    </row>
    <row r="29" spans="1:35">
      <c r="A29" s="1" t="s">
        <v>13</v>
      </c>
      <c r="B29" s="2" t="s">
        <v>129</v>
      </c>
      <c r="C29" s="23">
        <v>0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1</v>
      </c>
      <c r="AA29" s="23">
        <v>0</v>
      </c>
      <c r="AB29" s="23">
        <v>0</v>
      </c>
      <c r="AC29" s="23">
        <v>1</v>
      </c>
      <c r="AD29" s="23">
        <v>0</v>
      </c>
      <c r="AE29" s="23">
        <f t="shared" si="0"/>
        <v>12.3186</v>
      </c>
      <c r="AF29" s="23">
        <f t="shared" si="1"/>
        <v>454.83238918687562</v>
      </c>
      <c r="AG29" s="10">
        <v>418.7</v>
      </c>
      <c r="AH29">
        <f t="shared" si="2"/>
        <v>8.6296606608253246</v>
      </c>
      <c r="AI29" s="14">
        <f t="shared" si="3"/>
        <v>1305.5495483518469</v>
      </c>
    </row>
    <row r="30" spans="1:35">
      <c r="A30" s="1" t="s">
        <v>14</v>
      </c>
      <c r="B30" s="2" t="s">
        <v>130</v>
      </c>
      <c r="C30" s="23">
        <v>0</v>
      </c>
      <c r="D30" s="23">
        <v>0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1</v>
      </c>
      <c r="U30" s="23">
        <v>0</v>
      </c>
      <c r="V30" s="23">
        <v>0</v>
      </c>
      <c r="W30" s="23">
        <v>0</v>
      </c>
      <c r="X30" s="23">
        <v>0</v>
      </c>
      <c r="Y30" s="23">
        <v>0</v>
      </c>
      <c r="Z30" s="23">
        <v>1</v>
      </c>
      <c r="AA30" s="23">
        <v>0</v>
      </c>
      <c r="AB30" s="23">
        <v>0</v>
      </c>
      <c r="AC30" s="23">
        <v>0</v>
      </c>
      <c r="AD30" s="23">
        <v>0</v>
      </c>
      <c r="AE30" s="23">
        <f t="shared" si="0"/>
        <v>18.872299999999999</v>
      </c>
      <c r="AF30" s="23">
        <f t="shared" si="1"/>
        <v>532.0988631672451</v>
      </c>
      <c r="AG30" s="10">
        <v>456.92</v>
      </c>
      <c r="AH30">
        <f t="shared" si="2"/>
        <v>16.453397349042518</v>
      </c>
      <c r="AI30" s="14">
        <f t="shared" si="3"/>
        <v>5651.8614671193591</v>
      </c>
    </row>
    <row r="31" spans="1:35">
      <c r="A31" s="1" t="s">
        <v>15</v>
      </c>
      <c r="B31" s="2" t="s">
        <v>129</v>
      </c>
      <c r="C31" s="23">
        <v>0</v>
      </c>
      <c r="D31" s="23">
        <v>0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  <c r="W31" s="23">
        <v>0</v>
      </c>
      <c r="X31" s="23">
        <v>0</v>
      </c>
      <c r="Y31" s="23">
        <v>0</v>
      </c>
      <c r="Z31" s="23">
        <v>0</v>
      </c>
      <c r="AA31" s="23">
        <v>0</v>
      </c>
      <c r="AB31" s="23">
        <v>0</v>
      </c>
      <c r="AC31" s="23">
        <v>0</v>
      </c>
      <c r="AD31" s="23">
        <v>2</v>
      </c>
      <c r="AE31" s="23">
        <f t="shared" si="0"/>
        <v>9.7845999999999993</v>
      </c>
      <c r="AF31" s="23">
        <f t="shared" si="1"/>
        <v>413.11850316633587</v>
      </c>
      <c r="AG31" s="10">
        <v>418.75</v>
      </c>
      <c r="AH31">
        <f t="shared" si="2"/>
        <v>1.3448350647556131</v>
      </c>
      <c r="AI31" s="14">
        <f t="shared" si="3"/>
        <v>31.713756587569122</v>
      </c>
    </row>
    <row r="32" spans="1:35">
      <c r="A32" s="1" t="s">
        <v>16</v>
      </c>
      <c r="B32" s="2" t="s">
        <v>131</v>
      </c>
      <c r="C32" s="23">
        <v>0</v>
      </c>
      <c r="D32" s="23">
        <v>0</v>
      </c>
      <c r="E32" s="23">
        <v>0</v>
      </c>
      <c r="F32" s="23">
        <v>0</v>
      </c>
      <c r="G32" s="23">
        <v>0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  <c r="W32" s="23">
        <v>0</v>
      </c>
      <c r="X32" s="23">
        <v>0</v>
      </c>
      <c r="Y32" s="23">
        <v>0</v>
      </c>
      <c r="Z32" s="23">
        <v>0</v>
      </c>
      <c r="AA32" s="23">
        <v>0</v>
      </c>
      <c r="AB32" s="23">
        <v>0</v>
      </c>
      <c r="AC32" s="23">
        <v>2</v>
      </c>
      <c r="AD32" s="23">
        <v>0</v>
      </c>
      <c r="AE32" s="23">
        <f t="shared" si="0"/>
        <v>19.6816</v>
      </c>
      <c r="AF32" s="23">
        <f t="shared" si="1"/>
        <v>539.70423780917031</v>
      </c>
      <c r="AG32" s="10">
        <v>551.15</v>
      </c>
      <c r="AH32">
        <f t="shared" si="2"/>
        <v>2.0767054687162605</v>
      </c>
      <c r="AI32" s="14">
        <f t="shared" si="3"/>
        <v>131.00547212902597</v>
      </c>
    </row>
    <row r="33" spans="1:35">
      <c r="A33" s="1" t="s">
        <v>17</v>
      </c>
      <c r="B33" s="2" t="s">
        <v>131</v>
      </c>
      <c r="C33" s="23">
        <v>0</v>
      </c>
      <c r="D33" s="23">
        <v>0</v>
      </c>
      <c r="E33" s="23">
        <v>0</v>
      </c>
      <c r="F33" s="23">
        <v>0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1</v>
      </c>
      <c r="V33" s="23">
        <v>0</v>
      </c>
      <c r="W33" s="23">
        <v>0</v>
      </c>
      <c r="X33" s="23">
        <v>0</v>
      </c>
      <c r="Y33" s="23">
        <v>0</v>
      </c>
      <c r="Z33" s="23">
        <v>0</v>
      </c>
      <c r="AA33" s="23">
        <v>0</v>
      </c>
      <c r="AB33" s="23">
        <v>0</v>
      </c>
      <c r="AC33" s="23">
        <v>0</v>
      </c>
      <c r="AD33" s="23">
        <v>1</v>
      </c>
      <c r="AE33" s="23">
        <f t="shared" si="0"/>
        <v>23.479799999999997</v>
      </c>
      <c r="AF33" s="23">
        <f t="shared" si="1"/>
        <v>571.66541232458644</v>
      </c>
      <c r="AG33" s="10">
        <v>552.35</v>
      </c>
      <c r="AH33">
        <f t="shared" si="2"/>
        <v>3.4969516293267708</v>
      </c>
      <c r="AI33" s="14">
        <f t="shared" si="3"/>
        <v>373.08515326878489</v>
      </c>
    </row>
    <row r="34" spans="1:35">
      <c r="A34" s="1" t="s">
        <v>18</v>
      </c>
      <c r="B34" s="2" t="s">
        <v>132</v>
      </c>
      <c r="C34" s="23">
        <v>0</v>
      </c>
      <c r="D34" s="23">
        <v>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  <c r="W34" s="23">
        <v>0</v>
      </c>
      <c r="X34" s="23">
        <v>0</v>
      </c>
      <c r="Y34" s="23">
        <v>0</v>
      </c>
      <c r="Z34" s="23">
        <v>0</v>
      </c>
      <c r="AA34" s="23">
        <v>0</v>
      </c>
      <c r="AB34" s="23">
        <v>0</v>
      </c>
      <c r="AC34" s="23">
        <v>1</v>
      </c>
      <c r="AD34" s="23">
        <v>1</v>
      </c>
      <c r="AE34" s="23">
        <f t="shared" si="0"/>
        <v>14.7331</v>
      </c>
      <c r="AF34" s="23">
        <f t="shared" si="1"/>
        <v>487.25182840956501</v>
      </c>
      <c r="AG34" s="10">
        <v>487.44</v>
      </c>
      <c r="AH34">
        <f t="shared" si="2"/>
        <v>3.8604051869971755E-2</v>
      </c>
      <c r="AI34" s="14">
        <f t="shared" si="3"/>
        <v>3.5408547446833742E-2</v>
      </c>
    </row>
    <row r="35" spans="1:35">
      <c r="A35" s="1" t="s">
        <v>19</v>
      </c>
      <c r="B35" s="25" t="s">
        <v>133</v>
      </c>
      <c r="C35" s="26">
        <v>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26">
        <v>0</v>
      </c>
      <c r="M35" s="26">
        <v>0</v>
      </c>
      <c r="N35" s="26">
        <v>0</v>
      </c>
      <c r="O35" s="26">
        <v>0</v>
      </c>
      <c r="P35" s="26">
        <v>0</v>
      </c>
      <c r="Q35" s="26">
        <v>0</v>
      </c>
      <c r="R35" s="26">
        <v>1</v>
      </c>
      <c r="S35" s="26">
        <v>0</v>
      </c>
      <c r="T35" s="26">
        <v>0</v>
      </c>
      <c r="U35" s="26">
        <v>0</v>
      </c>
      <c r="V35" s="26">
        <v>0</v>
      </c>
      <c r="W35" s="26">
        <v>0</v>
      </c>
      <c r="X35" s="26">
        <v>1</v>
      </c>
      <c r="Y35" s="26">
        <v>0</v>
      </c>
      <c r="Z35" s="26">
        <v>1</v>
      </c>
      <c r="AA35" s="26">
        <v>0</v>
      </c>
      <c r="AB35" s="26">
        <v>0</v>
      </c>
      <c r="AC35" s="26">
        <v>0</v>
      </c>
      <c r="AD35" s="26">
        <v>0</v>
      </c>
      <c r="AE35" s="26">
        <f t="shared" si="0"/>
        <v>14.938400000000001</v>
      </c>
      <c r="AF35" s="26">
        <f t="shared" si="1"/>
        <v>489.75835297511679</v>
      </c>
      <c r="AG35" s="10">
        <v>395.45</v>
      </c>
      <c r="AH35">
        <f t="shared" si="2"/>
        <v>23.848363377194794</v>
      </c>
      <c r="AI35" s="14">
        <f t="shared" si="3"/>
        <v>8894.0654408792234</v>
      </c>
    </row>
    <row r="36" spans="1:35">
      <c r="A36" s="2" t="s">
        <v>20</v>
      </c>
      <c r="B36" s="2" t="s">
        <v>134</v>
      </c>
      <c r="C36" s="23">
        <v>0</v>
      </c>
      <c r="D36" s="23">
        <v>0</v>
      </c>
      <c r="E36" s="23">
        <v>0</v>
      </c>
      <c r="F36" s="23">
        <v>0</v>
      </c>
      <c r="G36" s="23">
        <v>0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2</v>
      </c>
      <c r="W36" s="23">
        <v>0</v>
      </c>
      <c r="X36" s="23">
        <v>0</v>
      </c>
      <c r="Y36" s="23">
        <v>0</v>
      </c>
      <c r="Z36" s="23">
        <v>0</v>
      </c>
      <c r="AA36" s="23">
        <v>2</v>
      </c>
      <c r="AB36" s="23">
        <v>0</v>
      </c>
      <c r="AC36" s="23">
        <v>0</v>
      </c>
      <c r="AD36" s="23">
        <v>0</v>
      </c>
      <c r="AE36" s="23">
        <f t="shared" si="0"/>
        <v>24.554000000000002</v>
      </c>
      <c r="AF36" s="23">
        <f t="shared" si="1"/>
        <v>579.76804602135633</v>
      </c>
      <c r="AG36" s="10">
        <v>487.79</v>
      </c>
      <c r="AH36">
        <f t="shared" si="2"/>
        <v>18.856074544651655</v>
      </c>
      <c r="AI36" s="14">
        <f t="shared" si="3"/>
        <v>8459.9609499067392</v>
      </c>
    </row>
    <row r="37" spans="1:35">
      <c r="A37" s="1" t="s">
        <v>21</v>
      </c>
      <c r="B37" s="2" t="s">
        <v>135</v>
      </c>
      <c r="C37" s="23">
        <v>1</v>
      </c>
      <c r="D37" s="23">
        <v>1</v>
      </c>
      <c r="E37" s="23">
        <v>0</v>
      </c>
      <c r="F37" s="23">
        <v>0</v>
      </c>
      <c r="G37" s="23">
        <v>0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1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  <c r="W37" s="23">
        <v>0</v>
      </c>
      <c r="X37" s="23">
        <v>0</v>
      </c>
      <c r="Y37" s="23">
        <v>0</v>
      </c>
      <c r="Z37" s="23">
        <v>0</v>
      </c>
      <c r="AA37" s="23">
        <v>0</v>
      </c>
      <c r="AB37" s="23">
        <v>0</v>
      </c>
      <c r="AC37" s="23">
        <v>0</v>
      </c>
      <c r="AD37" s="23">
        <v>0</v>
      </c>
      <c r="AE37" s="23">
        <f t="shared" si="0"/>
        <v>16.2453</v>
      </c>
      <c r="AF37" s="23">
        <f t="shared" si="1"/>
        <v>504.94929701242245</v>
      </c>
      <c r="AG37" s="10">
        <v>503.5</v>
      </c>
      <c r="AH37">
        <f t="shared" si="2"/>
        <v>0.28784449104715959</v>
      </c>
      <c r="AI37" s="14">
        <f t="shared" si="3"/>
        <v>2.1004618302166347</v>
      </c>
    </row>
    <row r="38" spans="1:35">
      <c r="A38" s="1" t="s">
        <v>22</v>
      </c>
      <c r="B38" s="2" t="s">
        <v>135</v>
      </c>
      <c r="C38" s="23">
        <v>2</v>
      </c>
      <c r="D38" s="23">
        <v>0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1</v>
      </c>
      <c r="S38" s="23">
        <v>0</v>
      </c>
      <c r="T38" s="23">
        <v>0</v>
      </c>
      <c r="U38" s="23">
        <v>0</v>
      </c>
      <c r="V38" s="23">
        <v>0</v>
      </c>
      <c r="W38" s="23">
        <v>0</v>
      </c>
      <c r="X38" s="23">
        <v>0</v>
      </c>
      <c r="Y38" s="23">
        <v>0</v>
      </c>
      <c r="Z38" s="23">
        <v>0</v>
      </c>
      <c r="AA38" s="23">
        <v>0</v>
      </c>
      <c r="AB38" s="23">
        <v>0</v>
      </c>
      <c r="AC38" s="23">
        <v>0</v>
      </c>
      <c r="AD38" s="23">
        <v>0</v>
      </c>
      <c r="AE38" s="23">
        <f t="shared" si="0"/>
        <v>14.2194</v>
      </c>
      <c r="AF38" s="23">
        <f t="shared" si="1"/>
        <v>480.82369824532719</v>
      </c>
      <c r="AG38" s="10">
        <v>482.4</v>
      </c>
      <c r="AH38">
        <f t="shared" si="2"/>
        <v>0.3267623869553864</v>
      </c>
      <c r="AI38" s="14">
        <f t="shared" si="3"/>
        <v>2.4847272217844969</v>
      </c>
    </row>
    <row r="39" spans="1:35">
      <c r="A39" s="1" t="s">
        <v>23</v>
      </c>
      <c r="B39" s="2" t="s">
        <v>136</v>
      </c>
      <c r="C39" s="23">
        <v>2</v>
      </c>
      <c r="D39" s="23">
        <v>0</v>
      </c>
      <c r="E39" s="23">
        <v>1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  <c r="W39" s="23">
        <v>0</v>
      </c>
      <c r="X39" s="23">
        <v>1</v>
      </c>
      <c r="Y39" s="23">
        <v>0</v>
      </c>
      <c r="Z39" s="23">
        <v>0</v>
      </c>
      <c r="AA39" s="23">
        <v>0</v>
      </c>
      <c r="AB39" s="23">
        <v>0</v>
      </c>
      <c r="AC39" s="23">
        <v>0</v>
      </c>
      <c r="AD39" s="23">
        <v>0</v>
      </c>
      <c r="AE39" s="23">
        <f t="shared" si="0"/>
        <v>8.986600000000001</v>
      </c>
      <c r="AF39" s="23">
        <f t="shared" si="1"/>
        <v>397.7090128162103</v>
      </c>
      <c r="AG39" s="10">
        <v>374.8</v>
      </c>
      <c r="AH39">
        <f t="shared" si="2"/>
        <v>6.1123299936526925</v>
      </c>
      <c r="AI39" s="14">
        <f t="shared" si="3"/>
        <v>524.82286821328751</v>
      </c>
    </row>
    <row r="40" spans="1:35">
      <c r="A40" s="1" t="s">
        <v>24</v>
      </c>
      <c r="B40" s="2" t="s">
        <v>137</v>
      </c>
      <c r="C40" s="23">
        <v>0</v>
      </c>
      <c r="D40" s="23">
        <v>2</v>
      </c>
      <c r="E40" s="23">
        <v>0</v>
      </c>
      <c r="F40" s="23">
        <v>0</v>
      </c>
      <c r="G40" s="23">
        <v>0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  <c r="W40" s="23">
        <v>0</v>
      </c>
      <c r="X40" s="23">
        <v>1</v>
      </c>
      <c r="Y40" s="23">
        <v>0</v>
      </c>
      <c r="Z40" s="23">
        <v>1</v>
      </c>
      <c r="AA40" s="23">
        <v>0</v>
      </c>
      <c r="AB40" s="23">
        <v>0</v>
      </c>
      <c r="AC40" s="23">
        <v>0</v>
      </c>
      <c r="AD40" s="23">
        <v>0</v>
      </c>
      <c r="AE40" s="23">
        <f t="shared" si="0"/>
        <v>11.059200000000001</v>
      </c>
      <c r="AF40" s="23">
        <f t="shared" si="1"/>
        <v>435.29815921587141</v>
      </c>
      <c r="AG40" s="10">
        <v>427.15</v>
      </c>
      <c r="AH40">
        <f t="shared" si="2"/>
        <v>1.9075639039848837</v>
      </c>
      <c r="AI40" s="14">
        <f t="shared" si="3"/>
        <v>66.392498607190532</v>
      </c>
    </row>
    <row r="41" spans="1:35">
      <c r="A41" s="1" t="s">
        <v>25</v>
      </c>
      <c r="B41" s="2" t="s">
        <v>138</v>
      </c>
      <c r="C41" s="23">
        <v>0</v>
      </c>
      <c r="D41" s="23">
        <v>1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  <c r="W41" s="23">
        <v>0</v>
      </c>
      <c r="X41" s="23">
        <v>1</v>
      </c>
      <c r="Y41" s="23">
        <v>0</v>
      </c>
      <c r="Z41" s="23">
        <v>1</v>
      </c>
      <c r="AA41" s="23">
        <v>1</v>
      </c>
      <c r="AB41" s="23">
        <v>0</v>
      </c>
      <c r="AC41" s="23">
        <v>0</v>
      </c>
      <c r="AD41" s="23">
        <v>0</v>
      </c>
      <c r="AE41" s="23">
        <f t="shared" si="0"/>
        <v>9.3071000000000002</v>
      </c>
      <c r="AF41" s="23">
        <f t="shared" si="1"/>
        <v>404.05627603051823</v>
      </c>
      <c r="AG41" s="10">
        <v>403.35</v>
      </c>
      <c r="AH41">
        <f t="shared" si="2"/>
        <v>0.17510252399112702</v>
      </c>
      <c r="AI41" s="14">
        <f t="shared" si="3"/>
        <v>0.49882583128456087</v>
      </c>
    </row>
    <row r="42" spans="1:35">
      <c r="A42" s="1" t="s">
        <v>26</v>
      </c>
      <c r="B42" s="2" t="s">
        <v>138</v>
      </c>
      <c r="C42" s="23">
        <v>0</v>
      </c>
      <c r="D42" s="23">
        <v>0</v>
      </c>
      <c r="E42" s="23">
        <v>2</v>
      </c>
      <c r="F42" s="23">
        <v>0</v>
      </c>
      <c r="G42" s="23">
        <v>0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  <c r="W42" s="23">
        <v>0</v>
      </c>
      <c r="X42" s="23">
        <v>3</v>
      </c>
      <c r="Y42" s="23">
        <v>0</v>
      </c>
      <c r="Z42" s="23">
        <v>1</v>
      </c>
      <c r="AA42" s="23">
        <v>0</v>
      </c>
      <c r="AB42" s="23">
        <v>0</v>
      </c>
      <c r="AC42" s="23">
        <v>0</v>
      </c>
      <c r="AD42" s="23">
        <v>0</v>
      </c>
      <c r="AE42" s="23">
        <f t="shared" si="0"/>
        <v>15.336</v>
      </c>
      <c r="AF42" s="23">
        <f t="shared" si="1"/>
        <v>494.51621002428027</v>
      </c>
      <c r="AG42" s="10">
        <v>412.45</v>
      </c>
      <c r="AH42">
        <f t="shared" si="2"/>
        <v>19.897250581714214</v>
      </c>
      <c r="AI42" s="14">
        <f t="shared" si="3"/>
        <v>6734.8628277492817</v>
      </c>
    </row>
    <row r="43" spans="1:35">
      <c r="A43" s="1" t="s">
        <v>27</v>
      </c>
      <c r="B43" s="2" t="s">
        <v>138</v>
      </c>
      <c r="C43" s="23">
        <v>0</v>
      </c>
      <c r="D43" s="23">
        <v>1</v>
      </c>
      <c r="E43" s="23">
        <v>0</v>
      </c>
      <c r="F43" s="23">
        <v>0</v>
      </c>
      <c r="G43" s="23">
        <v>0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3">
        <v>0</v>
      </c>
      <c r="W43" s="23">
        <v>0</v>
      </c>
      <c r="X43" s="23">
        <v>0</v>
      </c>
      <c r="Y43" s="23">
        <v>0</v>
      </c>
      <c r="Z43" s="23">
        <v>2</v>
      </c>
      <c r="AA43" s="23">
        <v>0</v>
      </c>
      <c r="AB43" s="23">
        <v>0</v>
      </c>
      <c r="AC43" s="23">
        <v>0</v>
      </c>
      <c r="AD43" s="23">
        <v>0</v>
      </c>
      <c r="AE43" s="23">
        <f t="shared" si="0"/>
        <v>8.4475999999999996</v>
      </c>
      <c r="AF43" s="23">
        <f t="shared" si="1"/>
        <v>386.50584724611474</v>
      </c>
      <c r="AG43" s="10">
        <v>398.1</v>
      </c>
      <c r="AH43">
        <f t="shared" si="2"/>
        <v>2.9123719552587999</v>
      </c>
      <c r="AI43" s="14">
        <f t="shared" si="3"/>
        <v>134.42437808042567</v>
      </c>
    </row>
    <row r="44" spans="1:35">
      <c r="A44" s="1" t="s">
        <v>194</v>
      </c>
      <c r="B44" s="2" t="s">
        <v>139</v>
      </c>
      <c r="C44" s="23">
        <v>0</v>
      </c>
      <c r="D44" s="23">
        <v>0</v>
      </c>
      <c r="E44" s="23">
        <v>0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  <c r="W44" s="23">
        <v>0</v>
      </c>
      <c r="X44" s="23">
        <v>0</v>
      </c>
      <c r="Y44" s="23">
        <v>0</v>
      </c>
      <c r="Z44" s="23">
        <v>2</v>
      </c>
      <c r="AA44" s="23">
        <v>1</v>
      </c>
      <c r="AB44" s="23">
        <v>0</v>
      </c>
      <c r="AC44" s="23">
        <v>0</v>
      </c>
      <c r="AD44" s="23">
        <v>0</v>
      </c>
      <c r="AE44" s="23">
        <f t="shared" si="0"/>
        <v>6.6954999999999991</v>
      </c>
      <c r="AF44" s="23">
        <f t="shared" si="1"/>
        <v>344.40323803492657</v>
      </c>
      <c r="AG44" s="10">
        <v>345.01</v>
      </c>
      <c r="AH44">
        <f t="shared" si="2"/>
        <v>0.17586793573328813</v>
      </c>
      <c r="AI44" s="14">
        <f t="shared" si="3"/>
        <v>0.36816008225975488</v>
      </c>
    </row>
    <row r="45" spans="1:35">
      <c r="A45" s="1" t="s">
        <v>28</v>
      </c>
      <c r="B45" s="2" t="s">
        <v>140</v>
      </c>
      <c r="C45" s="23">
        <v>1</v>
      </c>
      <c r="D45" s="23">
        <v>0</v>
      </c>
      <c r="E45" s="23">
        <v>0</v>
      </c>
      <c r="F45" s="23">
        <v>0</v>
      </c>
      <c r="G45" s="23">
        <v>0</v>
      </c>
      <c r="H45" s="23">
        <v>0</v>
      </c>
      <c r="I45" s="23">
        <v>0</v>
      </c>
      <c r="J45" s="23">
        <v>0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1</v>
      </c>
      <c r="T45" s="23">
        <v>0</v>
      </c>
      <c r="U45" s="23">
        <v>0</v>
      </c>
      <c r="V45" s="23">
        <v>0</v>
      </c>
      <c r="W45" s="23">
        <v>0</v>
      </c>
      <c r="X45" s="23">
        <v>1</v>
      </c>
      <c r="Y45" s="23">
        <v>0</v>
      </c>
      <c r="Z45" s="23">
        <v>0</v>
      </c>
      <c r="AA45" s="23">
        <v>0</v>
      </c>
      <c r="AB45" s="23">
        <v>0</v>
      </c>
      <c r="AC45" s="23">
        <v>0</v>
      </c>
      <c r="AD45" s="23">
        <v>1</v>
      </c>
      <c r="AE45" s="23">
        <f t="shared" si="0"/>
        <v>19.563700000000001</v>
      </c>
      <c r="AF45" s="23">
        <f t="shared" si="1"/>
        <v>538.6159518007039</v>
      </c>
      <c r="AG45" s="10">
        <v>461.6</v>
      </c>
      <c r="AH45">
        <f t="shared" si="2"/>
        <v>16.684564948159416</v>
      </c>
      <c r="AI45" s="14">
        <f t="shared" si="3"/>
        <v>5931.4568317683425</v>
      </c>
    </row>
    <row r="46" spans="1:35">
      <c r="A46" s="2" t="s">
        <v>195</v>
      </c>
      <c r="B46" s="2" t="s">
        <v>141</v>
      </c>
      <c r="C46" s="23">
        <v>2</v>
      </c>
      <c r="D46" s="23">
        <v>2</v>
      </c>
      <c r="E46" s="23">
        <v>0</v>
      </c>
      <c r="F46" s="23">
        <v>0</v>
      </c>
      <c r="G46" s="23">
        <v>0</v>
      </c>
      <c r="H46" s="23">
        <v>0</v>
      </c>
      <c r="I46" s="23">
        <v>0</v>
      </c>
      <c r="J46" s="23">
        <v>0</v>
      </c>
      <c r="K46" s="23">
        <v>0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  <c r="W46" s="23">
        <v>0</v>
      </c>
      <c r="X46" s="23">
        <v>0</v>
      </c>
      <c r="Y46" s="23">
        <v>0</v>
      </c>
      <c r="Z46" s="23">
        <v>0</v>
      </c>
      <c r="AA46" s="23">
        <v>0</v>
      </c>
      <c r="AB46" s="23">
        <v>0</v>
      </c>
      <c r="AC46" s="23">
        <v>0</v>
      </c>
      <c r="AD46" s="23">
        <v>0</v>
      </c>
      <c r="AE46" s="23">
        <f t="shared" si="0"/>
        <v>10.340199999999999</v>
      </c>
      <c r="AF46" s="23">
        <f t="shared" si="1"/>
        <v>423.1221102558315</v>
      </c>
      <c r="AG46" s="10">
        <v>425.12</v>
      </c>
      <c r="AH46">
        <f t="shared" si="2"/>
        <v>0.46995901020147335</v>
      </c>
      <c r="AI46" s="14">
        <f t="shared" si="3"/>
        <v>3.9915634298536884</v>
      </c>
    </row>
    <row r="47" spans="1:35">
      <c r="A47" s="2" t="s">
        <v>196</v>
      </c>
      <c r="B47" s="2" t="s">
        <v>142</v>
      </c>
      <c r="C47" s="23">
        <v>0</v>
      </c>
      <c r="D47" s="23">
        <v>1</v>
      </c>
      <c r="E47" s="23">
        <v>0</v>
      </c>
      <c r="F47" s="23">
        <v>0</v>
      </c>
      <c r="G47" s="23">
        <v>0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  <c r="W47" s="23">
        <v>0</v>
      </c>
      <c r="X47" s="23">
        <v>1</v>
      </c>
      <c r="Y47" s="23">
        <v>0</v>
      </c>
      <c r="Z47" s="23">
        <v>1</v>
      </c>
      <c r="AA47" s="23">
        <v>1</v>
      </c>
      <c r="AB47" s="23">
        <v>0</v>
      </c>
      <c r="AC47" s="23">
        <v>0</v>
      </c>
      <c r="AD47" s="23">
        <v>0</v>
      </c>
      <c r="AE47" s="23">
        <f t="shared" si="0"/>
        <v>9.3071000000000002</v>
      </c>
      <c r="AF47" s="23">
        <f t="shared" si="1"/>
        <v>404.05627603051823</v>
      </c>
      <c r="AG47" s="10">
        <v>431.95</v>
      </c>
      <c r="AH47">
        <f t="shared" si="2"/>
        <v>6.4576279591345651</v>
      </c>
      <c r="AI47" s="14">
        <f t="shared" si="3"/>
        <v>778.05983688564095</v>
      </c>
    </row>
    <row r="48" spans="1:35">
      <c r="A48" s="2" t="s">
        <v>197</v>
      </c>
      <c r="B48" s="2" t="s">
        <v>143</v>
      </c>
      <c r="C48" s="23">
        <v>0</v>
      </c>
      <c r="D48" s="23">
        <v>0</v>
      </c>
      <c r="E48" s="23">
        <v>0</v>
      </c>
      <c r="F48" s="23">
        <v>0</v>
      </c>
      <c r="G48" s="23">
        <v>0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  <c r="W48" s="23">
        <v>0</v>
      </c>
      <c r="X48" s="23">
        <v>0</v>
      </c>
      <c r="Y48" s="23">
        <v>0</v>
      </c>
      <c r="Z48" s="23">
        <v>2</v>
      </c>
      <c r="AA48" s="23">
        <v>2</v>
      </c>
      <c r="AB48" s="23">
        <v>0</v>
      </c>
      <c r="AC48" s="23">
        <v>0</v>
      </c>
      <c r="AD48" s="23">
        <v>0</v>
      </c>
      <c r="AE48" s="23">
        <f t="shared" si="0"/>
        <v>8.4353999999999996</v>
      </c>
      <c r="AF48" s="23">
        <f t="shared" si="1"/>
        <v>386.24407362950257</v>
      </c>
      <c r="AG48" s="10">
        <v>386.35</v>
      </c>
      <c r="AH48">
        <f t="shared" si="2"/>
        <v>2.7417204735979528E-2</v>
      </c>
      <c r="AI48" s="14">
        <f t="shared" si="3"/>
        <v>1.1220395966764508E-2</v>
      </c>
    </row>
    <row r="49" spans="1:35">
      <c r="A49" s="1" t="s">
        <v>29</v>
      </c>
      <c r="B49" s="2" t="s">
        <v>144</v>
      </c>
      <c r="C49" s="23">
        <v>1</v>
      </c>
      <c r="D49" s="23">
        <v>2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1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  <c r="W49" s="23">
        <v>0</v>
      </c>
      <c r="X49" s="23">
        <v>0</v>
      </c>
      <c r="Y49" s="23">
        <v>0</v>
      </c>
      <c r="Z49" s="23">
        <v>0</v>
      </c>
      <c r="AA49" s="23">
        <v>0</v>
      </c>
      <c r="AB49" s="23">
        <v>0</v>
      </c>
      <c r="AC49" s="23">
        <v>0</v>
      </c>
      <c r="AD49" s="23">
        <v>0</v>
      </c>
      <c r="AE49" s="23">
        <f t="shared" si="0"/>
        <v>15.1358</v>
      </c>
      <c r="AF49" s="23">
        <f t="shared" si="1"/>
        <v>492.1361506014062</v>
      </c>
      <c r="AG49" s="10">
        <v>512.70000000000005</v>
      </c>
      <c r="AH49">
        <f t="shared" si="2"/>
        <v>4.0108931926260665</v>
      </c>
      <c r="AI49" s="14">
        <f t="shared" si="3"/>
        <v>422.87190208804844</v>
      </c>
    </row>
    <row r="50" spans="1:35">
      <c r="A50" s="1" t="s">
        <v>30</v>
      </c>
      <c r="B50" s="2" t="s">
        <v>145</v>
      </c>
      <c r="C50" s="23">
        <v>1</v>
      </c>
      <c r="D50" s="23">
        <v>2</v>
      </c>
      <c r="E50" s="23">
        <v>0</v>
      </c>
      <c r="F50" s="23">
        <v>0</v>
      </c>
      <c r="G50" s="23">
        <v>1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1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>
        <v>0</v>
      </c>
      <c r="Z50" s="23">
        <v>0</v>
      </c>
      <c r="AA50" s="23">
        <v>0</v>
      </c>
      <c r="AB50" s="23">
        <v>0</v>
      </c>
      <c r="AC50" s="23">
        <v>0</v>
      </c>
      <c r="AD50" s="23">
        <v>0</v>
      </c>
      <c r="AE50" s="23">
        <f t="shared" si="0"/>
        <v>19.749000000000002</v>
      </c>
      <c r="AF50" s="23">
        <f t="shared" si="1"/>
        <v>540.3234543105624</v>
      </c>
      <c r="AG50" s="10">
        <v>540</v>
      </c>
      <c r="AH50">
        <f t="shared" si="2"/>
        <v>5.9898946400443902E-2</v>
      </c>
      <c r="AI50" s="14">
        <f t="shared" si="3"/>
        <v>0.1046226910213956</v>
      </c>
    </row>
    <row r="51" spans="1:35">
      <c r="A51" s="1" t="s">
        <v>31</v>
      </c>
      <c r="B51" s="2" t="s">
        <v>146</v>
      </c>
      <c r="C51" s="23">
        <v>4</v>
      </c>
      <c r="D51" s="23">
        <v>1</v>
      </c>
      <c r="E51" s="23">
        <v>0</v>
      </c>
      <c r="F51" s="23">
        <v>1</v>
      </c>
      <c r="G51" s="23">
        <v>0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  <c r="W51" s="23">
        <v>0</v>
      </c>
      <c r="X51" s="23">
        <v>0</v>
      </c>
      <c r="Y51" s="23">
        <v>0</v>
      </c>
      <c r="Z51" s="23">
        <v>0</v>
      </c>
      <c r="AA51" s="23">
        <v>0</v>
      </c>
      <c r="AB51" s="23">
        <v>0</v>
      </c>
      <c r="AC51" s="23">
        <v>0</v>
      </c>
      <c r="AD51" s="23">
        <v>0</v>
      </c>
      <c r="AE51" s="23">
        <f t="shared" si="0"/>
        <v>15.0867</v>
      </c>
      <c r="AF51" s="23">
        <f t="shared" si="1"/>
        <v>491.54762267523472</v>
      </c>
      <c r="AG51" s="10">
        <v>489</v>
      </c>
      <c r="AH51">
        <f t="shared" si="2"/>
        <v>0.52098623215433948</v>
      </c>
      <c r="AI51" s="14">
        <f t="shared" si="3"/>
        <v>6.4903812953701125</v>
      </c>
    </row>
    <row r="52" spans="1:35">
      <c r="A52" s="1" t="s">
        <v>32</v>
      </c>
      <c r="B52" s="2" t="s">
        <v>146</v>
      </c>
      <c r="C52" s="23">
        <v>4</v>
      </c>
      <c r="D52" s="23">
        <v>0</v>
      </c>
      <c r="E52" s="23">
        <v>2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  <c r="W52" s="23">
        <v>0</v>
      </c>
      <c r="X52" s="23">
        <v>0</v>
      </c>
      <c r="Y52" s="23">
        <v>0</v>
      </c>
      <c r="Z52" s="23">
        <v>0</v>
      </c>
      <c r="AA52" s="23">
        <v>0</v>
      </c>
      <c r="AB52" s="23">
        <v>0</v>
      </c>
      <c r="AC52" s="23">
        <v>0</v>
      </c>
      <c r="AD52" s="23">
        <v>0</v>
      </c>
      <c r="AE52" s="23">
        <f t="shared" si="0"/>
        <v>14.778400000000001</v>
      </c>
      <c r="AF52" s="23">
        <f t="shared" si="1"/>
        <v>487.80788993434817</v>
      </c>
      <c r="AG52" s="10">
        <v>500</v>
      </c>
      <c r="AH52">
        <f t="shared" si="2"/>
        <v>2.4384220131303662</v>
      </c>
      <c r="AI52" s="14">
        <f t="shared" si="3"/>
        <v>148.64754785296873</v>
      </c>
    </row>
    <row r="53" spans="1:35">
      <c r="A53" s="1" t="s">
        <v>33</v>
      </c>
      <c r="B53" s="2" t="s">
        <v>147</v>
      </c>
      <c r="C53" s="23">
        <v>5</v>
      </c>
      <c r="D53" s="23">
        <v>0</v>
      </c>
      <c r="E53" s="23">
        <v>1</v>
      </c>
      <c r="F53" s="23">
        <v>1</v>
      </c>
      <c r="G53" s="23">
        <v>0</v>
      </c>
      <c r="H53" s="23">
        <v>0</v>
      </c>
      <c r="I53" s="23">
        <v>0</v>
      </c>
      <c r="J53" s="23">
        <v>0</v>
      </c>
      <c r="K53" s="23">
        <v>0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  <c r="W53" s="23">
        <v>0</v>
      </c>
      <c r="X53" s="23">
        <v>0</v>
      </c>
      <c r="Y53" s="23">
        <v>0</v>
      </c>
      <c r="Z53" s="23">
        <v>0</v>
      </c>
      <c r="AA53" s="23">
        <v>0</v>
      </c>
      <c r="AB53" s="23">
        <v>0</v>
      </c>
      <c r="AC53" s="23">
        <v>0</v>
      </c>
      <c r="AD53" s="23">
        <v>0</v>
      </c>
      <c r="AE53" s="23">
        <f t="shared" si="0"/>
        <v>17.305800000000001</v>
      </c>
      <c r="AF53" s="23">
        <f t="shared" si="1"/>
        <v>516.40348202152813</v>
      </c>
      <c r="AG53" s="10">
        <v>531.1</v>
      </c>
      <c r="AH53">
        <f t="shared" si="2"/>
        <v>2.7671847069237221</v>
      </c>
      <c r="AI53" s="14">
        <f t="shared" si="3"/>
        <v>215.98764069154745</v>
      </c>
    </row>
    <row r="54" spans="1:35">
      <c r="A54" s="1" t="s">
        <v>34</v>
      </c>
      <c r="B54" s="2" t="s">
        <v>148</v>
      </c>
      <c r="C54" s="23">
        <v>2</v>
      </c>
      <c r="D54" s="23">
        <v>3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  <c r="W54" s="23">
        <v>0</v>
      </c>
      <c r="X54" s="23">
        <v>0</v>
      </c>
      <c r="Y54" s="23">
        <v>0</v>
      </c>
      <c r="Z54" s="23">
        <v>0</v>
      </c>
      <c r="AA54" s="23">
        <v>0</v>
      </c>
      <c r="AB54" s="23">
        <v>0</v>
      </c>
      <c r="AC54" s="23">
        <v>0</v>
      </c>
      <c r="AD54" s="23">
        <v>0</v>
      </c>
      <c r="AE54" s="23">
        <f t="shared" si="0"/>
        <v>13.832199999999998</v>
      </c>
      <c r="AF54" s="23">
        <f t="shared" si="1"/>
        <v>475.82311245632098</v>
      </c>
      <c r="AG54" s="10">
        <v>469.7</v>
      </c>
      <c r="AH54">
        <f t="shared" si="2"/>
        <v>1.3036219834619962</v>
      </c>
      <c r="AI54" s="14">
        <f t="shared" si="3"/>
        <v>37.492506152753343</v>
      </c>
    </row>
    <row r="55" spans="1:35">
      <c r="A55" s="1" t="s">
        <v>35</v>
      </c>
      <c r="B55" s="2" t="s">
        <v>148</v>
      </c>
      <c r="C55" s="23">
        <v>3</v>
      </c>
      <c r="D55" s="23">
        <v>1</v>
      </c>
      <c r="E55" s="23">
        <v>1</v>
      </c>
      <c r="F55" s="23">
        <v>0</v>
      </c>
      <c r="G55" s="23">
        <v>0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  <c r="W55" s="23">
        <v>0</v>
      </c>
      <c r="X55" s="23">
        <v>0</v>
      </c>
      <c r="Y55" s="23">
        <v>0</v>
      </c>
      <c r="Z55" s="23">
        <v>0</v>
      </c>
      <c r="AA55" s="23">
        <v>0</v>
      </c>
      <c r="AB55" s="23">
        <v>0</v>
      </c>
      <c r="AC55" s="23">
        <v>0</v>
      </c>
      <c r="AD55" s="23">
        <v>0</v>
      </c>
      <c r="AE55" s="23">
        <f t="shared" si="0"/>
        <v>12.5593</v>
      </c>
      <c r="AF55" s="23">
        <f t="shared" si="1"/>
        <v>458.33741735017463</v>
      </c>
      <c r="AG55" s="10">
        <v>460.4</v>
      </c>
      <c r="AH55">
        <f t="shared" si="2"/>
        <v>0.447997969119319</v>
      </c>
      <c r="AI55" s="14">
        <f t="shared" si="3"/>
        <v>4.2542471873605399</v>
      </c>
    </row>
    <row r="56" spans="1:35">
      <c r="A56" s="1" t="s">
        <v>36</v>
      </c>
      <c r="B56" s="2" t="s">
        <v>148</v>
      </c>
      <c r="C56" s="23">
        <v>4</v>
      </c>
      <c r="D56" s="23">
        <v>0</v>
      </c>
      <c r="E56" s="23">
        <v>0</v>
      </c>
      <c r="F56" s="23">
        <v>1</v>
      </c>
      <c r="G56" s="23">
        <v>0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  <c r="W56" s="23">
        <v>0</v>
      </c>
      <c r="X56" s="23">
        <v>0</v>
      </c>
      <c r="Y56" s="23">
        <v>0</v>
      </c>
      <c r="Z56" s="23">
        <v>0</v>
      </c>
      <c r="AA56" s="23">
        <v>0</v>
      </c>
      <c r="AB56" s="23">
        <v>0</v>
      </c>
      <c r="AC56" s="23">
        <v>0</v>
      </c>
      <c r="AD56" s="23">
        <v>0</v>
      </c>
      <c r="AE56" s="23">
        <f t="shared" si="0"/>
        <v>11.5947</v>
      </c>
      <c r="AF56" s="23">
        <f t="shared" si="1"/>
        <v>443.86287574086799</v>
      </c>
      <c r="AG56" s="10">
        <v>433.8</v>
      </c>
      <c r="AH56">
        <f t="shared" si="2"/>
        <v>2.3197039513296405</v>
      </c>
      <c r="AI56" s="14">
        <f t="shared" si="3"/>
        <v>101.26146817614931</v>
      </c>
    </row>
    <row r="57" spans="1:35">
      <c r="A57" s="1" t="s">
        <v>37</v>
      </c>
      <c r="B57" s="2" t="s">
        <v>146</v>
      </c>
      <c r="C57" s="23">
        <v>3</v>
      </c>
      <c r="D57" s="23">
        <v>2</v>
      </c>
      <c r="E57" s="23">
        <v>1</v>
      </c>
      <c r="F57" s="23">
        <v>0</v>
      </c>
      <c r="G57" s="23">
        <v>0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  <c r="W57" s="23">
        <v>0</v>
      </c>
      <c r="X57" s="23">
        <v>0</v>
      </c>
      <c r="Y57" s="23">
        <v>0</v>
      </c>
      <c r="Z57" s="23">
        <v>0</v>
      </c>
      <c r="AA57" s="23">
        <v>0</v>
      </c>
      <c r="AB57" s="23">
        <v>0</v>
      </c>
      <c r="AC57" s="23">
        <v>0</v>
      </c>
      <c r="AD57" s="23">
        <v>0</v>
      </c>
      <c r="AE57" s="23">
        <f t="shared" si="0"/>
        <v>16.051300000000001</v>
      </c>
      <c r="AF57" s="23">
        <f t="shared" si="1"/>
        <v>502.77326271563192</v>
      </c>
      <c r="AG57" s="10">
        <v>497.7</v>
      </c>
      <c r="AH57">
        <f t="shared" si="2"/>
        <v>1.0193415140912048</v>
      </c>
      <c r="AI57" s="14">
        <f t="shared" si="3"/>
        <v>25.737994581821031</v>
      </c>
    </row>
    <row r="58" spans="1:35">
      <c r="A58" s="1" t="s">
        <v>38</v>
      </c>
      <c r="B58" s="2" t="s">
        <v>146</v>
      </c>
      <c r="C58" s="23">
        <v>3</v>
      </c>
      <c r="D58" s="23">
        <v>2</v>
      </c>
      <c r="E58" s="23">
        <v>1</v>
      </c>
      <c r="F58" s="23">
        <v>0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  <c r="W58" s="23">
        <v>0</v>
      </c>
      <c r="X58" s="23">
        <v>0</v>
      </c>
      <c r="Y58" s="23">
        <v>0</v>
      </c>
      <c r="Z58" s="23">
        <v>0</v>
      </c>
      <c r="AA58" s="23">
        <v>0</v>
      </c>
      <c r="AB58" s="23">
        <v>0</v>
      </c>
      <c r="AC58" s="23">
        <v>0</v>
      </c>
      <c r="AD58" s="23">
        <v>0</v>
      </c>
      <c r="AE58" s="23">
        <f t="shared" si="0"/>
        <v>16.051300000000001</v>
      </c>
      <c r="AF58" s="23">
        <f t="shared" si="1"/>
        <v>502.77326271563192</v>
      </c>
      <c r="AG58" s="10">
        <v>504.6</v>
      </c>
      <c r="AH58">
        <f t="shared" si="2"/>
        <v>0.36201690138091702</v>
      </c>
      <c r="AI58" s="14">
        <f t="shared" si="3"/>
        <v>3.3369691061005673</v>
      </c>
    </row>
    <row r="59" spans="1:35">
      <c r="A59" s="1" t="s">
        <v>39</v>
      </c>
      <c r="B59" s="2" t="s">
        <v>147</v>
      </c>
      <c r="C59" s="23">
        <v>4</v>
      </c>
      <c r="D59" s="23">
        <v>2</v>
      </c>
      <c r="E59" s="23">
        <v>0</v>
      </c>
      <c r="F59" s="23">
        <v>1</v>
      </c>
      <c r="G59" s="23">
        <v>0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  <c r="W59" s="23">
        <v>0</v>
      </c>
      <c r="X59" s="23">
        <v>0</v>
      </c>
      <c r="Y59" s="23">
        <v>0</v>
      </c>
      <c r="Z59" s="23">
        <v>0</v>
      </c>
      <c r="AA59" s="23">
        <v>0</v>
      </c>
      <c r="AB59" s="23">
        <v>0</v>
      </c>
      <c r="AC59" s="23">
        <v>0</v>
      </c>
      <c r="AD59" s="23">
        <v>0</v>
      </c>
      <c r="AE59" s="23">
        <f t="shared" si="0"/>
        <v>18.578700000000001</v>
      </c>
      <c r="AF59" s="23">
        <f t="shared" si="1"/>
        <v>529.25887116243689</v>
      </c>
      <c r="AG59" s="10">
        <v>526.5</v>
      </c>
      <c r="AH59">
        <f t="shared" si="2"/>
        <v>0.5240021201209667</v>
      </c>
      <c r="AI59" s="14">
        <f t="shared" si="3"/>
        <v>7.6113700909258757</v>
      </c>
    </row>
    <row r="60" spans="1:35">
      <c r="A60" s="1" t="s">
        <v>40</v>
      </c>
      <c r="B60" s="2" t="s">
        <v>147</v>
      </c>
      <c r="C60" s="23">
        <v>4</v>
      </c>
      <c r="D60" s="23">
        <v>1</v>
      </c>
      <c r="E60" s="23">
        <v>2</v>
      </c>
      <c r="F60" s="23">
        <v>0</v>
      </c>
      <c r="G60" s="23">
        <v>0</v>
      </c>
      <c r="H60" s="23">
        <v>0</v>
      </c>
      <c r="I60" s="23">
        <v>0</v>
      </c>
      <c r="J60" s="23">
        <v>0</v>
      </c>
      <c r="K60" s="23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  <c r="W60" s="23">
        <v>0</v>
      </c>
      <c r="X60" s="23">
        <v>0</v>
      </c>
      <c r="Y60" s="23">
        <v>0</v>
      </c>
      <c r="Z60" s="23">
        <v>0</v>
      </c>
      <c r="AA60" s="23">
        <v>0</v>
      </c>
      <c r="AB60" s="23">
        <v>0</v>
      </c>
      <c r="AC60" s="23">
        <v>0</v>
      </c>
      <c r="AD60" s="23">
        <v>0</v>
      </c>
      <c r="AE60" s="23">
        <f t="shared" si="0"/>
        <v>18.270400000000002</v>
      </c>
      <c r="AF60" s="23">
        <f t="shared" si="1"/>
        <v>526.22796590749715</v>
      </c>
      <c r="AG60" s="10">
        <v>519.79999999999995</v>
      </c>
      <c r="AH60">
        <f t="shared" si="2"/>
        <v>1.2366229141010381</v>
      </c>
      <c r="AI60" s="14">
        <f t="shared" si="3"/>
        <v>41.318745707946249</v>
      </c>
    </row>
    <row r="61" spans="1:35">
      <c r="A61" s="1" t="s">
        <v>41</v>
      </c>
      <c r="B61" s="2" t="s">
        <v>147</v>
      </c>
      <c r="C61" s="23">
        <v>4</v>
      </c>
      <c r="D61" s="23">
        <v>2</v>
      </c>
      <c r="E61" s="23">
        <v>0</v>
      </c>
      <c r="F61" s="23">
        <v>1</v>
      </c>
      <c r="G61" s="23">
        <v>0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  <c r="W61" s="23">
        <v>0</v>
      </c>
      <c r="X61" s="23">
        <v>0</v>
      </c>
      <c r="Y61" s="23">
        <v>0</v>
      </c>
      <c r="Z61" s="23">
        <v>0</v>
      </c>
      <c r="AA61" s="23">
        <v>0</v>
      </c>
      <c r="AB61" s="23">
        <v>0</v>
      </c>
      <c r="AC61" s="23">
        <v>0</v>
      </c>
      <c r="AD61" s="23">
        <v>0</v>
      </c>
      <c r="AE61" s="23">
        <f t="shared" si="0"/>
        <v>18.578700000000001</v>
      </c>
      <c r="AF61" s="23">
        <f t="shared" si="1"/>
        <v>529.25887116243689</v>
      </c>
      <c r="AG61" s="10">
        <v>536.4</v>
      </c>
      <c r="AH61">
        <f t="shared" si="2"/>
        <v>1.3313066438409931</v>
      </c>
      <c r="AI61" s="14">
        <f t="shared" si="3"/>
        <v>50.995721074675131</v>
      </c>
    </row>
    <row r="62" spans="1:35">
      <c r="A62" s="1" t="s">
        <v>42</v>
      </c>
      <c r="B62" s="2" t="s">
        <v>147</v>
      </c>
      <c r="C62" s="23">
        <v>3</v>
      </c>
      <c r="D62" s="23">
        <v>3</v>
      </c>
      <c r="E62" s="23">
        <v>1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  <c r="W62" s="23">
        <v>0</v>
      </c>
      <c r="X62" s="23">
        <v>0</v>
      </c>
      <c r="Y62" s="23">
        <v>0</v>
      </c>
      <c r="Z62" s="23">
        <v>0</v>
      </c>
      <c r="AA62" s="23">
        <v>0</v>
      </c>
      <c r="AB62" s="23">
        <v>0</v>
      </c>
      <c r="AC62" s="23">
        <v>0</v>
      </c>
      <c r="AD62" s="23">
        <v>0</v>
      </c>
      <c r="AE62" s="23">
        <f t="shared" si="0"/>
        <v>19.543299999999999</v>
      </c>
      <c r="AF62" s="23">
        <f t="shared" si="1"/>
        <v>538.42698248394959</v>
      </c>
      <c r="AG62" s="10">
        <v>540.6</v>
      </c>
      <c r="AH62">
        <f t="shared" si="2"/>
        <v>0.40196402442664364</v>
      </c>
      <c r="AI62" s="14">
        <f t="shared" si="3"/>
        <v>4.7220051250620063</v>
      </c>
    </row>
    <row r="63" spans="1:35">
      <c r="A63" s="1" t="s">
        <v>43</v>
      </c>
      <c r="B63" s="2" t="s">
        <v>149</v>
      </c>
      <c r="C63" s="23">
        <v>5</v>
      </c>
      <c r="D63" s="23">
        <v>1</v>
      </c>
      <c r="E63" s="23">
        <v>1</v>
      </c>
      <c r="F63" s="23">
        <v>1</v>
      </c>
      <c r="G63" s="23">
        <v>0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  <c r="W63" s="23">
        <v>0</v>
      </c>
      <c r="X63" s="23">
        <v>0</v>
      </c>
      <c r="Y63" s="23">
        <v>0</v>
      </c>
      <c r="Z63" s="23">
        <v>0</v>
      </c>
      <c r="AA63" s="23">
        <v>0</v>
      </c>
      <c r="AB63" s="23">
        <v>0</v>
      </c>
      <c r="AC63" s="23">
        <v>0</v>
      </c>
      <c r="AD63" s="23">
        <v>0</v>
      </c>
      <c r="AE63" s="23">
        <f t="shared" si="0"/>
        <v>20.797800000000002</v>
      </c>
      <c r="AF63" s="23">
        <f t="shared" si="1"/>
        <v>549.69580579386127</v>
      </c>
      <c r="AG63" s="10">
        <v>563.5</v>
      </c>
      <c r="AH63">
        <f t="shared" si="2"/>
        <v>2.4497239052597575</v>
      </c>
      <c r="AI63" s="14">
        <f t="shared" si="3"/>
        <v>190.55577768079414</v>
      </c>
    </row>
    <row r="64" spans="1:35">
      <c r="A64" s="1" t="s">
        <v>44</v>
      </c>
      <c r="B64" s="2" t="s">
        <v>149</v>
      </c>
      <c r="C64" s="23">
        <v>5</v>
      </c>
      <c r="D64" s="23">
        <v>1</v>
      </c>
      <c r="E64" s="23">
        <v>1</v>
      </c>
      <c r="F64" s="23">
        <v>1</v>
      </c>
      <c r="G64" s="23">
        <v>0</v>
      </c>
      <c r="H64" s="23">
        <v>0</v>
      </c>
      <c r="I64" s="23">
        <v>0</v>
      </c>
      <c r="J64" s="23">
        <v>0</v>
      </c>
      <c r="K64" s="23">
        <v>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  <c r="W64" s="23">
        <v>0</v>
      </c>
      <c r="X64" s="23">
        <v>0</v>
      </c>
      <c r="Y64" s="23">
        <v>0</v>
      </c>
      <c r="Z64" s="23">
        <v>0</v>
      </c>
      <c r="AA64" s="23">
        <v>0</v>
      </c>
      <c r="AB64" s="23">
        <v>0</v>
      </c>
      <c r="AC64" s="23">
        <v>0</v>
      </c>
      <c r="AD64" s="23">
        <v>0</v>
      </c>
      <c r="AE64" s="23">
        <f t="shared" si="0"/>
        <v>20.797800000000002</v>
      </c>
      <c r="AF64" s="23">
        <f t="shared" si="1"/>
        <v>549.69580579386127</v>
      </c>
      <c r="AG64" s="10">
        <v>543.79999999999995</v>
      </c>
      <c r="AH64">
        <f t="shared" si="2"/>
        <v>1.0841864277052802</v>
      </c>
      <c r="AI64" s="14">
        <f t="shared" si="3"/>
        <v>34.760525958928639</v>
      </c>
    </row>
    <row r="65" spans="1:35">
      <c r="A65" s="1" t="s">
        <v>45</v>
      </c>
      <c r="B65" s="2" t="s">
        <v>149</v>
      </c>
      <c r="C65" s="23">
        <v>5</v>
      </c>
      <c r="D65" s="23">
        <v>1</v>
      </c>
      <c r="E65" s="23">
        <v>1</v>
      </c>
      <c r="F65" s="23">
        <v>1</v>
      </c>
      <c r="G65" s="23">
        <v>0</v>
      </c>
      <c r="H65" s="23">
        <v>0</v>
      </c>
      <c r="I65" s="23">
        <v>0</v>
      </c>
      <c r="J65" s="23">
        <v>0</v>
      </c>
      <c r="K65" s="23">
        <v>0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3">
        <v>0</v>
      </c>
      <c r="W65" s="23">
        <v>0</v>
      </c>
      <c r="X65" s="23">
        <v>0</v>
      </c>
      <c r="Y65" s="23">
        <v>0</v>
      </c>
      <c r="Z65" s="23">
        <v>0</v>
      </c>
      <c r="AA65" s="23">
        <v>0</v>
      </c>
      <c r="AB65" s="23">
        <v>0</v>
      </c>
      <c r="AC65" s="23">
        <v>0</v>
      </c>
      <c r="AD65" s="23">
        <v>0</v>
      </c>
      <c r="AE65" s="23">
        <f t="shared" si="0"/>
        <v>20.797800000000002</v>
      </c>
      <c r="AF65" s="23">
        <f t="shared" si="1"/>
        <v>549.69580579386127</v>
      </c>
      <c r="AG65" s="10">
        <v>573.5</v>
      </c>
      <c r="AH65">
        <f t="shared" si="2"/>
        <v>4.1506877430058822</v>
      </c>
      <c r="AI65" s="14">
        <f t="shared" si="3"/>
        <v>566.63966180356874</v>
      </c>
    </row>
    <row r="66" spans="1:35">
      <c r="A66" s="1" t="s">
        <v>46</v>
      </c>
      <c r="B66" s="2" t="s">
        <v>149</v>
      </c>
      <c r="C66" s="23">
        <v>5</v>
      </c>
      <c r="D66" s="23">
        <v>0</v>
      </c>
      <c r="E66" s="23">
        <v>3</v>
      </c>
      <c r="F66" s="23">
        <v>0</v>
      </c>
      <c r="G66" s="23">
        <v>0</v>
      </c>
      <c r="H66" s="23">
        <v>0</v>
      </c>
      <c r="I66" s="23">
        <v>0</v>
      </c>
      <c r="J66" s="23">
        <v>0</v>
      </c>
      <c r="K66" s="23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  <c r="W66" s="23">
        <v>0</v>
      </c>
      <c r="X66" s="23">
        <v>0</v>
      </c>
      <c r="Y66" s="23">
        <v>0</v>
      </c>
      <c r="Z66" s="23">
        <v>0</v>
      </c>
      <c r="AA66" s="23">
        <v>0</v>
      </c>
      <c r="AB66" s="23">
        <v>0</v>
      </c>
      <c r="AC66" s="23">
        <v>0</v>
      </c>
      <c r="AD66" s="23">
        <v>0</v>
      </c>
      <c r="AE66" s="23">
        <f t="shared" ref="AE66:AE121" si="4">1.6781*C66+3.492*D66+4.033*E66+4.8823*F66+5.0146*G66+7.3691*H66+6.5081*I66+8.9582*J66+11.3764*K66+9.9318*L66+6.4737*M66+6.0723*N66+5.0663*O66+9.5059*P66+11.0752*Q66+10.8632*R66+11.3959*S66+16.3945*T66+18.5875*U66+10.5371*V66+17.3947*W66+1.5974*X66+5.4334*Y66+2.4778*Z66+1.7399*AA66+3.5192*AB66+9.8408*AC66+4.8923*AD66</f>
        <v>20.4895</v>
      </c>
      <c r="AF66" s="23">
        <f t="shared" ref="AF66:AF121" si="5">181.128*LN(AE66)</f>
        <v>546.99072213248348</v>
      </c>
      <c r="AG66" s="10">
        <v>566.4</v>
      </c>
      <c r="AH66">
        <f t="shared" si="2"/>
        <v>3.4267792845191556</v>
      </c>
      <c r="AI66" s="14">
        <f t="shared" si="3"/>
        <v>376.72006733846558</v>
      </c>
    </row>
    <row r="67" spans="1:35">
      <c r="A67" s="1" t="s">
        <v>47</v>
      </c>
      <c r="B67" s="2" t="s">
        <v>149</v>
      </c>
      <c r="C67" s="23">
        <v>4</v>
      </c>
      <c r="D67" s="23">
        <v>2</v>
      </c>
      <c r="E67" s="23">
        <v>2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3">
        <v>0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  <c r="W67" s="23">
        <v>0</v>
      </c>
      <c r="X67" s="23">
        <v>0</v>
      </c>
      <c r="Y67" s="23">
        <v>0</v>
      </c>
      <c r="Z67" s="23">
        <v>0</v>
      </c>
      <c r="AA67" s="23">
        <v>0</v>
      </c>
      <c r="AB67" s="23">
        <v>0</v>
      </c>
      <c r="AC67" s="23">
        <v>0</v>
      </c>
      <c r="AD67" s="23">
        <v>0</v>
      </c>
      <c r="AE67" s="23">
        <f t="shared" si="4"/>
        <v>21.7624</v>
      </c>
      <c r="AF67" s="23">
        <f t="shared" si="5"/>
        <v>557.90751502912553</v>
      </c>
      <c r="AG67" s="10">
        <v>567.1</v>
      </c>
      <c r="AH67">
        <f t="shared" ref="AH67:AH121" si="6">ABS((AG67-AF67)/AG67*100)</f>
        <v>1.6209636697010206</v>
      </c>
      <c r="AI67" s="14">
        <f t="shared" ref="AI67:AI121" si="7">(AG67-AF67)^2</f>
        <v>84.501779939753348</v>
      </c>
    </row>
    <row r="68" spans="1:35">
      <c r="A68" s="1" t="s">
        <v>48</v>
      </c>
      <c r="B68" s="2" t="s">
        <v>149</v>
      </c>
      <c r="C68" s="23">
        <v>4</v>
      </c>
      <c r="D68" s="23">
        <v>3</v>
      </c>
      <c r="E68" s="23">
        <v>0</v>
      </c>
      <c r="F68" s="23">
        <v>1</v>
      </c>
      <c r="G68" s="23">
        <v>0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  <c r="W68" s="23">
        <v>0</v>
      </c>
      <c r="X68" s="23">
        <v>0</v>
      </c>
      <c r="Y68" s="23">
        <v>0</v>
      </c>
      <c r="Z68" s="23">
        <v>0</v>
      </c>
      <c r="AA68" s="23">
        <v>0</v>
      </c>
      <c r="AB68" s="23">
        <v>0</v>
      </c>
      <c r="AC68" s="23">
        <v>0</v>
      </c>
      <c r="AD68" s="23">
        <v>0</v>
      </c>
      <c r="AE68" s="23">
        <f t="shared" si="4"/>
        <v>22.070699999999999</v>
      </c>
      <c r="AF68" s="23">
        <f t="shared" si="5"/>
        <v>560.45548372217354</v>
      </c>
      <c r="AG68" s="10">
        <v>576.5</v>
      </c>
      <c r="AH68">
        <f t="shared" si="6"/>
        <v>2.783090421132083</v>
      </c>
      <c r="AI68" s="14">
        <f t="shared" si="7"/>
        <v>257.42650258943826</v>
      </c>
    </row>
    <row r="69" spans="1:35">
      <c r="A69" s="1" t="s">
        <v>49</v>
      </c>
      <c r="B69" s="2" t="s">
        <v>146</v>
      </c>
      <c r="C69" s="23">
        <v>2</v>
      </c>
      <c r="D69" s="23">
        <v>4</v>
      </c>
      <c r="E69" s="23">
        <v>0</v>
      </c>
      <c r="F69" s="23">
        <v>0</v>
      </c>
      <c r="G69" s="23">
        <v>0</v>
      </c>
      <c r="H69" s="23">
        <v>0</v>
      </c>
      <c r="I69" s="23">
        <v>0</v>
      </c>
      <c r="J69" s="23">
        <v>0</v>
      </c>
      <c r="K69" s="23">
        <v>0</v>
      </c>
      <c r="L69" s="23">
        <v>0</v>
      </c>
      <c r="M69" s="23">
        <v>0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3">
        <v>0</v>
      </c>
      <c r="W69" s="23">
        <v>0</v>
      </c>
      <c r="X69" s="23">
        <v>0</v>
      </c>
      <c r="Y69" s="23">
        <v>0</v>
      </c>
      <c r="Z69" s="23">
        <v>0</v>
      </c>
      <c r="AA69" s="23">
        <v>0</v>
      </c>
      <c r="AB69" s="23">
        <v>0</v>
      </c>
      <c r="AC69" s="23">
        <v>0</v>
      </c>
      <c r="AD69" s="23">
        <v>0</v>
      </c>
      <c r="AE69" s="23">
        <f t="shared" si="4"/>
        <v>17.324200000000001</v>
      </c>
      <c r="AF69" s="23">
        <f t="shared" si="5"/>
        <v>516.59595996051894</v>
      </c>
      <c r="AG69" s="10">
        <v>507.6</v>
      </c>
      <c r="AH69">
        <f t="shared" si="6"/>
        <v>1.7722537353268157</v>
      </c>
      <c r="AI69" s="14">
        <f t="shared" si="7"/>
        <v>80.92729561125951</v>
      </c>
    </row>
    <row r="70" spans="1:35">
      <c r="A70" s="1" t="s">
        <v>50</v>
      </c>
      <c r="B70" s="2" t="s">
        <v>150</v>
      </c>
      <c r="C70" s="23">
        <v>0</v>
      </c>
      <c r="D70" s="23">
        <v>0</v>
      </c>
      <c r="E70" s="23">
        <v>0</v>
      </c>
      <c r="F70" s="23">
        <v>0</v>
      </c>
      <c r="G70" s="23">
        <v>0</v>
      </c>
      <c r="H70" s="23">
        <v>0</v>
      </c>
      <c r="I70" s="23">
        <v>0</v>
      </c>
      <c r="J70" s="23">
        <v>0</v>
      </c>
      <c r="K70" s="23">
        <v>0</v>
      </c>
      <c r="L70" s="23">
        <v>0</v>
      </c>
      <c r="M70" s="23">
        <v>0</v>
      </c>
      <c r="N70" s="23">
        <v>0</v>
      </c>
      <c r="O70" s="23">
        <v>0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  <c r="W70" s="23">
        <v>0</v>
      </c>
      <c r="X70" s="23">
        <v>0</v>
      </c>
      <c r="Y70" s="23">
        <v>0</v>
      </c>
      <c r="Z70" s="23">
        <v>2</v>
      </c>
      <c r="AA70" s="23">
        <v>4</v>
      </c>
      <c r="AB70" s="23">
        <v>0</v>
      </c>
      <c r="AC70" s="23">
        <v>0</v>
      </c>
      <c r="AD70" s="23">
        <v>0</v>
      </c>
      <c r="AE70" s="23">
        <f t="shared" si="4"/>
        <v>11.915199999999999</v>
      </c>
      <c r="AF70" s="23">
        <f t="shared" si="5"/>
        <v>448.80165647802284</v>
      </c>
      <c r="AG70" s="10">
        <v>448.73</v>
      </c>
      <c r="AH70">
        <f t="shared" si="6"/>
        <v>1.5968729084932326E-2</v>
      </c>
      <c r="AI70" s="14">
        <f t="shared" si="7"/>
        <v>5.1346508426344311E-3</v>
      </c>
    </row>
    <row r="71" spans="1:35">
      <c r="A71" s="1" t="s">
        <v>51</v>
      </c>
      <c r="B71" s="2" t="s">
        <v>147</v>
      </c>
      <c r="C71" s="23">
        <v>3</v>
      </c>
      <c r="D71" s="23">
        <v>3</v>
      </c>
      <c r="E71" s="23">
        <v>1</v>
      </c>
      <c r="F71" s="23">
        <v>0</v>
      </c>
      <c r="G71" s="23">
        <v>0</v>
      </c>
      <c r="H71" s="23">
        <v>0</v>
      </c>
      <c r="I71" s="23">
        <v>0</v>
      </c>
      <c r="J71" s="23">
        <v>0</v>
      </c>
      <c r="K71" s="23">
        <v>0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3">
        <v>0</v>
      </c>
      <c r="W71" s="23">
        <v>0</v>
      </c>
      <c r="X71" s="23">
        <v>0</v>
      </c>
      <c r="Y71" s="23">
        <v>0</v>
      </c>
      <c r="Z71" s="23">
        <v>0</v>
      </c>
      <c r="AA71" s="23">
        <v>0</v>
      </c>
      <c r="AB71" s="23">
        <v>0</v>
      </c>
      <c r="AC71" s="23">
        <v>0</v>
      </c>
      <c r="AD71" s="23">
        <v>0</v>
      </c>
      <c r="AE71" s="23">
        <f t="shared" si="4"/>
        <v>19.543299999999999</v>
      </c>
      <c r="AF71" s="23">
        <f t="shared" si="5"/>
        <v>538.42698248394959</v>
      </c>
      <c r="AG71" s="10">
        <v>530.4</v>
      </c>
      <c r="AH71">
        <f t="shared" si="6"/>
        <v>1.5133828212574678</v>
      </c>
      <c r="AI71" s="14">
        <f t="shared" si="7"/>
        <v>64.432447797633841</v>
      </c>
    </row>
    <row r="72" spans="1:35">
      <c r="A72" s="1" t="s">
        <v>52</v>
      </c>
      <c r="B72" s="2" t="s">
        <v>147</v>
      </c>
      <c r="C72" s="23">
        <v>3</v>
      </c>
      <c r="D72" s="23">
        <v>3</v>
      </c>
      <c r="E72" s="23">
        <v>1</v>
      </c>
      <c r="F72" s="23">
        <v>0</v>
      </c>
      <c r="G72" s="23">
        <v>0</v>
      </c>
      <c r="H72" s="23">
        <v>0</v>
      </c>
      <c r="I72" s="23">
        <v>0</v>
      </c>
      <c r="J72" s="23">
        <v>0</v>
      </c>
      <c r="K72" s="23">
        <v>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  <c r="W72" s="23">
        <v>0</v>
      </c>
      <c r="X72" s="23">
        <v>0</v>
      </c>
      <c r="Y72" s="23">
        <v>0</v>
      </c>
      <c r="Z72" s="23">
        <v>0</v>
      </c>
      <c r="AA72" s="23">
        <v>0</v>
      </c>
      <c r="AB72" s="23">
        <v>0</v>
      </c>
      <c r="AC72" s="23">
        <v>0</v>
      </c>
      <c r="AD72" s="23">
        <v>0</v>
      </c>
      <c r="AE72" s="23">
        <f t="shared" si="4"/>
        <v>19.543299999999999</v>
      </c>
      <c r="AF72" s="23">
        <f t="shared" si="5"/>
        <v>538.42698248394959</v>
      </c>
      <c r="AG72" s="10">
        <v>535.20000000000005</v>
      </c>
      <c r="AH72">
        <f t="shared" si="6"/>
        <v>0.60294889460940604</v>
      </c>
      <c r="AI72" s="14">
        <f t="shared" si="7"/>
        <v>10.413415951717152</v>
      </c>
    </row>
    <row r="73" spans="1:35">
      <c r="A73" s="1" t="s">
        <v>53</v>
      </c>
      <c r="B73" s="2" t="s">
        <v>149</v>
      </c>
      <c r="C73" s="23">
        <v>4</v>
      </c>
      <c r="D73" s="23">
        <v>3</v>
      </c>
      <c r="E73" s="23">
        <v>0</v>
      </c>
      <c r="F73" s="23">
        <v>1</v>
      </c>
      <c r="G73" s="23">
        <v>0</v>
      </c>
      <c r="H73" s="23">
        <v>0</v>
      </c>
      <c r="I73" s="23">
        <v>0</v>
      </c>
      <c r="J73" s="23">
        <v>0</v>
      </c>
      <c r="K73" s="23">
        <v>0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23">
        <v>0</v>
      </c>
      <c r="R73" s="23">
        <v>0</v>
      </c>
      <c r="S73" s="23">
        <v>0</v>
      </c>
      <c r="T73" s="23">
        <v>0</v>
      </c>
      <c r="U73" s="23">
        <v>0</v>
      </c>
      <c r="V73" s="23">
        <v>0</v>
      </c>
      <c r="W73" s="23">
        <v>0</v>
      </c>
      <c r="X73" s="23">
        <v>0</v>
      </c>
      <c r="Y73" s="23">
        <v>0</v>
      </c>
      <c r="Z73" s="23">
        <v>0</v>
      </c>
      <c r="AA73" s="23">
        <v>0</v>
      </c>
      <c r="AB73" s="23">
        <v>0</v>
      </c>
      <c r="AC73" s="23">
        <v>0</v>
      </c>
      <c r="AD73" s="23">
        <v>0</v>
      </c>
      <c r="AE73" s="23">
        <f t="shared" si="4"/>
        <v>22.070699999999999</v>
      </c>
      <c r="AF73" s="23">
        <f t="shared" si="5"/>
        <v>560.45548372217354</v>
      </c>
      <c r="AG73" s="10">
        <v>549.79999999999995</v>
      </c>
      <c r="AH73">
        <f t="shared" si="6"/>
        <v>1.938065427823497</v>
      </c>
      <c r="AI73" s="14">
        <f t="shared" si="7"/>
        <v>113.53933335350624</v>
      </c>
    </row>
    <row r="74" spans="1:35">
      <c r="A74" s="1" t="s">
        <v>54</v>
      </c>
      <c r="B74" s="2" t="s">
        <v>149</v>
      </c>
      <c r="C74" s="23">
        <v>4</v>
      </c>
      <c r="D74" s="23">
        <v>2</v>
      </c>
      <c r="E74" s="23">
        <v>2</v>
      </c>
      <c r="F74" s="23">
        <v>0</v>
      </c>
      <c r="G74" s="23">
        <v>0</v>
      </c>
      <c r="H74" s="23">
        <v>0</v>
      </c>
      <c r="I74" s="23">
        <v>0</v>
      </c>
      <c r="J74" s="23">
        <v>0</v>
      </c>
      <c r="K74" s="23">
        <v>0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  <c r="W74" s="23">
        <v>0</v>
      </c>
      <c r="X74" s="23">
        <v>0</v>
      </c>
      <c r="Y74" s="23">
        <v>0</v>
      </c>
      <c r="Z74" s="23">
        <v>0</v>
      </c>
      <c r="AA74" s="23">
        <v>0</v>
      </c>
      <c r="AB74" s="23">
        <v>0</v>
      </c>
      <c r="AC74" s="23">
        <v>0</v>
      </c>
      <c r="AD74" s="23">
        <v>0</v>
      </c>
      <c r="AE74" s="23">
        <f t="shared" si="4"/>
        <v>21.7624</v>
      </c>
      <c r="AF74" s="23">
        <f t="shared" si="5"/>
        <v>557.90751502912553</v>
      </c>
      <c r="AG74" s="10">
        <v>550</v>
      </c>
      <c r="AH74">
        <f t="shared" si="6"/>
        <v>1.4377300052955515</v>
      </c>
      <c r="AI74" s="14">
        <f t="shared" si="7"/>
        <v>62.528793935846195</v>
      </c>
    </row>
    <row r="75" spans="1:35">
      <c r="A75" s="1" t="s">
        <v>55</v>
      </c>
      <c r="B75" s="2" t="s">
        <v>149</v>
      </c>
      <c r="C75" s="23">
        <v>4</v>
      </c>
      <c r="D75" s="23">
        <v>3</v>
      </c>
      <c r="E75" s="23">
        <v>0</v>
      </c>
      <c r="F75" s="23">
        <v>1</v>
      </c>
      <c r="G75" s="23">
        <v>0</v>
      </c>
      <c r="H75" s="23">
        <v>0</v>
      </c>
      <c r="I75" s="23">
        <v>0</v>
      </c>
      <c r="J75" s="23">
        <v>0</v>
      </c>
      <c r="K75" s="23">
        <v>0</v>
      </c>
      <c r="L75" s="23">
        <v>0</v>
      </c>
      <c r="M75" s="23">
        <v>0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0</v>
      </c>
      <c r="W75" s="23">
        <v>0</v>
      </c>
      <c r="X75" s="23">
        <v>0</v>
      </c>
      <c r="Y75" s="23">
        <v>0</v>
      </c>
      <c r="Z75" s="23">
        <v>0</v>
      </c>
      <c r="AA75" s="23">
        <v>0</v>
      </c>
      <c r="AB75" s="23">
        <v>0</v>
      </c>
      <c r="AC75" s="23">
        <v>0</v>
      </c>
      <c r="AD75" s="23">
        <v>0</v>
      </c>
      <c r="AE75" s="23">
        <f t="shared" si="4"/>
        <v>22.070699999999999</v>
      </c>
      <c r="AF75" s="23">
        <f t="shared" si="5"/>
        <v>560.45548372217354</v>
      </c>
      <c r="AG75" s="10">
        <v>562</v>
      </c>
      <c r="AH75">
        <f t="shared" si="6"/>
        <v>0.27482496046734167</v>
      </c>
      <c r="AI75" s="14">
        <f t="shared" si="7"/>
        <v>2.3855305324709035</v>
      </c>
    </row>
    <row r="76" spans="1:35">
      <c r="A76" s="1" t="s">
        <v>56</v>
      </c>
      <c r="B76" s="2" t="s">
        <v>147</v>
      </c>
      <c r="C76" s="23">
        <v>2</v>
      </c>
      <c r="D76" s="23">
        <v>5</v>
      </c>
      <c r="E76" s="23">
        <v>0</v>
      </c>
      <c r="F76" s="23">
        <v>0</v>
      </c>
      <c r="G76" s="23">
        <v>0</v>
      </c>
      <c r="H76" s="23">
        <v>0</v>
      </c>
      <c r="I76" s="23">
        <v>0</v>
      </c>
      <c r="J76" s="23">
        <v>0</v>
      </c>
      <c r="K76" s="23">
        <v>0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  <c r="W76" s="23">
        <v>0</v>
      </c>
      <c r="X76" s="23">
        <v>0</v>
      </c>
      <c r="Y76" s="23">
        <v>0</v>
      </c>
      <c r="Z76" s="23">
        <v>0</v>
      </c>
      <c r="AA76" s="23">
        <v>0</v>
      </c>
      <c r="AB76" s="23">
        <v>0</v>
      </c>
      <c r="AC76" s="23">
        <v>0</v>
      </c>
      <c r="AD76" s="23">
        <v>0</v>
      </c>
      <c r="AE76" s="23">
        <f t="shared" si="4"/>
        <v>20.816200000000002</v>
      </c>
      <c r="AF76" s="23">
        <f t="shared" si="5"/>
        <v>549.85598051473357</v>
      </c>
      <c r="AG76" s="10">
        <v>540.20000000000005</v>
      </c>
      <c r="AH76">
        <f t="shared" si="6"/>
        <v>1.7874825092065025</v>
      </c>
      <c r="AI76" s="14">
        <f t="shared" si="7"/>
        <v>93.237959700913578</v>
      </c>
    </row>
    <row r="77" spans="1:35">
      <c r="A77" s="1" t="s">
        <v>57</v>
      </c>
      <c r="B77" s="2" t="s">
        <v>149</v>
      </c>
      <c r="C77" s="23">
        <v>3</v>
      </c>
      <c r="D77" s="23">
        <v>4</v>
      </c>
      <c r="E77" s="23">
        <v>1</v>
      </c>
      <c r="F77" s="23">
        <v>0</v>
      </c>
      <c r="G77" s="23">
        <v>0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3">
        <v>0</v>
      </c>
      <c r="W77" s="23">
        <v>0</v>
      </c>
      <c r="X77" s="23">
        <v>0</v>
      </c>
      <c r="Y77" s="23">
        <v>0</v>
      </c>
      <c r="Z77" s="23">
        <v>0</v>
      </c>
      <c r="AA77" s="23">
        <v>0</v>
      </c>
      <c r="AB77" s="23">
        <v>0</v>
      </c>
      <c r="AC77" s="23">
        <v>0</v>
      </c>
      <c r="AD77" s="23">
        <v>0</v>
      </c>
      <c r="AE77" s="23">
        <f t="shared" si="4"/>
        <v>23.035299999999999</v>
      </c>
      <c r="AF77" s="23">
        <f t="shared" si="5"/>
        <v>568.20357533646381</v>
      </c>
      <c r="AG77" s="10">
        <v>559.70000000000005</v>
      </c>
      <c r="AH77">
        <f t="shared" si="6"/>
        <v>1.5193095116068909</v>
      </c>
      <c r="AI77" s="14">
        <f t="shared" si="7"/>
        <v>72.31079350291489</v>
      </c>
    </row>
    <row r="78" spans="1:35">
      <c r="A78" s="1" t="s">
        <v>58</v>
      </c>
      <c r="B78" s="2" t="s">
        <v>149</v>
      </c>
      <c r="C78" s="23">
        <v>3</v>
      </c>
      <c r="D78" s="23">
        <v>4</v>
      </c>
      <c r="E78" s="23">
        <v>1</v>
      </c>
      <c r="F78" s="23">
        <v>0</v>
      </c>
      <c r="G78" s="23">
        <v>0</v>
      </c>
      <c r="H78" s="23">
        <v>0</v>
      </c>
      <c r="I78" s="23">
        <v>0</v>
      </c>
      <c r="J78" s="23">
        <v>0</v>
      </c>
      <c r="K78" s="23">
        <v>0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3">
        <v>0</v>
      </c>
      <c r="V78" s="23">
        <v>0</v>
      </c>
      <c r="W78" s="23">
        <v>0</v>
      </c>
      <c r="X78" s="23">
        <v>0</v>
      </c>
      <c r="Y78" s="23">
        <v>0</v>
      </c>
      <c r="Z78" s="23">
        <v>0</v>
      </c>
      <c r="AA78" s="23">
        <v>0</v>
      </c>
      <c r="AB78" s="23">
        <v>0</v>
      </c>
      <c r="AC78" s="23">
        <v>0</v>
      </c>
      <c r="AD78" s="23">
        <v>0</v>
      </c>
      <c r="AE78" s="23">
        <f t="shared" si="4"/>
        <v>23.035299999999999</v>
      </c>
      <c r="AF78" s="23">
        <f t="shared" si="5"/>
        <v>568.20357533646381</v>
      </c>
      <c r="AG78" s="10">
        <v>563.6</v>
      </c>
      <c r="AH78">
        <f t="shared" si="6"/>
        <v>0.8168160639573796</v>
      </c>
      <c r="AI78" s="14">
        <f t="shared" si="7"/>
        <v>21.192905878497708</v>
      </c>
    </row>
    <row r="79" spans="1:35">
      <c r="A79" s="1" t="s">
        <v>59</v>
      </c>
      <c r="B79" s="2" t="s">
        <v>149</v>
      </c>
      <c r="C79" s="23">
        <v>3</v>
      </c>
      <c r="D79" s="23">
        <v>4</v>
      </c>
      <c r="E79" s="23">
        <v>1</v>
      </c>
      <c r="F79" s="23">
        <v>0</v>
      </c>
      <c r="G79" s="23">
        <v>0</v>
      </c>
      <c r="H79" s="23">
        <v>0</v>
      </c>
      <c r="I79" s="23">
        <v>0</v>
      </c>
      <c r="J79" s="23">
        <v>0</v>
      </c>
      <c r="K79" s="23">
        <v>0</v>
      </c>
      <c r="L79" s="23">
        <v>0</v>
      </c>
      <c r="M79" s="23">
        <v>0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3">
        <v>0</v>
      </c>
      <c r="U79" s="23">
        <v>0</v>
      </c>
      <c r="V79" s="23">
        <v>0</v>
      </c>
      <c r="W79" s="23">
        <v>0</v>
      </c>
      <c r="X79" s="23">
        <v>0</v>
      </c>
      <c r="Y79" s="23">
        <v>0</v>
      </c>
      <c r="Z79" s="23">
        <v>0</v>
      </c>
      <c r="AA79" s="23">
        <v>0</v>
      </c>
      <c r="AB79" s="23">
        <v>0</v>
      </c>
      <c r="AC79" s="23">
        <v>0</v>
      </c>
      <c r="AD79" s="23">
        <v>0</v>
      </c>
      <c r="AE79" s="23">
        <f t="shared" si="4"/>
        <v>23.035299999999999</v>
      </c>
      <c r="AF79" s="23">
        <f t="shared" si="5"/>
        <v>568.20357533646381</v>
      </c>
      <c r="AG79" s="10">
        <v>561.70000000000005</v>
      </c>
      <c r="AH79">
        <f t="shared" si="6"/>
        <v>1.157837873680571</v>
      </c>
      <c r="AI79" s="14">
        <f t="shared" si="7"/>
        <v>42.296492157059816</v>
      </c>
    </row>
    <row r="80" spans="1:35">
      <c r="A80" s="1" t="s">
        <v>60</v>
      </c>
      <c r="B80" s="2" t="s">
        <v>149</v>
      </c>
      <c r="C80" s="23">
        <v>2</v>
      </c>
      <c r="D80" s="23">
        <v>6</v>
      </c>
      <c r="E80" s="23">
        <v>0</v>
      </c>
      <c r="F80" s="23">
        <v>0</v>
      </c>
      <c r="G80" s="23">
        <v>0</v>
      </c>
      <c r="H80" s="23">
        <v>0</v>
      </c>
      <c r="I80" s="23">
        <v>0</v>
      </c>
      <c r="J80" s="23">
        <v>0</v>
      </c>
      <c r="K80" s="23">
        <v>0</v>
      </c>
      <c r="L80" s="23">
        <v>0</v>
      </c>
      <c r="M80" s="23">
        <v>0</v>
      </c>
      <c r="N80" s="23">
        <v>0</v>
      </c>
      <c r="O80" s="23">
        <v>0</v>
      </c>
      <c r="P80" s="23">
        <v>0</v>
      </c>
      <c r="Q80" s="23">
        <v>0</v>
      </c>
      <c r="R80" s="23">
        <v>0</v>
      </c>
      <c r="S80" s="23">
        <v>0</v>
      </c>
      <c r="T80" s="23">
        <v>0</v>
      </c>
      <c r="U80" s="23">
        <v>0</v>
      </c>
      <c r="V80" s="23">
        <v>0</v>
      </c>
      <c r="W80" s="23">
        <v>0</v>
      </c>
      <c r="X80" s="23">
        <v>0</v>
      </c>
      <c r="Y80" s="23">
        <v>0</v>
      </c>
      <c r="Z80" s="23">
        <v>0</v>
      </c>
      <c r="AA80" s="23">
        <v>0</v>
      </c>
      <c r="AB80" s="23">
        <v>0</v>
      </c>
      <c r="AC80" s="23">
        <v>0</v>
      </c>
      <c r="AD80" s="23">
        <v>0</v>
      </c>
      <c r="AE80" s="23">
        <f t="shared" si="4"/>
        <v>24.308199999999999</v>
      </c>
      <c r="AF80" s="23">
        <f t="shared" si="5"/>
        <v>577.94571145793554</v>
      </c>
      <c r="AG80" s="10">
        <v>568.70000000000005</v>
      </c>
      <c r="AH80">
        <f t="shared" si="6"/>
        <v>1.6257625211773339</v>
      </c>
      <c r="AI80" s="14">
        <f t="shared" si="7"/>
        <v>85.483180363399782</v>
      </c>
    </row>
    <row r="81" spans="1:35">
      <c r="A81" s="1" t="s">
        <v>61</v>
      </c>
      <c r="B81" s="2" t="s">
        <v>151</v>
      </c>
      <c r="C81" s="23">
        <v>0</v>
      </c>
      <c r="D81" s="23">
        <v>0</v>
      </c>
      <c r="E81" s="23">
        <v>0</v>
      </c>
      <c r="F81" s="23">
        <v>0</v>
      </c>
      <c r="G81" s="23">
        <v>1</v>
      </c>
      <c r="H81" s="23">
        <v>0</v>
      </c>
      <c r="I81" s="23">
        <v>0</v>
      </c>
      <c r="J81" s="23">
        <v>0</v>
      </c>
      <c r="K81" s="23">
        <v>0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  <c r="W81" s="23">
        <v>0</v>
      </c>
      <c r="X81" s="23">
        <v>1</v>
      </c>
      <c r="Y81" s="23">
        <v>0</v>
      </c>
      <c r="Z81" s="23">
        <v>0</v>
      </c>
      <c r="AA81" s="23">
        <v>0</v>
      </c>
      <c r="AB81" s="23">
        <v>0</v>
      </c>
      <c r="AC81" s="23">
        <v>0</v>
      </c>
      <c r="AD81" s="23">
        <v>0</v>
      </c>
      <c r="AE81" s="23">
        <f t="shared" si="4"/>
        <v>6.6120000000000001</v>
      </c>
      <c r="AF81" s="23">
        <f t="shared" si="5"/>
        <v>342.13017600357347</v>
      </c>
      <c r="AG81" s="10">
        <v>327.83</v>
      </c>
      <c r="AH81">
        <f t="shared" si="6"/>
        <v>4.3620705864544078</v>
      </c>
      <c r="AI81" s="14">
        <f t="shared" si="7"/>
        <v>204.49503373317887</v>
      </c>
    </row>
    <row r="82" spans="1:35">
      <c r="A82" s="1" t="s">
        <v>62</v>
      </c>
      <c r="B82" s="2" t="s">
        <v>152</v>
      </c>
      <c r="C82" s="23">
        <v>0</v>
      </c>
      <c r="D82" s="23">
        <v>0</v>
      </c>
      <c r="E82" s="23">
        <v>0</v>
      </c>
      <c r="F82" s="23">
        <v>0</v>
      </c>
      <c r="G82" s="23">
        <v>0</v>
      </c>
      <c r="H82" s="23">
        <v>0</v>
      </c>
      <c r="I82" s="23">
        <v>0</v>
      </c>
      <c r="J82" s="23">
        <v>0</v>
      </c>
      <c r="K82" s="23">
        <v>0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0</v>
      </c>
      <c r="W82" s="23">
        <v>0</v>
      </c>
      <c r="X82" s="23">
        <v>2</v>
      </c>
      <c r="Y82" s="23">
        <v>1</v>
      </c>
      <c r="Z82" s="23">
        <v>0</v>
      </c>
      <c r="AA82" s="23">
        <v>0</v>
      </c>
      <c r="AB82" s="23">
        <v>0</v>
      </c>
      <c r="AC82" s="23">
        <v>0</v>
      </c>
      <c r="AD82" s="23">
        <v>0</v>
      </c>
      <c r="AE82" s="23">
        <f t="shared" si="4"/>
        <v>8.6281999999999996</v>
      </c>
      <c r="AF82" s="23">
        <f t="shared" si="5"/>
        <v>390.33734405313965</v>
      </c>
      <c r="AG82" s="10">
        <v>400.6</v>
      </c>
      <c r="AH82">
        <f t="shared" si="6"/>
        <v>2.5618212548328452</v>
      </c>
      <c r="AI82" s="14">
        <f t="shared" si="7"/>
        <v>105.32210708362867</v>
      </c>
    </row>
    <row r="83" spans="1:35">
      <c r="A83" s="1" t="s">
        <v>63</v>
      </c>
      <c r="B83" s="2" t="s">
        <v>153</v>
      </c>
      <c r="C83" s="23">
        <v>0</v>
      </c>
      <c r="D83" s="23">
        <v>0</v>
      </c>
      <c r="E83" s="23">
        <v>0</v>
      </c>
      <c r="F83" s="23">
        <v>0</v>
      </c>
      <c r="G83" s="23">
        <v>0</v>
      </c>
      <c r="H83" s="23">
        <v>0</v>
      </c>
      <c r="I83" s="23">
        <v>0</v>
      </c>
      <c r="J83" s="23">
        <v>0</v>
      </c>
      <c r="K83" s="23">
        <v>0</v>
      </c>
      <c r="L83" s="23">
        <v>0</v>
      </c>
      <c r="M83" s="23">
        <v>0</v>
      </c>
      <c r="N83" s="23">
        <v>0</v>
      </c>
      <c r="O83" s="23">
        <v>0</v>
      </c>
      <c r="P83" s="23">
        <v>0</v>
      </c>
      <c r="Q83" s="23">
        <v>0</v>
      </c>
      <c r="R83" s="23">
        <v>0</v>
      </c>
      <c r="S83" s="23">
        <v>0</v>
      </c>
      <c r="T83" s="23">
        <v>0</v>
      </c>
      <c r="U83" s="23">
        <v>0</v>
      </c>
      <c r="V83" s="23">
        <v>0</v>
      </c>
      <c r="W83" s="23">
        <v>0</v>
      </c>
      <c r="X83" s="23">
        <v>3</v>
      </c>
      <c r="Y83" s="23">
        <v>1</v>
      </c>
      <c r="Z83" s="23">
        <v>0</v>
      </c>
      <c r="AA83" s="23">
        <v>0</v>
      </c>
      <c r="AB83" s="23">
        <v>0</v>
      </c>
      <c r="AC83" s="23">
        <v>0</v>
      </c>
      <c r="AD83" s="23">
        <v>0</v>
      </c>
      <c r="AE83" s="23">
        <f t="shared" si="4"/>
        <v>10.2256</v>
      </c>
      <c r="AF83" s="23">
        <f t="shared" si="5"/>
        <v>421.10346924504131</v>
      </c>
      <c r="AG83" s="10">
        <v>379</v>
      </c>
      <c r="AH83">
        <f t="shared" si="6"/>
        <v>11.109094787609845</v>
      </c>
      <c r="AI83" s="14">
        <f t="shared" si="7"/>
        <v>1772.7021224681396</v>
      </c>
    </row>
    <row r="84" spans="1:35">
      <c r="A84" s="1" t="s">
        <v>64</v>
      </c>
      <c r="B84" s="25" t="s">
        <v>154</v>
      </c>
      <c r="C84" s="26">
        <v>0</v>
      </c>
      <c r="D84" s="26">
        <v>0</v>
      </c>
      <c r="E84" s="26">
        <v>0</v>
      </c>
      <c r="F84" s="26">
        <v>0</v>
      </c>
      <c r="G84" s="26">
        <v>0</v>
      </c>
      <c r="H84" s="26">
        <v>0</v>
      </c>
      <c r="I84" s="26">
        <v>1</v>
      </c>
      <c r="J84" s="26">
        <v>0</v>
      </c>
      <c r="K84" s="26">
        <v>0</v>
      </c>
      <c r="L84" s="26">
        <v>0</v>
      </c>
      <c r="M84" s="26">
        <v>0</v>
      </c>
      <c r="N84" s="26">
        <v>0</v>
      </c>
      <c r="O84" s="26">
        <v>0</v>
      </c>
      <c r="P84" s="26">
        <v>0</v>
      </c>
      <c r="Q84" s="26">
        <v>0</v>
      </c>
      <c r="R84" s="26">
        <v>0</v>
      </c>
      <c r="S84" s="26">
        <v>0</v>
      </c>
      <c r="T84" s="26">
        <v>0</v>
      </c>
      <c r="U84" s="26">
        <v>0</v>
      </c>
      <c r="V84" s="26">
        <v>0</v>
      </c>
      <c r="W84" s="26">
        <v>0</v>
      </c>
      <c r="X84" s="26">
        <v>0</v>
      </c>
      <c r="Y84" s="26">
        <v>2</v>
      </c>
      <c r="Z84" s="26">
        <v>0</v>
      </c>
      <c r="AA84" s="26">
        <v>0</v>
      </c>
      <c r="AB84" s="26">
        <v>0</v>
      </c>
      <c r="AC84" s="26">
        <v>0</v>
      </c>
      <c r="AD84" s="26">
        <v>0</v>
      </c>
      <c r="AE84" s="26">
        <f t="shared" si="4"/>
        <v>17.3749</v>
      </c>
      <c r="AF84" s="26">
        <f t="shared" si="5"/>
        <v>517.12526453240127</v>
      </c>
      <c r="AG84" s="10">
        <v>503.25</v>
      </c>
      <c r="AH84">
        <f t="shared" si="6"/>
        <v>2.75713155139618</v>
      </c>
      <c r="AI84" s="14">
        <f t="shared" si="7"/>
        <v>192.52296584411278</v>
      </c>
    </row>
    <row r="85" spans="1:35">
      <c r="A85" s="1" t="s">
        <v>65</v>
      </c>
      <c r="B85" s="25" t="s">
        <v>155</v>
      </c>
      <c r="C85" s="26">
        <v>0</v>
      </c>
      <c r="D85" s="26">
        <v>0</v>
      </c>
      <c r="E85" s="26">
        <v>0</v>
      </c>
      <c r="F85" s="26">
        <v>0</v>
      </c>
      <c r="G85" s="26">
        <v>0</v>
      </c>
      <c r="H85" s="26">
        <v>0</v>
      </c>
      <c r="I85" s="26">
        <v>0</v>
      </c>
      <c r="J85" s="26">
        <v>0</v>
      </c>
      <c r="K85" s="26">
        <v>1</v>
      </c>
      <c r="L85" s="26">
        <v>0</v>
      </c>
      <c r="M85" s="26">
        <v>0</v>
      </c>
      <c r="N85" s="26">
        <v>0</v>
      </c>
      <c r="O85" s="26">
        <v>0</v>
      </c>
      <c r="P85" s="26">
        <v>0</v>
      </c>
      <c r="Q85" s="26">
        <v>0</v>
      </c>
      <c r="R85" s="26">
        <v>0</v>
      </c>
      <c r="S85" s="26">
        <v>0</v>
      </c>
      <c r="T85" s="26">
        <v>0</v>
      </c>
      <c r="U85" s="26">
        <v>0</v>
      </c>
      <c r="V85" s="26">
        <v>0</v>
      </c>
      <c r="W85" s="26">
        <v>0</v>
      </c>
      <c r="X85" s="26">
        <v>0</v>
      </c>
      <c r="Y85" s="26">
        <v>0</v>
      </c>
      <c r="Z85" s="26">
        <v>0</v>
      </c>
      <c r="AA85" s="26">
        <v>0</v>
      </c>
      <c r="AB85" s="26">
        <v>0</v>
      </c>
      <c r="AC85" s="26">
        <v>0</v>
      </c>
      <c r="AD85" s="26">
        <v>0</v>
      </c>
      <c r="AE85" s="26">
        <f t="shared" si="4"/>
        <v>11.3764</v>
      </c>
      <c r="AF85" s="26">
        <f t="shared" si="5"/>
        <v>440.42016444017725</v>
      </c>
      <c r="AG85" s="10">
        <v>306.5</v>
      </c>
      <c r="AH85">
        <f t="shared" si="6"/>
        <v>43.693365233336785</v>
      </c>
      <c r="AI85" s="14">
        <f t="shared" si="7"/>
        <v>17934.610443684112</v>
      </c>
    </row>
    <row r="86" spans="1:35">
      <c r="A86" s="1" t="s">
        <v>66</v>
      </c>
      <c r="B86" s="2" t="s">
        <v>154</v>
      </c>
      <c r="C86" s="23">
        <v>0</v>
      </c>
      <c r="D86" s="23">
        <v>0</v>
      </c>
      <c r="E86" s="23">
        <v>0</v>
      </c>
      <c r="F86" s="23">
        <v>0</v>
      </c>
      <c r="G86" s="23">
        <v>0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23">
        <v>0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1</v>
      </c>
      <c r="U86" s="23">
        <v>0</v>
      </c>
      <c r="V86" s="23">
        <v>0</v>
      </c>
      <c r="W86" s="23">
        <v>0</v>
      </c>
      <c r="X86" s="23">
        <v>0</v>
      </c>
      <c r="Y86" s="23">
        <v>1</v>
      </c>
      <c r="Z86" s="23">
        <v>0</v>
      </c>
      <c r="AA86" s="23">
        <v>0</v>
      </c>
      <c r="AB86" s="23">
        <v>0</v>
      </c>
      <c r="AC86" s="23">
        <v>0</v>
      </c>
      <c r="AD86" s="23">
        <v>0</v>
      </c>
      <c r="AE86" s="23">
        <f t="shared" si="4"/>
        <v>21.8279</v>
      </c>
      <c r="AF86" s="23">
        <f t="shared" si="5"/>
        <v>558.45185140346257</v>
      </c>
      <c r="AG86" s="10">
        <v>507.25</v>
      </c>
      <c r="AH86">
        <f t="shared" si="6"/>
        <v>10.094007176631358</v>
      </c>
      <c r="AI86" s="14">
        <f t="shared" si="7"/>
        <v>2621.6295871422617</v>
      </c>
    </row>
    <row r="87" spans="1:35">
      <c r="A87" s="1" t="s">
        <v>67</v>
      </c>
      <c r="B87" s="2" t="s">
        <v>154</v>
      </c>
      <c r="C87" s="23">
        <v>0</v>
      </c>
      <c r="D87" s="23">
        <v>0</v>
      </c>
      <c r="E87" s="23">
        <v>0</v>
      </c>
      <c r="F87" s="23">
        <v>0</v>
      </c>
      <c r="G87" s="23">
        <v>0</v>
      </c>
      <c r="H87" s="23">
        <v>0</v>
      </c>
      <c r="I87" s="23">
        <v>0</v>
      </c>
      <c r="J87" s="23">
        <v>0</v>
      </c>
      <c r="K87" s="23">
        <v>0</v>
      </c>
      <c r="L87" s="23">
        <v>0</v>
      </c>
      <c r="M87" s="23">
        <v>0</v>
      </c>
      <c r="N87" s="23">
        <v>0</v>
      </c>
      <c r="O87" s="23">
        <v>0</v>
      </c>
      <c r="P87" s="23">
        <v>0</v>
      </c>
      <c r="Q87" s="23">
        <v>0</v>
      </c>
      <c r="R87" s="23">
        <v>0</v>
      </c>
      <c r="S87" s="23">
        <v>0</v>
      </c>
      <c r="T87" s="23">
        <v>1</v>
      </c>
      <c r="U87" s="23">
        <v>0</v>
      </c>
      <c r="V87" s="23">
        <v>0</v>
      </c>
      <c r="W87" s="23">
        <v>0</v>
      </c>
      <c r="X87" s="23">
        <v>0</v>
      </c>
      <c r="Y87" s="23">
        <v>1</v>
      </c>
      <c r="Z87" s="23">
        <v>0</v>
      </c>
      <c r="AA87" s="23">
        <v>0</v>
      </c>
      <c r="AB87" s="23">
        <v>0</v>
      </c>
      <c r="AC87" s="23">
        <v>0</v>
      </c>
      <c r="AD87" s="23">
        <v>0</v>
      </c>
      <c r="AE87" s="23">
        <f t="shared" si="4"/>
        <v>21.8279</v>
      </c>
      <c r="AF87" s="23">
        <f t="shared" si="5"/>
        <v>558.45185140346257</v>
      </c>
      <c r="AG87" s="10">
        <v>535.79999999999995</v>
      </c>
      <c r="AH87">
        <f t="shared" si="6"/>
        <v>4.2276691682461021</v>
      </c>
      <c r="AI87" s="14">
        <f t="shared" si="7"/>
        <v>513.10637200455119</v>
      </c>
    </row>
    <row r="88" spans="1:35">
      <c r="A88" s="1" t="s">
        <v>68</v>
      </c>
      <c r="B88" s="2" t="s">
        <v>156</v>
      </c>
      <c r="C88" s="23">
        <v>1</v>
      </c>
      <c r="D88" s="23">
        <v>0</v>
      </c>
      <c r="E88" s="23">
        <v>0</v>
      </c>
      <c r="F88" s="23">
        <v>0</v>
      </c>
      <c r="G88" s="23">
        <v>1</v>
      </c>
      <c r="H88" s="23">
        <v>0</v>
      </c>
      <c r="I88" s="23">
        <v>0</v>
      </c>
      <c r="J88" s="23">
        <v>0</v>
      </c>
      <c r="K88" s="23">
        <v>0</v>
      </c>
      <c r="L88" s="23">
        <v>0</v>
      </c>
      <c r="M88" s="23">
        <v>0</v>
      </c>
      <c r="N88" s="23">
        <v>1</v>
      </c>
      <c r="O88" s="23">
        <v>0</v>
      </c>
      <c r="P88" s="23">
        <v>0</v>
      </c>
      <c r="Q88" s="23">
        <v>0</v>
      </c>
      <c r="R88" s="23">
        <v>0</v>
      </c>
      <c r="S88" s="23">
        <v>0</v>
      </c>
      <c r="T88" s="23">
        <v>0</v>
      </c>
      <c r="U88" s="23">
        <v>0</v>
      </c>
      <c r="V88" s="23">
        <v>0</v>
      </c>
      <c r="W88" s="23">
        <v>0</v>
      </c>
      <c r="X88" s="23">
        <v>0</v>
      </c>
      <c r="Y88" s="23">
        <v>0</v>
      </c>
      <c r="Z88" s="23">
        <v>0</v>
      </c>
      <c r="AA88" s="23">
        <v>0</v>
      </c>
      <c r="AB88" s="23">
        <v>0</v>
      </c>
      <c r="AC88" s="23">
        <v>0</v>
      </c>
      <c r="AD88" s="23">
        <v>0</v>
      </c>
      <c r="AE88" s="23">
        <f t="shared" si="4"/>
        <v>12.765000000000001</v>
      </c>
      <c r="AF88" s="23">
        <f t="shared" si="5"/>
        <v>461.2799546780027</v>
      </c>
      <c r="AG88" s="10">
        <v>475</v>
      </c>
      <c r="AH88">
        <f t="shared" si="6"/>
        <v>2.8884305941046953</v>
      </c>
      <c r="AI88" s="14">
        <f t="shared" si="7"/>
        <v>188.23964363766012</v>
      </c>
    </row>
    <row r="89" spans="1:35">
      <c r="A89" s="1" t="s">
        <v>69</v>
      </c>
      <c r="B89" s="2" t="s">
        <v>157</v>
      </c>
      <c r="C89" s="23">
        <v>1</v>
      </c>
      <c r="D89" s="23">
        <v>0</v>
      </c>
      <c r="E89" s="23">
        <v>0</v>
      </c>
      <c r="F89" s="23">
        <v>0</v>
      </c>
      <c r="G89" s="23">
        <v>1</v>
      </c>
      <c r="H89" s="23">
        <v>0</v>
      </c>
      <c r="I89" s="23">
        <v>0</v>
      </c>
      <c r="J89" s="23">
        <v>0</v>
      </c>
      <c r="K89" s="23">
        <v>0</v>
      </c>
      <c r="L89" s="23">
        <v>0</v>
      </c>
      <c r="M89" s="23">
        <v>0</v>
      </c>
      <c r="N89" s="23">
        <v>0</v>
      </c>
      <c r="O89" s="23">
        <v>0</v>
      </c>
      <c r="P89" s="23">
        <v>0</v>
      </c>
      <c r="Q89" s="23">
        <v>0</v>
      </c>
      <c r="R89" s="23">
        <v>0</v>
      </c>
      <c r="S89" s="23">
        <v>0</v>
      </c>
      <c r="T89" s="23">
        <v>0</v>
      </c>
      <c r="U89" s="23">
        <v>0</v>
      </c>
      <c r="V89" s="23">
        <v>0</v>
      </c>
      <c r="W89" s="23">
        <v>0</v>
      </c>
      <c r="X89" s="23">
        <v>0</v>
      </c>
      <c r="Y89" s="23">
        <v>0</v>
      </c>
      <c r="Z89" s="23">
        <v>0</v>
      </c>
      <c r="AA89" s="23">
        <v>0</v>
      </c>
      <c r="AB89" s="23">
        <v>0</v>
      </c>
      <c r="AC89" s="23">
        <v>0</v>
      </c>
      <c r="AD89" s="23">
        <v>0</v>
      </c>
      <c r="AE89" s="23">
        <f t="shared" si="4"/>
        <v>6.6926999999999994</v>
      </c>
      <c r="AF89" s="23">
        <f t="shared" si="5"/>
        <v>344.32747603444943</v>
      </c>
      <c r="AG89" s="10">
        <v>364.9</v>
      </c>
      <c r="AH89">
        <f t="shared" si="6"/>
        <v>5.6378525529050556</v>
      </c>
      <c r="AI89" s="14">
        <f t="shared" si="7"/>
        <v>423.22874231315149</v>
      </c>
    </row>
    <row r="90" spans="1:35">
      <c r="A90" s="1" t="s">
        <v>70</v>
      </c>
      <c r="B90" s="2" t="s">
        <v>158</v>
      </c>
      <c r="C90" s="23">
        <v>0</v>
      </c>
      <c r="D90" s="23">
        <v>0</v>
      </c>
      <c r="E90" s="23">
        <v>0</v>
      </c>
      <c r="F90" s="23">
        <v>0</v>
      </c>
      <c r="G90" s="23">
        <v>1</v>
      </c>
      <c r="H90" s="23">
        <v>0</v>
      </c>
      <c r="I90" s="23">
        <v>0</v>
      </c>
      <c r="J90" s="23">
        <v>0</v>
      </c>
      <c r="K90" s="23">
        <v>0</v>
      </c>
      <c r="L90" s="23">
        <v>0</v>
      </c>
      <c r="M90" s="23">
        <v>0</v>
      </c>
      <c r="N90" s="23">
        <v>0</v>
      </c>
      <c r="O90" s="23">
        <v>0</v>
      </c>
      <c r="P90" s="23">
        <v>0</v>
      </c>
      <c r="Q90" s="23">
        <v>0</v>
      </c>
      <c r="R90" s="23">
        <v>0</v>
      </c>
      <c r="S90" s="23">
        <v>1</v>
      </c>
      <c r="T90" s="23">
        <v>0</v>
      </c>
      <c r="U90" s="23">
        <v>0</v>
      </c>
      <c r="V90" s="23">
        <v>0</v>
      </c>
      <c r="W90" s="23">
        <v>0</v>
      </c>
      <c r="X90" s="23">
        <v>0</v>
      </c>
      <c r="Y90" s="23">
        <v>0</v>
      </c>
      <c r="Z90" s="23">
        <v>0</v>
      </c>
      <c r="AA90" s="23">
        <v>0</v>
      </c>
      <c r="AB90" s="23">
        <v>0</v>
      </c>
      <c r="AC90" s="23">
        <v>0</v>
      </c>
      <c r="AD90" s="23">
        <v>0</v>
      </c>
      <c r="AE90" s="23">
        <f t="shared" si="4"/>
        <v>16.410499999999999</v>
      </c>
      <c r="AF90" s="23">
        <f t="shared" si="5"/>
        <v>506.78190260522109</v>
      </c>
      <c r="AG90" s="10">
        <v>514</v>
      </c>
      <c r="AH90">
        <f t="shared" si="6"/>
        <v>1.4042991040425892</v>
      </c>
      <c r="AI90" s="14">
        <f t="shared" si="7"/>
        <v>52.100930000514062</v>
      </c>
    </row>
    <row r="91" spans="1:35">
      <c r="A91" s="1" t="s">
        <v>71</v>
      </c>
      <c r="B91" s="2" t="s">
        <v>159</v>
      </c>
      <c r="C91" s="23">
        <v>0</v>
      </c>
      <c r="D91" s="23">
        <v>0</v>
      </c>
      <c r="E91" s="23">
        <v>0</v>
      </c>
      <c r="F91" s="23">
        <v>0</v>
      </c>
      <c r="G91" s="23">
        <v>1</v>
      </c>
      <c r="H91" s="23">
        <v>0</v>
      </c>
      <c r="I91" s="23">
        <v>0</v>
      </c>
      <c r="J91" s="23">
        <v>0</v>
      </c>
      <c r="K91" s="23">
        <v>0</v>
      </c>
      <c r="L91" s="23">
        <v>0</v>
      </c>
      <c r="M91" s="23">
        <v>0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  <c r="W91" s="23">
        <v>0</v>
      </c>
      <c r="X91" s="23">
        <v>0</v>
      </c>
      <c r="Y91" s="23">
        <v>0</v>
      </c>
      <c r="Z91" s="23">
        <v>1</v>
      </c>
      <c r="AA91" s="23">
        <v>0</v>
      </c>
      <c r="AB91" s="23">
        <v>0</v>
      </c>
      <c r="AC91" s="23">
        <v>0</v>
      </c>
      <c r="AD91" s="23">
        <v>0</v>
      </c>
      <c r="AE91" s="23">
        <f t="shared" si="4"/>
        <v>7.4923999999999999</v>
      </c>
      <c r="AF91" s="23">
        <f t="shared" si="5"/>
        <v>364.7717182067679</v>
      </c>
      <c r="AG91" s="10">
        <v>378.65</v>
      </c>
      <c r="AH91">
        <f t="shared" si="6"/>
        <v>3.6652005264048797</v>
      </c>
      <c r="AI91" s="14">
        <f t="shared" si="7"/>
        <v>192.60670553235695</v>
      </c>
    </row>
    <row r="92" spans="1:35">
      <c r="A92" s="1" t="s">
        <v>72</v>
      </c>
      <c r="B92" s="2" t="s">
        <v>160</v>
      </c>
      <c r="C92" s="23">
        <v>0</v>
      </c>
      <c r="D92" s="23">
        <v>0</v>
      </c>
      <c r="E92" s="23">
        <v>0</v>
      </c>
      <c r="F92" s="23">
        <v>0</v>
      </c>
      <c r="G92" s="23">
        <v>0</v>
      </c>
      <c r="H92" s="23">
        <v>0</v>
      </c>
      <c r="I92" s="23">
        <v>1</v>
      </c>
      <c r="J92" s="23">
        <v>0</v>
      </c>
      <c r="K92" s="23">
        <v>0</v>
      </c>
      <c r="L92" s="23">
        <v>0</v>
      </c>
      <c r="M92" s="23">
        <v>0</v>
      </c>
      <c r="N92" s="23">
        <v>0</v>
      </c>
      <c r="O92" s="23">
        <v>0</v>
      </c>
      <c r="P92" s="23">
        <v>0</v>
      </c>
      <c r="Q92" s="23">
        <v>0</v>
      </c>
      <c r="R92" s="23">
        <v>0</v>
      </c>
      <c r="S92" s="23">
        <v>0</v>
      </c>
      <c r="T92" s="23">
        <v>0</v>
      </c>
      <c r="U92" s="23">
        <v>0</v>
      </c>
      <c r="V92" s="23">
        <v>0</v>
      </c>
      <c r="W92" s="23">
        <v>0</v>
      </c>
      <c r="X92" s="23">
        <v>1</v>
      </c>
      <c r="Y92" s="23">
        <v>0</v>
      </c>
      <c r="Z92" s="23">
        <v>1</v>
      </c>
      <c r="AA92" s="23">
        <v>0</v>
      </c>
      <c r="AB92" s="23">
        <v>0</v>
      </c>
      <c r="AC92" s="23">
        <v>0</v>
      </c>
      <c r="AD92" s="23">
        <v>0</v>
      </c>
      <c r="AE92" s="23">
        <f t="shared" si="4"/>
        <v>10.583299999999999</v>
      </c>
      <c r="AF92" s="23">
        <f t="shared" si="5"/>
        <v>427.33117645048259</v>
      </c>
      <c r="AG92" s="10">
        <v>367.85</v>
      </c>
      <c r="AH92">
        <f t="shared" si="6"/>
        <v>16.169954179823996</v>
      </c>
      <c r="AI92" s="14">
        <f t="shared" si="7"/>
        <v>3538.0103519334416</v>
      </c>
    </row>
    <row r="93" spans="1:35">
      <c r="A93" s="1" t="s">
        <v>73</v>
      </c>
      <c r="B93" s="2" t="s">
        <v>161</v>
      </c>
      <c r="C93" s="23">
        <v>2</v>
      </c>
      <c r="D93" s="23">
        <v>0</v>
      </c>
      <c r="E93" s="23">
        <v>0</v>
      </c>
      <c r="F93" s="23">
        <v>0</v>
      </c>
      <c r="G93" s="23">
        <v>0</v>
      </c>
      <c r="H93" s="23">
        <v>0</v>
      </c>
      <c r="I93" s="23">
        <v>1</v>
      </c>
      <c r="J93" s="23">
        <v>0</v>
      </c>
      <c r="K93" s="23">
        <v>0</v>
      </c>
      <c r="L93" s="23">
        <v>0</v>
      </c>
      <c r="M93" s="23">
        <v>0</v>
      </c>
      <c r="N93" s="23">
        <v>0</v>
      </c>
      <c r="O93" s="23">
        <v>0</v>
      </c>
      <c r="P93" s="23">
        <v>0</v>
      </c>
      <c r="Q93" s="23">
        <v>0</v>
      </c>
      <c r="R93" s="23">
        <v>0</v>
      </c>
      <c r="S93" s="23">
        <v>0</v>
      </c>
      <c r="T93" s="23">
        <v>0</v>
      </c>
      <c r="U93" s="23">
        <v>0</v>
      </c>
      <c r="V93" s="23">
        <v>0</v>
      </c>
      <c r="W93" s="23">
        <v>0</v>
      </c>
      <c r="X93" s="23">
        <v>0</v>
      </c>
      <c r="Y93" s="23">
        <v>0</v>
      </c>
      <c r="Z93" s="23">
        <v>0</v>
      </c>
      <c r="AA93" s="23">
        <v>0</v>
      </c>
      <c r="AB93" s="23">
        <v>0</v>
      </c>
      <c r="AC93" s="23">
        <v>0</v>
      </c>
      <c r="AD93" s="23">
        <v>0</v>
      </c>
      <c r="AE93" s="23">
        <f t="shared" si="4"/>
        <v>9.8643000000000001</v>
      </c>
      <c r="AF93" s="23">
        <f t="shared" si="5"/>
        <v>414.58789644241523</v>
      </c>
      <c r="AG93" s="10">
        <v>417.9</v>
      </c>
      <c r="AH93">
        <f t="shared" si="6"/>
        <v>0.79255887953691051</v>
      </c>
      <c r="AI93" s="14">
        <f t="shared" si="7"/>
        <v>10.970029976165549</v>
      </c>
    </row>
    <row r="94" spans="1:35">
      <c r="A94" s="1" t="s">
        <v>74</v>
      </c>
      <c r="B94" s="2" t="s">
        <v>162</v>
      </c>
      <c r="C94" s="23">
        <v>0</v>
      </c>
      <c r="D94" s="23">
        <v>0</v>
      </c>
      <c r="E94" s="23">
        <v>0</v>
      </c>
      <c r="F94" s="23">
        <v>0</v>
      </c>
      <c r="G94" s="23">
        <v>0</v>
      </c>
      <c r="H94" s="23">
        <v>0</v>
      </c>
      <c r="I94" s="23">
        <v>0</v>
      </c>
      <c r="J94" s="23">
        <v>0</v>
      </c>
      <c r="K94" s="23">
        <v>0</v>
      </c>
      <c r="L94" s="23">
        <v>1</v>
      </c>
      <c r="M94" s="23">
        <v>0</v>
      </c>
      <c r="N94" s="23">
        <v>0</v>
      </c>
      <c r="O94" s="23">
        <v>0</v>
      </c>
      <c r="P94" s="23">
        <v>0</v>
      </c>
      <c r="Q94" s="23">
        <v>0</v>
      </c>
      <c r="R94" s="23">
        <v>0</v>
      </c>
      <c r="S94" s="23">
        <v>0</v>
      </c>
      <c r="T94" s="23">
        <v>0</v>
      </c>
      <c r="U94" s="23">
        <v>0</v>
      </c>
      <c r="V94" s="23">
        <v>0</v>
      </c>
      <c r="W94" s="23">
        <v>0</v>
      </c>
      <c r="X94" s="23">
        <v>0</v>
      </c>
      <c r="Y94" s="23">
        <v>0</v>
      </c>
      <c r="Z94" s="23">
        <v>0</v>
      </c>
      <c r="AA94" s="23">
        <v>0</v>
      </c>
      <c r="AB94" s="23">
        <v>0</v>
      </c>
      <c r="AC94" s="23">
        <v>0</v>
      </c>
      <c r="AD94" s="23">
        <v>0</v>
      </c>
      <c r="AE94" s="23">
        <f t="shared" si="4"/>
        <v>9.9318000000000008</v>
      </c>
      <c r="AF94" s="23">
        <f t="shared" si="5"/>
        <v>415.82310816418436</v>
      </c>
      <c r="AG94" s="10">
        <v>394</v>
      </c>
      <c r="AH94">
        <f t="shared" si="6"/>
        <v>5.5388599401483152</v>
      </c>
      <c r="AI94" s="14">
        <f t="shared" si="7"/>
        <v>476.24804994569013</v>
      </c>
    </row>
    <row r="95" spans="1:35">
      <c r="A95" s="1" t="s">
        <v>75</v>
      </c>
      <c r="B95" s="2" t="s">
        <v>161</v>
      </c>
      <c r="C95" s="23">
        <v>1</v>
      </c>
      <c r="D95" s="23">
        <v>1</v>
      </c>
      <c r="E95" s="23">
        <v>0</v>
      </c>
      <c r="F95" s="23">
        <v>0</v>
      </c>
      <c r="G95" s="23">
        <v>1</v>
      </c>
      <c r="H95" s="23">
        <v>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  <c r="W95" s="23">
        <v>0</v>
      </c>
      <c r="X95" s="23">
        <v>0</v>
      </c>
      <c r="Y95" s="23">
        <v>0</v>
      </c>
      <c r="Z95" s="23">
        <v>0</v>
      </c>
      <c r="AA95" s="23">
        <v>0</v>
      </c>
      <c r="AB95" s="23">
        <v>0</v>
      </c>
      <c r="AC95" s="23">
        <v>0</v>
      </c>
      <c r="AD95" s="23">
        <v>0</v>
      </c>
      <c r="AE95" s="23">
        <f t="shared" si="4"/>
        <v>10.184699999999999</v>
      </c>
      <c r="AF95" s="23">
        <f t="shared" si="5"/>
        <v>420.37754702772941</v>
      </c>
      <c r="AG95" s="10">
        <v>419.5</v>
      </c>
      <c r="AH95">
        <f t="shared" si="6"/>
        <v>0.2091888027960444</v>
      </c>
      <c r="AI95" s="14">
        <f t="shared" si="7"/>
        <v>0.77008878587671514</v>
      </c>
    </row>
    <row r="96" spans="1:35">
      <c r="A96" s="1" t="s">
        <v>76</v>
      </c>
      <c r="B96" s="2" t="s">
        <v>161</v>
      </c>
      <c r="C96" s="23">
        <v>2</v>
      </c>
      <c r="D96" s="23">
        <v>0</v>
      </c>
      <c r="E96" s="23">
        <v>0</v>
      </c>
      <c r="F96" s="23">
        <v>0</v>
      </c>
      <c r="G96" s="23">
        <v>0</v>
      </c>
      <c r="H96" s="23">
        <v>1</v>
      </c>
      <c r="I96" s="23">
        <v>0</v>
      </c>
      <c r="J96" s="23">
        <v>0</v>
      </c>
      <c r="K96" s="23">
        <v>0</v>
      </c>
      <c r="L96" s="23">
        <v>0</v>
      </c>
      <c r="M96" s="23">
        <v>0</v>
      </c>
      <c r="N96" s="23">
        <v>0</v>
      </c>
      <c r="O96" s="23">
        <v>0</v>
      </c>
      <c r="P96" s="23">
        <v>0</v>
      </c>
      <c r="Q96" s="23">
        <v>0</v>
      </c>
      <c r="R96" s="23">
        <v>0</v>
      </c>
      <c r="S96" s="23">
        <v>0</v>
      </c>
      <c r="T96" s="23">
        <v>0</v>
      </c>
      <c r="U96" s="23">
        <v>0</v>
      </c>
      <c r="V96" s="23">
        <v>0</v>
      </c>
      <c r="W96" s="23">
        <v>0</v>
      </c>
      <c r="X96" s="23">
        <v>0</v>
      </c>
      <c r="Y96" s="23">
        <v>0</v>
      </c>
      <c r="Z96" s="23">
        <v>0</v>
      </c>
      <c r="AA96" s="23">
        <v>0</v>
      </c>
      <c r="AB96" s="23">
        <v>0</v>
      </c>
      <c r="AC96" s="23">
        <v>0</v>
      </c>
      <c r="AD96" s="23">
        <v>0</v>
      </c>
      <c r="AE96" s="23">
        <f t="shared" si="4"/>
        <v>10.725300000000001</v>
      </c>
      <c r="AF96" s="23">
        <f t="shared" si="5"/>
        <v>429.74527749346828</v>
      </c>
      <c r="AG96" s="10">
        <v>435.5</v>
      </c>
      <c r="AH96">
        <f t="shared" si="6"/>
        <v>1.3214058568385123</v>
      </c>
      <c r="AI96" s="14">
        <f t="shared" si="7"/>
        <v>33.116831127182728</v>
      </c>
    </row>
    <row r="97" spans="1:35">
      <c r="A97" s="1" t="s">
        <v>77</v>
      </c>
      <c r="B97" s="2" t="s">
        <v>161</v>
      </c>
      <c r="C97" s="23">
        <v>2</v>
      </c>
      <c r="D97" s="23">
        <v>0</v>
      </c>
      <c r="E97" s="23">
        <v>0</v>
      </c>
      <c r="F97" s="23">
        <v>0</v>
      </c>
      <c r="G97" s="23">
        <v>0</v>
      </c>
      <c r="H97" s="23">
        <v>1</v>
      </c>
      <c r="I97" s="23">
        <v>0</v>
      </c>
      <c r="J97" s="23">
        <v>0</v>
      </c>
      <c r="K97" s="23">
        <v>0</v>
      </c>
      <c r="L97" s="23">
        <v>0</v>
      </c>
      <c r="M97" s="23">
        <v>0</v>
      </c>
      <c r="N97" s="23">
        <v>0</v>
      </c>
      <c r="O97" s="23">
        <v>0</v>
      </c>
      <c r="P97" s="23">
        <v>0</v>
      </c>
      <c r="Q97" s="23">
        <v>0</v>
      </c>
      <c r="R97" s="23">
        <v>0</v>
      </c>
      <c r="S97" s="23">
        <v>0</v>
      </c>
      <c r="T97" s="23">
        <v>0</v>
      </c>
      <c r="U97" s="23">
        <v>0</v>
      </c>
      <c r="V97" s="23">
        <v>0</v>
      </c>
      <c r="W97" s="23">
        <v>0</v>
      </c>
      <c r="X97" s="23">
        <v>0</v>
      </c>
      <c r="Y97" s="23">
        <v>0</v>
      </c>
      <c r="Z97" s="23">
        <v>0</v>
      </c>
      <c r="AA97" s="23">
        <v>0</v>
      </c>
      <c r="AB97" s="23">
        <v>0</v>
      </c>
      <c r="AC97" s="23">
        <v>0</v>
      </c>
      <c r="AD97" s="23">
        <v>0</v>
      </c>
      <c r="AE97" s="23">
        <f t="shared" si="4"/>
        <v>10.725300000000001</v>
      </c>
      <c r="AF97" s="23">
        <f t="shared" si="5"/>
        <v>429.74527749346828</v>
      </c>
      <c r="AG97" s="10">
        <v>428.6</v>
      </c>
      <c r="AH97">
        <f t="shared" si="6"/>
        <v>0.26721360090253304</v>
      </c>
      <c r="AI97" s="14">
        <f t="shared" si="7"/>
        <v>1.3116605370449326</v>
      </c>
    </row>
    <row r="98" spans="1:35">
      <c r="A98" s="1" t="s">
        <v>78</v>
      </c>
      <c r="B98" s="2" t="s">
        <v>163</v>
      </c>
      <c r="C98" s="23">
        <v>2</v>
      </c>
      <c r="D98" s="23">
        <v>1</v>
      </c>
      <c r="E98" s="23">
        <v>0</v>
      </c>
      <c r="F98" s="23">
        <v>0</v>
      </c>
      <c r="G98" s="23">
        <v>0</v>
      </c>
      <c r="H98" s="23">
        <v>0</v>
      </c>
      <c r="I98" s="23">
        <v>1</v>
      </c>
      <c r="J98" s="23">
        <v>0</v>
      </c>
      <c r="K98" s="23">
        <v>0</v>
      </c>
      <c r="L98" s="23">
        <v>0</v>
      </c>
      <c r="M98" s="23">
        <v>0</v>
      </c>
      <c r="N98" s="23">
        <v>0</v>
      </c>
      <c r="O98" s="23">
        <v>0</v>
      </c>
      <c r="P98" s="23">
        <v>0</v>
      </c>
      <c r="Q98" s="23">
        <v>0</v>
      </c>
      <c r="R98" s="23">
        <v>0</v>
      </c>
      <c r="S98" s="23">
        <v>0</v>
      </c>
      <c r="T98" s="23">
        <v>0</v>
      </c>
      <c r="U98" s="23">
        <v>0</v>
      </c>
      <c r="V98" s="23">
        <v>0</v>
      </c>
      <c r="W98" s="23">
        <v>0</v>
      </c>
      <c r="X98" s="23">
        <v>0</v>
      </c>
      <c r="Y98" s="23">
        <v>0</v>
      </c>
      <c r="Z98" s="23">
        <v>0</v>
      </c>
      <c r="AA98" s="23">
        <v>0</v>
      </c>
      <c r="AB98" s="23">
        <v>0</v>
      </c>
      <c r="AC98" s="23">
        <v>0</v>
      </c>
      <c r="AD98" s="23">
        <v>0</v>
      </c>
      <c r="AE98" s="23">
        <f t="shared" si="4"/>
        <v>13.356300000000001</v>
      </c>
      <c r="AF98" s="23">
        <f t="shared" si="5"/>
        <v>469.48163572708131</v>
      </c>
      <c r="AG98" s="10">
        <v>465</v>
      </c>
      <c r="AH98">
        <f t="shared" si="6"/>
        <v>0.96379262947985189</v>
      </c>
      <c r="AI98" s="14">
        <f t="shared" si="7"/>
        <v>20.085058790251633</v>
      </c>
    </row>
    <row r="99" spans="1:35">
      <c r="A99" s="1" t="s">
        <v>79</v>
      </c>
      <c r="B99" s="2" t="s">
        <v>163</v>
      </c>
      <c r="C99" s="23">
        <v>3</v>
      </c>
      <c r="D99" s="23">
        <v>0</v>
      </c>
      <c r="E99" s="23">
        <v>0</v>
      </c>
      <c r="F99" s="23">
        <v>0</v>
      </c>
      <c r="G99" s="23">
        <v>0</v>
      </c>
      <c r="H99" s="23">
        <v>1</v>
      </c>
      <c r="I99" s="23">
        <v>0</v>
      </c>
      <c r="J99" s="23">
        <v>0</v>
      </c>
      <c r="K99" s="23">
        <v>0</v>
      </c>
      <c r="L99" s="23">
        <v>0</v>
      </c>
      <c r="M99" s="23">
        <v>0</v>
      </c>
      <c r="N99" s="23">
        <v>0</v>
      </c>
      <c r="O99" s="23">
        <v>0</v>
      </c>
      <c r="P99" s="23">
        <v>0</v>
      </c>
      <c r="Q99" s="23">
        <v>0</v>
      </c>
      <c r="R99" s="23">
        <v>0</v>
      </c>
      <c r="S99" s="23">
        <v>0</v>
      </c>
      <c r="T99" s="23">
        <v>0</v>
      </c>
      <c r="U99" s="23">
        <v>0</v>
      </c>
      <c r="V99" s="23">
        <v>0</v>
      </c>
      <c r="W99" s="23">
        <v>0</v>
      </c>
      <c r="X99" s="23">
        <v>0</v>
      </c>
      <c r="Y99" s="23">
        <v>0</v>
      </c>
      <c r="Z99" s="23">
        <v>0</v>
      </c>
      <c r="AA99" s="23">
        <v>0</v>
      </c>
      <c r="AB99" s="23">
        <v>0</v>
      </c>
      <c r="AC99" s="23">
        <v>0</v>
      </c>
      <c r="AD99" s="23">
        <v>0</v>
      </c>
      <c r="AE99" s="23">
        <f t="shared" si="4"/>
        <v>12.403400000000001</v>
      </c>
      <c r="AF99" s="23">
        <f t="shared" si="5"/>
        <v>456.07498401256828</v>
      </c>
      <c r="AG99" s="10">
        <v>470</v>
      </c>
      <c r="AH99">
        <f t="shared" si="6"/>
        <v>2.9627693590280257</v>
      </c>
      <c r="AI99" s="14">
        <f t="shared" si="7"/>
        <v>193.90607025022902</v>
      </c>
    </row>
    <row r="100" spans="1:35">
      <c r="A100" s="1" t="s">
        <v>80</v>
      </c>
      <c r="B100" s="25" t="s">
        <v>164</v>
      </c>
      <c r="C100" s="26">
        <v>0</v>
      </c>
      <c r="D100" s="26">
        <v>0</v>
      </c>
      <c r="E100" s="26">
        <v>0</v>
      </c>
      <c r="F100" s="26">
        <v>0</v>
      </c>
      <c r="G100" s="26">
        <v>0</v>
      </c>
      <c r="H100" s="26">
        <v>0</v>
      </c>
      <c r="I100" s="26">
        <v>0</v>
      </c>
      <c r="J100" s="26">
        <v>0</v>
      </c>
      <c r="K100" s="26">
        <v>2</v>
      </c>
      <c r="L100" s="26">
        <v>0</v>
      </c>
      <c r="M100" s="26">
        <v>0</v>
      </c>
      <c r="N100" s="26">
        <v>0</v>
      </c>
      <c r="O100" s="26">
        <v>0</v>
      </c>
      <c r="P100" s="26">
        <v>0</v>
      </c>
      <c r="Q100" s="26">
        <v>0</v>
      </c>
      <c r="R100" s="26">
        <v>0</v>
      </c>
      <c r="S100" s="26">
        <v>0</v>
      </c>
      <c r="T100" s="26">
        <v>0</v>
      </c>
      <c r="U100" s="26">
        <v>0</v>
      </c>
      <c r="V100" s="26">
        <v>0</v>
      </c>
      <c r="W100" s="26">
        <v>0</v>
      </c>
      <c r="X100" s="26">
        <v>0</v>
      </c>
      <c r="Y100" s="26">
        <v>0</v>
      </c>
      <c r="Z100" s="26">
        <v>0</v>
      </c>
      <c r="AA100" s="26">
        <v>0</v>
      </c>
      <c r="AB100" s="26">
        <v>0</v>
      </c>
      <c r="AC100" s="26">
        <v>0</v>
      </c>
      <c r="AD100" s="26">
        <v>0</v>
      </c>
      <c r="AE100" s="26">
        <f t="shared" si="4"/>
        <v>22.752800000000001</v>
      </c>
      <c r="AF100" s="26">
        <f t="shared" si="5"/>
        <v>565.968526960639</v>
      </c>
      <c r="AG100" s="10">
        <v>412.75</v>
      </c>
      <c r="AH100">
        <f t="shared" si="6"/>
        <v>37.121387513177226</v>
      </c>
      <c r="AI100" s="14">
        <f t="shared" si="7"/>
        <v>23475.917003988059</v>
      </c>
    </row>
    <row r="101" spans="1:35">
      <c r="A101" s="1" t="s">
        <v>81</v>
      </c>
      <c r="B101" s="2" t="s">
        <v>165</v>
      </c>
      <c r="C101" s="23">
        <v>0</v>
      </c>
      <c r="D101" s="23">
        <v>0</v>
      </c>
      <c r="E101" s="23">
        <v>0</v>
      </c>
      <c r="F101" s="23">
        <v>0</v>
      </c>
      <c r="G101" s="23">
        <v>2</v>
      </c>
      <c r="H101" s="23">
        <v>0</v>
      </c>
      <c r="I101" s="23">
        <v>0</v>
      </c>
      <c r="J101" s="23">
        <v>0</v>
      </c>
      <c r="K101" s="23">
        <v>0</v>
      </c>
      <c r="L101" s="23">
        <v>0</v>
      </c>
      <c r="M101" s="23">
        <v>0</v>
      </c>
      <c r="N101" s="23">
        <v>0</v>
      </c>
      <c r="O101" s="23">
        <v>0</v>
      </c>
      <c r="P101" s="23">
        <v>0</v>
      </c>
      <c r="Q101" s="23">
        <v>0</v>
      </c>
      <c r="R101" s="23">
        <v>0</v>
      </c>
      <c r="S101" s="23">
        <v>0</v>
      </c>
      <c r="T101" s="23">
        <v>0</v>
      </c>
      <c r="U101" s="23">
        <v>0</v>
      </c>
      <c r="V101" s="23">
        <v>0</v>
      </c>
      <c r="W101" s="23">
        <v>0</v>
      </c>
      <c r="X101" s="23">
        <v>0</v>
      </c>
      <c r="Y101" s="23">
        <v>0</v>
      </c>
      <c r="Z101" s="23">
        <v>0</v>
      </c>
      <c r="AA101" s="23">
        <v>0</v>
      </c>
      <c r="AB101" s="23">
        <v>0</v>
      </c>
      <c r="AC101" s="23">
        <v>0</v>
      </c>
      <c r="AD101" s="23">
        <v>0</v>
      </c>
      <c r="AE101" s="23">
        <f t="shared" si="4"/>
        <v>10.029199999999999</v>
      </c>
      <c r="AF101" s="23">
        <f t="shared" si="5"/>
        <v>417.59075579883819</v>
      </c>
      <c r="AG101" s="10">
        <v>425</v>
      </c>
      <c r="AH101">
        <f t="shared" si="6"/>
        <v>1.7433515767439556</v>
      </c>
      <c r="AI101" s="14">
        <f t="shared" si="7"/>
        <v>54.896899632449937</v>
      </c>
    </row>
    <row r="102" spans="1:35">
      <c r="A102" s="1" t="s">
        <v>82</v>
      </c>
      <c r="B102" s="2" t="s">
        <v>163</v>
      </c>
      <c r="C102" s="23">
        <v>1</v>
      </c>
      <c r="D102" s="23">
        <v>2</v>
      </c>
      <c r="E102" s="23">
        <v>0</v>
      </c>
      <c r="F102" s="23">
        <v>0</v>
      </c>
      <c r="G102" s="23">
        <v>1</v>
      </c>
      <c r="H102" s="23">
        <v>0</v>
      </c>
      <c r="I102" s="23">
        <v>0</v>
      </c>
      <c r="J102" s="23">
        <v>0</v>
      </c>
      <c r="K102" s="23">
        <v>0</v>
      </c>
      <c r="L102" s="23">
        <v>0</v>
      </c>
      <c r="M102" s="23">
        <v>0</v>
      </c>
      <c r="N102" s="23">
        <v>0</v>
      </c>
      <c r="O102" s="23">
        <v>0</v>
      </c>
      <c r="P102" s="23">
        <v>0</v>
      </c>
      <c r="Q102" s="23">
        <v>0</v>
      </c>
      <c r="R102" s="23">
        <v>0</v>
      </c>
      <c r="S102" s="23">
        <v>0</v>
      </c>
      <c r="T102" s="23">
        <v>0</v>
      </c>
      <c r="U102" s="23">
        <v>0</v>
      </c>
      <c r="V102" s="23">
        <v>0</v>
      </c>
      <c r="W102" s="23">
        <v>0</v>
      </c>
      <c r="X102" s="23">
        <v>0</v>
      </c>
      <c r="Y102" s="23">
        <v>0</v>
      </c>
      <c r="Z102" s="23">
        <v>0</v>
      </c>
      <c r="AA102" s="23">
        <v>0</v>
      </c>
      <c r="AB102" s="23">
        <v>0</v>
      </c>
      <c r="AC102" s="23">
        <v>0</v>
      </c>
      <c r="AD102" s="23">
        <v>0</v>
      </c>
      <c r="AE102" s="23">
        <f t="shared" si="4"/>
        <v>13.6767</v>
      </c>
      <c r="AF102" s="23">
        <f t="shared" si="5"/>
        <v>473.77536034719753</v>
      </c>
      <c r="AG102" s="10">
        <v>464.8</v>
      </c>
      <c r="AH102">
        <f t="shared" si="6"/>
        <v>1.931015565231825</v>
      </c>
      <c r="AI102" s="14">
        <f t="shared" si="7"/>
        <v>80.557093362045634</v>
      </c>
    </row>
    <row r="103" spans="1:35">
      <c r="A103" s="1" t="s">
        <v>83</v>
      </c>
      <c r="B103" s="2" t="s">
        <v>163</v>
      </c>
      <c r="C103" s="23">
        <v>2</v>
      </c>
      <c r="D103" s="23">
        <v>1</v>
      </c>
      <c r="E103" s="23">
        <v>0</v>
      </c>
      <c r="F103" s="23">
        <v>0</v>
      </c>
      <c r="G103" s="23">
        <v>0</v>
      </c>
      <c r="H103" s="23">
        <v>1</v>
      </c>
      <c r="I103" s="23">
        <v>0</v>
      </c>
      <c r="J103" s="23">
        <v>0</v>
      </c>
      <c r="K103" s="23">
        <v>0</v>
      </c>
      <c r="L103" s="23">
        <v>0</v>
      </c>
      <c r="M103" s="23">
        <v>0</v>
      </c>
      <c r="N103" s="23">
        <v>0</v>
      </c>
      <c r="O103" s="23">
        <v>0</v>
      </c>
      <c r="P103" s="23">
        <v>0</v>
      </c>
      <c r="Q103" s="23">
        <v>0</v>
      </c>
      <c r="R103" s="23">
        <v>0</v>
      </c>
      <c r="S103" s="23">
        <v>0</v>
      </c>
      <c r="T103" s="23">
        <v>0</v>
      </c>
      <c r="U103" s="23">
        <v>0</v>
      </c>
      <c r="V103" s="23">
        <v>0</v>
      </c>
      <c r="W103" s="23">
        <v>0</v>
      </c>
      <c r="X103" s="23">
        <v>0</v>
      </c>
      <c r="Y103" s="23">
        <v>0</v>
      </c>
      <c r="Z103" s="23">
        <v>0</v>
      </c>
      <c r="AA103" s="23">
        <v>0</v>
      </c>
      <c r="AB103" s="23">
        <v>0</v>
      </c>
      <c r="AC103" s="23">
        <v>0</v>
      </c>
      <c r="AD103" s="23">
        <v>0</v>
      </c>
      <c r="AE103" s="23">
        <f t="shared" si="4"/>
        <v>14.217300000000002</v>
      </c>
      <c r="AF103" s="23">
        <f t="shared" si="5"/>
        <v>480.79694628038811</v>
      </c>
      <c r="AG103" s="10">
        <v>475</v>
      </c>
      <c r="AH103">
        <f t="shared" si="6"/>
        <v>1.2204097432396028</v>
      </c>
      <c r="AI103" s="14">
        <f t="shared" si="7"/>
        <v>33.604586177705578</v>
      </c>
    </row>
    <row r="104" spans="1:35">
      <c r="A104" s="1" t="s">
        <v>84</v>
      </c>
      <c r="B104" s="2" t="s">
        <v>163</v>
      </c>
      <c r="C104" s="23">
        <v>2</v>
      </c>
      <c r="D104" s="23">
        <v>1</v>
      </c>
      <c r="E104" s="23">
        <v>0</v>
      </c>
      <c r="F104" s="23">
        <v>0</v>
      </c>
      <c r="G104" s="23">
        <v>0</v>
      </c>
      <c r="H104" s="23">
        <v>1</v>
      </c>
      <c r="I104" s="23">
        <v>0</v>
      </c>
      <c r="J104" s="23">
        <v>0</v>
      </c>
      <c r="K104" s="23">
        <v>0</v>
      </c>
      <c r="L104" s="23">
        <v>0</v>
      </c>
      <c r="M104" s="23">
        <v>0</v>
      </c>
      <c r="N104" s="23">
        <v>0</v>
      </c>
      <c r="O104" s="23">
        <v>0</v>
      </c>
      <c r="P104" s="23">
        <v>0</v>
      </c>
      <c r="Q104" s="23">
        <v>0</v>
      </c>
      <c r="R104" s="23">
        <v>0</v>
      </c>
      <c r="S104" s="23">
        <v>0</v>
      </c>
      <c r="T104" s="23">
        <v>0</v>
      </c>
      <c r="U104" s="23">
        <v>0</v>
      </c>
      <c r="V104" s="23">
        <v>0</v>
      </c>
      <c r="W104" s="23">
        <v>0</v>
      </c>
      <c r="X104" s="23">
        <v>0</v>
      </c>
      <c r="Y104" s="23">
        <v>0</v>
      </c>
      <c r="Z104" s="23">
        <v>0</v>
      </c>
      <c r="AA104" s="23">
        <v>0</v>
      </c>
      <c r="AB104" s="23">
        <v>0</v>
      </c>
      <c r="AC104" s="23">
        <v>0</v>
      </c>
      <c r="AD104" s="23">
        <v>0</v>
      </c>
      <c r="AE104" s="23">
        <f t="shared" si="4"/>
        <v>14.217300000000002</v>
      </c>
      <c r="AF104" s="23">
        <f t="shared" si="5"/>
        <v>480.79694628038811</v>
      </c>
      <c r="AG104" s="10">
        <v>475</v>
      </c>
      <c r="AH104">
        <f t="shared" si="6"/>
        <v>1.2204097432396028</v>
      </c>
      <c r="AI104" s="14">
        <f t="shared" si="7"/>
        <v>33.604586177705578</v>
      </c>
    </row>
    <row r="105" spans="1:35">
      <c r="A105" s="1" t="s">
        <v>85</v>
      </c>
      <c r="B105" s="2" t="s">
        <v>166</v>
      </c>
      <c r="C105" s="23">
        <v>2</v>
      </c>
      <c r="D105" s="23">
        <v>1</v>
      </c>
      <c r="E105" s="23">
        <v>1</v>
      </c>
      <c r="F105" s="23">
        <v>0</v>
      </c>
      <c r="G105" s="23">
        <v>1</v>
      </c>
      <c r="H105" s="23">
        <v>0</v>
      </c>
      <c r="I105" s="23">
        <v>0</v>
      </c>
      <c r="J105" s="23">
        <v>0</v>
      </c>
      <c r="K105" s="23">
        <v>0</v>
      </c>
      <c r="L105" s="23">
        <v>0</v>
      </c>
      <c r="M105" s="23">
        <v>0</v>
      </c>
      <c r="N105" s="23">
        <v>0</v>
      </c>
      <c r="O105" s="23">
        <v>0</v>
      </c>
      <c r="P105" s="23">
        <v>0</v>
      </c>
      <c r="Q105" s="23">
        <v>0</v>
      </c>
      <c r="R105" s="23">
        <v>0</v>
      </c>
      <c r="S105" s="23">
        <v>0</v>
      </c>
      <c r="T105" s="23">
        <v>0</v>
      </c>
      <c r="U105" s="23">
        <v>0</v>
      </c>
      <c r="V105" s="23">
        <v>0</v>
      </c>
      <c r="W105" s="23">
        <v>0</v>
      </c>
      <c r="X105" s="23">
        <v>0</v>
      </c>
      <c r="Y105" s="23">
        <v>0</v>
      </c>
      <c r="Z105" s="23">
        <v>0</v>
      </c>
      <c r="AA105" s="23">
        <v>0</v>
      </c>
      <c r="AB105" s="23">
        <v>0</v>
      </c>
      <c r="AC105" s="23">
        <v>0</v>
      </c>
      <c r="AD105" s="23">
        <v>0</v>
      </c>
      <c r="AE105" s="23">
        <f t="shared" si="4"/>
        <v>15.895799999999999</v>
      </c>
      <c r="AF105" s="23">
        <f t="shared" si="5"/>
        <v>501.00999616356364</v>
      </c>
      <c r="AG105" s="10">
        <v>495</v>
      </c>
      <c r="AH105">
        <f t="shared" si="6"/>
        <v>1.2141406391037661</v>
      </c>
      <c r="AI105" s="14">
        <f t="shared" si="7"/>
        <v>36.120053886049696</v>
      </c>
    </row>
    <row r="106" spans="1:35">
      <c r="A106" s="1" t="s">
        <v>86</v>
      </c>
      <c r="B106" s="2" t="s">
        <v>166</v>
      </c>
      <c r="C106" s="23">
        <v>1</v>
      </c>
      <c r="D106" s="23">
        <v>3</v>
      </c>
      <c r="E106" s="23">
        <v>0</v>
      </c>
      <c r="F106" s="23">
        <v>0</v>
      </c>
      <c r="G106" s="23">
        <v>1</v>
      </c>
      <c r="H106" s="23">
        <v>0</v>
      </c>
      <c r="I106" s="23">
        <v>0</v>
      </c>
      <c r="J106" s="23">
        <v>0</v>
      </c>
      <c r="K106" s="23">
        <v>0</v>
      </c>
      <c r="L106" s="23">
        <v>0</v>
      </c>
      <c r="M106" s="23">
        <v>0</v>
      </c>
      <c r="N106" s="23">
        <v>0</v>
      </c>
      <c r="O106" s="23">
        <v>0</v>
      </c>
      <c r="P106" s="23">
        <v>0</v>
      </c>
      <c r="Q106" s="23">
        <v>0</v>
      </c>
      <c r="R106" s="23">
        <v>0</v>
      </c>
      <c r="S106" s="23">
        <v>0</v>
      </c>
      <c r="T106" s="23">
        <v>0</v>
      </c>
      <c r="U106" s="23">
        <v>0</v>
      </c>
      <c r="V106" s="23">
        <v>0</v>
      </c>
      <c r="W106" s="23">
        <v>0</v>
      </c>
      <c r="X106" s="23">
        <v>0</v>
      </c>
      <c r="Y106" s="23">
        <v>0</v>
      </c>
      <c r="Z106" s="23">
        <v>0</v>
      </c>
      <c r="AA106" s="23">
        <v>0</v>
      </c>
      <c r="AB106" s="23">
        <v>0</v>
      </c>
      <c r="AC106" s="23">
        <v>0</v>
      </c>
      <c r="AD106" s="23">
        <v>0</v>
      </c>
      <c r="AE106" s="23">
        <f t="shared" si="4"/>
        <v>17.168700000000001</v>
      </c>
      <c r="AF106" s="23">
        <f t="shared" si="5"/>
        <v>514.96283576335873</v>
      </c>
      <c r="AG106" s="10">
        <v>504</v>
      </c>
      <c r="AH106">
        <f t="shared" si="6"/>
        <v>2.1751658260632389</v>
      </c>
      <c r="AI106" s="14">
        <f t="shared" si="7"/>
        <v>120.18376797437709</v>
      </c>
    </row>
    <row r="107" spans="1:35">
      <c r="A107" s="1" t="s">
        <v>87</v>
      </c>
      <c r="B107" s="2" t="s">
        <v>167</v>
      </c>
      <c r="C107" s="23">
        <v>0</v>
      </c>
      <c r="D107" s="23">
        <v>2</v>
      </c>
      <c r="E107" s="23">
        <v>0</v>
      </c>
      <c r="F107" s="23">
        <v>0</v>
      </c>
      <c r="G107" s="23">
        <v>2</v>
      </c>
      <c r="H107" s="23">
        <v>0</v>
      </c>
      <c r="I107" s="23">
        <v>0</v>
      </c>
      <c r="J107" s="23">
        <v>0</v>
      </c>
      <c r="K107" s="23">
        <v>0</v>
      </c>
      <c r="L107" s="23">
        <v>0</v>
      </c>
      <c r="M107" s="23">
        <v>0</v>
      </c>
      <c r="N107" s="23">
        <v>0</v>
      </c>
      <c r="O107" s="23">
        <v>0</v>
      </c>
      <c r="P107" s="23">
        <v>0</v>
      </c>
      <c r="Q107" s="23">
        <v>0</v>
      </c>
      <c r="R107" s="23">
        <v>0</v>
      </c>
      <c r="S107" s="23">
        <v>0</v>
      </c>
      <c r="T107" s="23">
        <v>0</v>
      </c>
      <c r="U107" s="23">
        <v>0</v>
      </c>
      <c r="V107" s="23">
        <v>0</v>
      </c>
      <c r="W107" s="23">
        <v>0</v>
      </c>
      <c r="X107" s="23">
        <v>0</v>
      </c>
      <c r="Y107" s="23">
        <v>0</v>
      </c>
      <c r="Z107" s="23">
        <v>0</v>
      </c>
      <c r="AA107" s="23">
        <v>0</v>
      </c>
      <c r="AB107" s="23">
        <v>0</v>
      </c>
      <c r="AC107" s="23">
        <v>0</v>
      </c>
      <c r="AD107" s="23">
        <v>0</v>
      </c>
      <c r="AE107" s="23">
        <f t="shared" si="4"/>
        <v>17.013199999999998</v>
      </c>
      <c r="AF107" s="23">
        <f t="shared" si="5"/>
        <v>513.31485257353711</v>
      </c>
      <c r="AG107" s="10">
        <v>508</v>
      </c>
      <c r="AH107">
        <f t="shared" si="6"/>
        <v>1.0462308215624232</v>
      </c>
      <c r="AI107" s="14">
        <f t="shared" si="7"/>
        <v>28.247657878434037</v>
      </c>
    </row>
    <row r="108" spans="1:35">
      <c r="A108" s="1" t="s">
        <v>88</v>
      </c>
      <c r="B108" s="2" t="s">
        <v>168</v>
      </c>
      <c r="C108" s="23">
        <v>1</v>
      </c>
      <c r="D108" s="23">
        <v>4</v>
      </c>
      <c r="E108" s="23">
        <v>0</v>
      </c>
      <c r="F108" s="23">
        <v>0</v>
      </c>
      <c r="G108" s="23">
        <v>1</v>
      </c>
      <c r="H108" s="23">
        <v>0</v>
      </c>
      <c r="I108" s="23">
        <v>0</v>
      </c>
      <c r="J108" s="23">
        <v>0</v>
      </c>
      <c r="K108" s="23">
        <v>0</v>
      </c>
      <c r="L108" s="23">
        <v>0</v>
      </c>
      <c r="M108" s="23">
        <v>0</v>
      </c>
      <c r="N108" s="23">
        <v>0</v>
      </c>
      <c r="O108" s="23">
        <v>0</v>
      </c>
      <c r="P108" s="23">
        <v>0</v>
      </c>
      <c r="Q108" s="23">
        <v>0</v>
      </c>
      <c r="R108" s="23">
        <v>0</v>
      </c>
      <c r="S108" s="23">
        <v>0</v>
      </c>
      <c r="T108" s="23">
        <v>0</v>
      </c>
      <c r="U108" s="23">
        <v>0</v>
      </c>
      <c r="V108" s="23">
        <v>0</v>
      </c>
      <c r="W108" s="23">
        <v>0</v>
      </c>
      <c r="X108" s="23">
        <v>0</v>
      </c>
      <c r="Y108" s="23">
        <v>0</v>
      </c>
      <c r="Z108" s="23">
        <v>0</v>
      </c>
      <c r="AA108" s="23">
        <v>0</v>
      </c>
      <c r="AB108" s="23">
        <v>0</v>
      </c>
      <c r="AC108" s="23">
        <v>0</v>
      </c>
      <c r="AD108" s="23">
        <v>0</v>
      </c>
      <c r="AE108" s="23">
        <f t="shared" si="4"/>
        <v>20.660699999999999</v>
      </c>
      <c r="AF108" s="23">
        <f t="shared" si="5"/>
        <v>548.49784931585873</v>
      </c>
      <c r="AG108" s="10">
        <v>537.29999999999995</v>
      </c>
      <c r="AH108">
        <f t="shared" si="6"/>
        <v>2.0840962806362882</v>
      </c>
      <c r="AI108" s="14">
        <f t="shared" si="7"/>
        <v>125.39182930067884</v>
      </c>
    </row>
    <row r="109" spans="1:35">
      <c r="A109" s="1" t="s">
        <v>89</v>
      </c>
      <c r="B109" s="2" t="s">
        <v>169</v>
      </c>
      <c r="C109" s="23">
        <v>1</v>
      </c>
      <c r="D109" s="23">
        <v>5</v>
      </c>
      <c r="E109" s="23">
        <v>0</v>
      </c>
      <c r="F109" s="23">
        <v>0</v>
      </c>
      <c r="G109" s="23">
        <v>1</v>
      </c>
      <c r="H109" s="23">
        <v>0</v>
      </c>
      <c r="I109" s="23">
        <v>0</v>
      </c>
      <c r="J109" s="23">
        <v>0</v>
      </c>
      <c r="K109" s="23">
        <v>0</v>
      </c>
      <c r="L109" s="23">
        <v>0</v>
      </c>
      <c r="M109" s="23">
        <v>0</v>
      </c>
      <c r="N109" s="23">
        <v>0</v>
      </c>
      <c r="O109" s="23">
        <v>0</v>
      </c>
      <c r="P109" s="23">
        <v>0</v>
      </c>
      <c r="Q109" s="23">
        <v>0</v>
      </c>
      <c r="R109" s="23">
        <v>0</v>
      </c>
      <c r="S109" s="23">
        <v>0</v>
      </c>
      <c r="T109" s="23">
        <v>0</v>
      </c>
      <c r="U109" s="23">
        <v>0</v>
      </c>
      <c r="V109" s="23">
        <v>0</v>
      </c>
      <c r="W109" s="23">
        <v>0</v>
      </c>
      <c r="X109" s="23">
        <v>0</v>
      </c>
      <c r="Y109" s="23">
        <v>0</v>
      </c>
      <c r="Z109" s="23">
        <v>0</v>
      </c>
      <c r="AA109" s="23">
        <v>0</v>
      </c>
      <c r="AB109" s="23">
        <v>0</v>
      </c>
      <c r="AC109" s="23">
        <v>0</v>
      </c>
      <c r="AD109" s="23">
        <v>0</v>
      </c>
      <c r="AE109" s="23">
        <f t="shared" si="4"/>
        <v>24.152700000000003</v>
      </c>
      <c r="AF109" s="23">
        <f t="shared" si="5"/>
        <v>576.7833104019777</v>
      </c>
      <c r="AG109" s="10">
        <v>567</v>
      </c>
      <c r="AH109">
        <f t="shared" si="6"/>
        <v>1.7254515700137041</v>
      </c>
      <c r="AI109" s="14">
        <f t="shared" si="7"/>
        <v>95.713162421445091</v>
      </c>
    </row>
    <row r="110" spans="1:35">
      <c r="A110" s="1" t="s">
        <v>90</v>
      </c>
      <c r="B110" s="2" t="s">
        <v>170</v>
      </c>
      <c r="C110" s="23">
        <v>1</v>
      </c>
      <c r="D110" s="23">
        <v>0</v>
      </c>
      <c r="E110" s="23">
        <v>0</v>
      </c>
      <c r="F110" s="23">
        <v>0</v>
      </c>
      <c r="G110" s="23">
        <v>0</v>
      </c>
      <c r="H110" s="23">
        <v>0</v>
      </c>
      <c r="I110" s="23">
        <v>0</v>
      </c>
      <c r="J110" s="23">
        <v>0</v>
      </c>
      <c r="K110" s="23">
        <v>0</v>
      </c>
      <c r="L110" s="23">
        <v>0</v>
      </c>
      <c r="M110" s="23">
        <v>1</v>
      </c>
      <c r="N110" s="23">
        <v>0</v>
      </c>
      <c r="O110" s="23">
        <v>0</v>
      </c>
      <c r="P110" s="23">
        <v>0</v>
      </c>
      <c r="Q110" s="23">
        <v>0</v>
      </c>
      <c r="R110" s="23">
        <v>0</v>
      </c>
      <c r="S110" s="23">
        <v>0</v>
      </c>
      <c r="T110" s="23">
        <v>0</v>
      </c>
      <c r="U110" s="23">
        <v>0</v>
      </c>
      <c r="V110" s="23">
        <v>0</v>
      </c>
      <c r="W110" s="23">
        <v>0</v>
      </c>
      <c r="X110" s="23">
        <v>0</v>
      </c>
      <c r="Y110" s="23">
        <v>0</v>
      </c>
      <c r="Z110" s="23">
        <v>0</v>
      </c>
      <c r="AA110" s="23">
        <v>0</v>
      </c>
      <c r="AB110" s="23">
        <v>0</v>
      </c>
      <c r="AC110" s="23">
        <v>0</v>
      </c>
      <c r="AD110" s="23">
        <v>0</v>
      </c>
      <c r="AE110" s="23">
        <f t="shared" si="4"/>
        <v>8.1517999999999997</v>
      </c>
      <c r="AF110" s="23">
        <f t="shared" si="5"/>
        <v>380.04979044056182</v>
      </c>
      <c r="AG110" s="10">
        <v>400.35</v>
      </c>
      <c r="AH110">
        <f t="shared" si="6"/>
        <v>5.0706156012084929</v>
      </c>
      <c r="AI110" s="14">
        <f t="shared" si="7"/>
        <v>412.09850815710615</v>
      </c>
    </row>
    <row r="111" spans="1:35">
      <c r="A111" s="1" t="s">
        <v>91</v>
      </c>
      <c r="B111" s="2" t="s">
        <v>171</v>
      </c>
      <c r="C111" s="23">
        <v>0</v>
      </c>
      <c r="D111" s="23">
        <v>0</v>
      </c>
      <c r="E111" s="23">
        <v>0</v>
      </c>
      <c r="F111" s="23">
        <v>0</v>
      </c>
      <c r="G111" s="23">
        <v>0</v>
      </c>
      <c r="H111" s="23">
        <v>0</v>
      </c>
      <c r="I111" s="23">
        <v>0</v>
      </c>
      <c r="J111" s="23">
        <v>0</v>
      </c>
      <c r="K111" s="23">
        <v>0</v>
      </c>
      <c r="L111" s="23">
        <v>0</v>
      </c>
      <c r="M111" s="23">
        <v>1</v>
      </c>
      <c r="N111" s="23">
        <v>0</v>
      </c>
      <c r="O111" s="23">
        <v>0</v>
      </c>
      <c r="P111" s="23">
        <v>0</v>
      </c>
      <c r="Q111" s="23">
        <v>0</v>
      </c>
      <c r="R111" s="23">
        <v>0</v>
      </c>
      <c r="S111" s="23">
        <v>0</v>
      </c>
      <c r="T111" s="23">
        <v>0</v>
      </c>
      <c r="U111" s="23">
        <v>0</v>
      </c>
      <c r="V111" s="23">
        <v>0</v>
      </c>
      <c r="W111" s="23">
        <v>0</v>
      </c>
      <c r="X111" s="23">
        <v>0</v>
      </c>
      <c r="Y111" s="23">
        <v>0</v>
      </c>
      <c r="Z111" s="23">
        <v>1</v>
      </c>
      <c r="AA111" s="23">
        <v>0</v>
      </c>
      <c r="AB111" s="23">
        <v>0</v>
      </c>
      <c r="AC111" s="23">
        <v>0</v>
      </c>
      <c r="AD111" s="23">
        <v>0</v>
      </c>
      <c r="AE111" s="23">
        <f t="shared" si="4"/>
        <v>8.9514999999999993</v>
      </c>
      <c r="AF111" s="23">
        <f t="shared" si="5"/>
        <v>397.00017510051265</v>
      </c>
      <c r="AG111" s="10">
        <v>378.05</v>
      </c>
      <c r="AH111">
        <f t="shared" si="6"/>
        <v>5.012610792358851</v>
      </c>
      <c r="AI111" s="14">
        <f t="shared" si="7"/>
        <v>359.10913634008915</v>
      </c>
    </row>
    <row r="112" spans="1:35">
      <c r="A112" s="1" t="s">
        <v>92</v>
      </c>
      <c r="B112" s="25" t="s">
        <v>172</v>
      </c>
      <c r="C112" s="26">
        <v>0</v>
      </c>
      <c r="D112" s="26">
        <v>0</v>
      </c>
      <c r="E112" s="26">
        <v>0</v>
      </c>
      <c r="F112" s="26">
        <v>0</v>
      </c>
      <c r="G112" s="26">
        <v>0</v>
      </c>
      <c r="H112" s="26">
        <v>0</v>
      </c>
      <c r="I112" s="26">
        <v>0</v>
      </c>
      <c r="J112" s="26">
        <v>0</v>
      </c>
      <c r="K112" s="26">
        <v>0</v>
      </c>
      <c r="L112" s="26">
        <v>0</v>
      </c>
      <c r="M112" s="26">
        <v>1</v>
      </c>
      <c r="N112" s="26">
        <v>0</v>
      </c>
      <c r="O112" s="26">
        <v>0</v>
      </c>
      <c r="P112" s="26">
        <v>0</v>
      </c>
      <c r="Q112" s="26">
        <v>0</v>
      </c>
      <c r="R112" s="26">
        <v>0</v>
      </c>
      <c r="S112" s="26">
        <v>0</v>
      </c>
      <c r="T112" s="26">
        <v>0</v>
      </c>
      <c r="U112" s="26">
        <v>0</v>
      </c>
      <c r="V112" s="26">
        <v>0</v>
      </c>
      <c r="W112" s="26">
        <v>0</v>
      </c>
      <c r="X112" s="26">
        <v>0</v>
      </c>
      <c r="Y112" s="26">
        <v>0</v>
      </c>
      <c r="Z112" s="26">
        <v>1</v>
      </c>
      <c r="AA112" s="26">
        <v>1</v>
      </c>
      <c r="AB112" s="26">
        <v>0</v>
      </c>
      <c r="AC112" s="26">
        <v>0</v>
      </c>
      <c r="AD112" s="26">
        <v>0</v>
      </c>
      <c r="AE112" s="26">
        <f t="shared" si="4"/>
        <v>10.6914</v>
      </c>
      <c r="AF112" s="26">
        <f t="shared" si="5"/>
        <v>429.17187035528826</v>
      </c>
      <c r="AG112" s="10">
        <v>406.85</v>
      </c>
      <c r="AH112">
        <f t="shared" si="6"/>
        <v>5.486511086466324</v>
      </c>
      <c r="AI112" s="14">
        <f t="shared" si="7"/>
        <v>498.26589615829596</v>
      </c>
    </row>
    <row r="113" spans="1:35">
      <c r="A113" s="1" t="s">
        <v>93</v>
      </c>
      <c r="B113" s="2" t="s">
        <v>173</v>
      </c>
      <c r="C113" s="23">
        <v>0</v>
      </c>
      <c r="D113" s="23">
        <v>0</v>
      </c>
      <c r="E113" s="23">
        <v>0</v>
      </c>
      <c r="F113" s="23">
        <v>0</v>
      </c>
      <c r="G113" s="23">
        <v>0</v>
      </c>
      <c r="H113" s="23">
        <v>0</v>
      </c>
      <c r="I113" s="23">
        <v>0</v>
      </c>
      <c r="J113" s="23">
        <v>0</v>
      </c>
      <c r="K113" s="23">
        <v>0</v>
      </c>
      <c r="L113" s="23">
        <v>0</v>
      </c>
      <c r="M113" s="23">
        <v>1</v>
      </c>
      <c r="N113" s="23">
        <v>0</v>
      </c>
      <c r="O113" s="23">
        <v>0</v>
      </c>
      <c r="P113" s="23">
        <v>0</v>
      </c>
      <c r="Q113" s="23">
        <v>0</v>
      </c>
      <c r="R113" s="23">
        <v>0</v>
      </c>
      <c r="S113" s="23">
        <v>0</v>
      </c>
      <c r="T113" s="23">
        <v>0</v>
      </c>
      <c r="U113" s="23">
        <v>0</v>
      </c>
      <c r="V113" s="23">
        <v>0</v>
      </c>
      <c r="W113" s="23">
        <v>0</v>
      </c>
      <c r="X113" s="23">
        <v>0</v>
      </c>
      <c r="Y113" s="23">
        <v>0</v>
      </c>
      <c r="Z113" s="23">
        <v>2</v>
      </c>
      <c r="AA113" s="23">
        <v>0</v>
      </c>
      <c r="AB113" s="23">
        <v>1</v>
      </c>
      <c r="AC113" s="23">
        <v>0</v>
      </c>
      <c r="AD113" s="23">
        <v>0</v>
      </c>
      <c r="AE113" s="23">
        <f t="shared" si="4"/>
        <v>14.948499999999999</v>
      </c>
      <c r="AF113" s="23">
        <f t="shared" si="5"/>
        <v>489.8807740271256</v>
      </c>
      <c r="AG113" s="10">
        <v>433.95</v>
      </c>
      <c r="AH113">
        <f t="shared" si="6"/>
        <v>12.888760001642035</v>
      </c>
      <c r="AI113" s="14">
        <f t="shared" si="7"/>
        <v>3128.2514832733887</v>
      </c>
    </row>
    <row r="114" spans="1:35">
      <c r="A114" s="1" t="s">
        <v>94</v>
      </c>
      <c r="B114" s="2" t="s">
        <v>173</v>
      </c>
      <c r="C114" s="23">
        <v>0</v>
      </c>
      <c r="D114" s="23">
        <v>0</v>
      </c>
      <c r="E114" s="23">
        <v>0</v>
      </c>
      <c r="F114" s="23">
        <v>0</v>
      </c>
      <c r="G114" s="23">
        <v>0</v>
      </c>
      <c r="H114" s="23">
        <v>0</v>
      </c>
      <c r="I114" s="23">
        <v>0</v>
      </c>
      <c r="J114" s="23">
        <v>0</v>
      </c>
      <c r="K114" s="23">
        <v>0</v>
      </c>
      <c r="L114" s="23">
        <v>0</v>
      </c>
      <c r="M114" s="23">
        <v>1</v>
      </c>
      <c r="N114" s="23">
        <v>0</v>
      </c>
      <c r="O114" s="23">
        <v>0</v>
      </c>
      <c r="P114" s="23">
        <v>0</v>
      </c>
      <c r="Q114" s="23">
        <v>0</v>
      </c>
      <c r="R114" s="23">
        <v>0</v>
      </c>
      <c r="S114" s="23">
        <v>0</v>
      </c>
      <c r="T114" s="23">
        <v>0</v>
      </c>
      <c r="U114" s="23">
        <v>0</v>
      </c>
      <c r="V114" s="23">
        <v>0</v>
      </c>
      <c r="W114" s="23">
        <v>0</v>
      </c>
      <c r="X114" s="23">
        <v>0</v>
      </c>
      <c r="Y114" s="23">
        <v>0</v>
      </c>
      <c r="Z114" s="23">
        <v>1</v>
      </c>
      <c r="AA114" s="23">
        <v>2</v>
      </c>
      <c r="AB114" s="23">
        <v>0</v>
      </c>
      <c r="AC114" s="23">
        <v>0</v>
      </c>
      <c r="AD114" s="23">
        <v>0</v>
      </c>
      <c r="AE114" s="23">
        <f t="shared" si="4"/>
        <v>12.4313</v>
      </c>
      <c r="AF114" s="23">
        <f t="shared" si="5"/>
        <v>456.48195275597828</v>
      </c>
      <c r="AG114" s="10">
        <v>437.75</v>
      </c>
      <c r="AH114">
        <f t="shared" si="6"/>
        <v>4.2791439762371866</v>
      </c>
      <c r="AI114" s="14">
        <f t="shared" si="7"/>
        <v>350.88605405220244</v>
      </c>
    </row>
    <row r="115" spans="1:35">
      <c r="A115" s="1" t="s">
        <v>95</v>
      </c>
      <c r="B115" s="2" t="s">
        <v>174</v>
      </c>
      <c r="C115" s="23">
        <v>2</v>
      </c>
      <c r="D115" s="23">
        <v>1</v>
      </c>
      <c r="E115" s="23">
        <v>0</v>
      </c>
      <c r="F115" s="23">
        <v>0</v>
      </c>
      <c r="G115" s="23">
        <v>0</v>
      </c>
      <c r="H115" s="23">
        <v>0</v>
      </c>
      <c r="I115" s="23">
        <v>0</v>
      </c>
      <c r="J115" s="23">
        <v>0</v>
      </c>
      <c r="K115" s="23">
        <v>0</v>
      </c>
      <c r="L115" s="23">
        <v>0</v>
      </c>
      <c r="M115" s="23">
        <v>0</v>
      </c>
      <c r="N115" s="23">
        <v>1</v>
      </c>
      <c r="O115" s="23">
        <v>0</v>
      </c>
      <c r="P115" s="23">
        <v>0</v>
      </c>
      <c r="Q115" s="23">
        <v>0</v>
      </c>
      <c r="R115" s="23">
        <v>0</v>
      </c>
      <c r="S115" s="23">
        <v>0</v>
      </c>
      <c r="T115" s="23">
        <v>0</v>
      </c>
      <c r="U115" s="23">
        <v>0</v>
      </c>
      <c r="V115" s="23">
        <v>0</v>
      </c>
      <c r="W115" s="23">
        <v>0</v>
      </c>
      <c r="X115" s="23">
        <v>0</v>
      </c>
      <c r="Y115" s="23">
        <v>0</v>
      </c>
      <c r="Z115" s="23">
        <v>0</v>
      </c>
      <c r="AA115" s="23">
        <v>0</v>
      </c>
      <c r="AB115" s="23">
        <v>0</v>
      </c>
      <c r="AC115" s="23">
        <v>0</v>
      </c>
      <c r="AD115" s="23">
        <v>0</v>
      </c>
      <c r="AE115" s="23">
        <f t="shared" si="4"/>
        <v>12.920500000000001</v>
      </c>
      <c r="AF115" s="23">
        <f t="shared" si="5"/>
        <v>463.4730790558379</v>
      </c>
      <c r="AG115" s="10">
        <v>466.7</v>
      </c>
      <c r="AH115">
        <f t="shared" si="6"/>
        <v>0.69143367134392308</v>
      </c>
      <c r="AI115" s="14">
        <f t="shared" si="7"/>
        <v>10.413018779871946</v>
      </c>
    </row>
    <row r="116" spans="1:35">
      <c r="A116" s="1" t="s">
        <v>96</v>
      </c>
      <c r="B116" s="2" t="s">
        <v>175</v>
      </c>
      <c r="C116" s="23">
        <v>0</v>
      </c>
      <c r="D116" s="23">
        <v>2</v>
      </c>
      <c r="E116" s="23">
        <v>0</v>
      </c>
      <c r="F116" s="23">
        <v>0</v>
      </c>
      <c r="G116" s="23">
        <v>0</v>
      </c>
      <c r="H116" s="23">
        <v>0</v>
      </c>
      <c r="I116" s="23">
        <v>0</v>
      </c>
      <c r="J116" s="23">
        <v>0</v>
      </c>
      <c r="K116" s="23">
        <v>0</v>
      </c>
      <c r="L116" s="23">
        <v>0</v>
      </c>
      <c r="M116" s="23">
        <v>2</v>
      </c>
      <c r="N116" s="23">
        <v>0</v>
      </c>
      <c r="O116" s="23">
        <v>0</v>
      </c>
      <c r="P116" s="23">
        <v>0</v>
      </c>
      <c r="Q116" s="23">
        <v>0</v>
      </c>
      <c r="R116" s="23">
        <v>0</v>
      </c>
      <c r="S116" s="23">
        <v>0</v>
      </c>
      <c r="T116" s="23">
        <v>0</v>
      </c>
      <c r="U116" s="23">
        <v>0</v>
      </c>
      <c r="V116" s="23">
        <v>0</v>
      </c>
      <c r="W116" s="23">
        <v>0</v>
      </c>
      <c r="X116" s="23">
        <v>0</v>
      </c>
      <c r="Y116" s="23">
        <v>0</v>
      </c>
      <c r="Z116" s="23">
        <v>0</v>
      </c>
      <c r="AA116" s="23">
        <v>0</v>
      </c>
      <c r="AB116" s="23">
        <v>0</v>
      </c>
      <c r="AC116" s="23">
        <v>0</v>
      </c>
      <c r="AD116" s="23">
        <v>0</v>
      </c>
      <c r="AE116" s="23">
        <f t="shared" si="4"/>
        <v>19.9314</v>
      </c>
      <c r="AF116" s="23">
        <f t="shared" si="5"/>
        <v>541.98865828520945</v>
      </c>
      <c r="AG116" s="10">
        <v>540</v>
      </c>
      <c r="AH116">
        <f t="shared" si="6"/>
        <v>0.36827005281656544</v>
      </c>
      <c r="AI116" s="14">
        <f t="shared" si="7"/>
        <v>3.9547617753322037</v>
      </c>
    </row>
    <row r="117" spans="1:35">
      <c r="A117" s="1" t="s">
        <v>97</v>
      </c>
      <c r="B117" s="2" t="s">
        <v>144</v>
      </c>
      <c r="C117" s="23">
        <v>3</v>
      </c>
      <c r="D117" s="23">
        <v>0</v>
      </c>
      <c r="E117" s="23">
        <v>0</v>
      </c>
      <c r="F117" s="23">
        <v>1</v>
      </c>
      <c r="G117" s="23">
        <v>0</v>
      </c>
      <c r="H117" s="23">
        <v>0</v>
      </c>
      <c r="I117" s="23">
        <v>0</v>
      </c>
      <c r="J117" s="23">
        <v>0</v>
      </c>
      <c r="K117" s="23">
        <v>0</v>
      </c>
      <c r="L117" s="23">
        <v>0</v>
      </c>
      <c r="M117" s="23">
        <v>1</v>
      </c>
      <c r="N117" s="23">
        <v>0</v>
      </c>
      <c r="O117" s="23">
        <v>0</v>
      </c>
      <c r="P117" s="23">
        <v>0</v>
      </c>
      <c r="Q117" s="23">
        <v>0</v>
      </c>
      <c r="R117" s="23">
        <v>0</v>
      </c>
      <c r="S117" s="23">
        <v>0</v>
      </c>
      <c r="T117" s="23">
        <v>0</v>
      </c>
      <c r="U117" s="23">
        <v>0</v>
      </c>
      <c r="V117" s="23">
        <v>0</v>
      </c>
      <c r="W117" s="23">
        <v>0</v>
      </c>
      <c r="X117" s="23">
        <v>0</v>
      </c>
      <c r="Y117" s="23">
        <v>0</v>
      </c>
      <c r="Z117" s="23">
        <v>0</v>
      </c>
      <c r="AA117" s="23">
        <v>0</v>
      </c>
      <c r="AB117" s="23">
        <v>0</v>
      </c>
      <c r="AC117" s="23">
        <v>0</v>
      </c>
      <c r="AD117" s="23">
        <v>0</v>
      </c>
      <c r="AE117" s="23">
        <f t="shared" si="4"/>
        <v>16.3903</v>
      </c>
      <c r="AF117" s="23">
        <f t="shared" si="5"/>
        <v>506.55881133534109</v>
      </c>
      <c r="AG117" s="10">
        <v>497.1</v>
      </c>
      <c r="AH117">
        <f t="shared" si="6"/>
        <v>1.9027984983586939</v>
      </c>
      <c r="AI117" s="14">
        <f t="shared" si="7"/>
        <v>89.469111877576665</v>
      </c>
    </row>
    <row r="118" spans="1:35">
      <c r="A118" s="1" t="s">
        <v>98</v>
      </c>
      <c r="B118" s="2" t="s">
        <v>176</v>
      </c>
      <c r="C118" s="23">
        <v>2</v>
      </c>
      <c r="D118" s="23">
        <v>0</v>
      </c>
      <c r="E118" s="23">
        <v>0</v>
      </c>
      <c r="F118" s="23">
        <v>1</v>
      </c>
      <c r="G118" s="23">
        <v>0</v>
      </c>
      <c r="H118" s="23">
        <v>0</v>
      </c>
      <c r="I118" s="23">
        <v>0</v>
      </c>
      <c r="J118" s="23">
        <v>0</v>
      </c>
      <c r="K118" s="23">
        <v>0</v>
      </c>
      <c r="L118" s="23">
        <v>0</v>
      </c>
      <c r="M118" s="23">
        <v>2</v>
      </c>
      <c r="N118" s="23">
        <v>0</v>
      </c>
      <c r="O118" s="23">
        <v>0</v>
      </c>
      <c r="P118" s="23">
        <v>0</v>
      </c>
      <c r="Q118" s="23">
        <v>0</v>
      </c>
      <c r="R118" s="23">
        <v>0</v>
      </c>
      <c r="S118" s="23">
        <v>0</v>
      </c>
      <c r="T118" s="23">
        <v>0</v>
      </c>
      <c r="U118" s="23">
        <v>0</v>
      </c>
      <c r="V118" s="23">
        <v>0</v>
      </c>
      <c r="W118" s="23">
        <v>0</v>
      </c>
      <c r="X118" s="23">
        <v>0</v>
      </c>
      <c r="Y118" s="23">
        <v>0</v>
      </c>
      <c r="Z118" s="23">
        <v>0</v>
      </c>
      <c r="AA118" s="23">
        <v>0</v>
      </c>
      <c r="AB118" s="23">
        <v>0</v>
      </c>
      <c r="AC118" s="23">
        <v>0</v>
      </c>
      <c r="AD118" s="23">
        <v>0</v>
      </c>
      <c r="AE118" s="23">
        <f t="shared" si="4"/>
        <v>21.1859</v>
      </c>
      <c r="AF118" s="23">
        <f t="shared" si="5"/>
        <v>553.04461874861886</v>
      </c>
      <c r="AG118" s="10">
        <v>510</v>
      </c>
      <c r="AH118">
        <f t="shared" si="6"/>
        <v>8.4401213232585999</v>
      </c>
      <c r="AI118" s="14">
        <f t="shared" si="7"/>
        <v>1852.8392032139502</v>
      </c>
    </row>
    <row r="119" spans="1:35">
      <c r="A119" s="1" t="s">
        <v>99</v>
      </c>
      <c r="B119" s="2" t="s">
        <v>144</v>
      </c>
      <c r="C119" s="23">
        <v>3</v>
      </c>
      <c r="D119" s="23">
        <v>0</v>
      </c>
      <c r="E119" s="23">
        <v>1</v>
      </c>
      <c r="F119" s="23">
        <v>0</v>
      </c>
      <c r="G119" s="23">
        <v>0</v>
      </c>
      <c r="H119" s="23">
        <v>0</v>
      </c>
      <c r="I119" s="23">
        <v>0</v>
      </c>
      <c r="J119" s="23">
        <v>0</v>
      </c>
      <c r="K119" s="23">
        <v>0</v>
      </c>
      <c r="L119" s="23">
        <v>0</v>
      </c>
      <c r="M119" s="23">
        <v>0</v>
      </c>
      <c r="N119" s="23">
        <v>1</v>
      </c>
      <c r="O119" s="23">
        <v>0</v>
      </c>
      <c r="P119" s="23">
        <v>0</v>
      </c>
      <c r="Q119" s="23">
        <v>0</v>
      </c>
      <c r="R119" s="23">
        <v>0</v>
      </c>
      <c r="S119" s="23">
        <v>0</v>
      </c>
      <c r="T119" s="23">
        <v>0</v>
      </c>
      <c r="U119" s="23">
        <v>0</v>
      </c>
      <c r="V119" s="23">
        <v>0</v>
      </c>
      <c r="W119" s="23">
        <v>0</v>
      </c>
      <c r="X119" s="23">
        <v>0</v>
      </c>
      <c r="Y119" s="23">
        <v>0</v>
      </c>
      <c r="Z119" s="23">
        <v>0</v>
      </c>
      <c r="AA119" s="23">
        <v>0</v>
      </c>
      <c r="AB119" s="23">
        <v>0</v>
      </c>
      <c r="AC119" s="23">
        <v>0</v>
      </c>
      <c r="AD119" s="23">
        <v>0</v>
      </c>
      <c r="AE119" s="23">
        <f t="shared" si="4"/>
        <v>15.1396</v>
      </c>
      <c r="AF119" s="23">
        <f t="shared" si="5"/>
        <v>492.18161896209608</v>
      </c>
      <c r="AG119" s="10">
        <v>500.2</v>
      </c>
      <c r="AH119">
        <f t="shared" si="6"/>
        <v>1.6030349935833483</v>
      </c>
      <c r="AI119" s="14">
        <f t="shared" si="7"/>
        <v>64.294434469016949</v>
      </c>
    </row>
    <row r="120" spans="1:35">
      <c r="A120" s="1" t="s">
        <v>100</v>
      </c>
      <c r="B120" s="2" t="s">
        <v>177</v>
      </c>
      <c r="C120" s="23">
        <v>4</v>
      </c>
      <c r="D120" s="23">
        <v>0</v>
      </c>
      <c r="E120" s="23">
        <v>0</v>
      </c>
      <c r="F120" s="23">
        <v>1</v>
      </c>
      <c r="G120" s="23">
        <v>0</v>
      </c>
      <c r="H120" s="23">
        <v>0</v>
      </c>
      <c r="I120" s="23">
        <v>0</v>
      </c>
      <c r="J120" s="23">
        <v>0</v>
      </c>
      <c r="K120" s="23">
        <v>0</v>
      </c>
      <c r="L120" s="23">
        <v>0</v>
      </c>
      <c r="M120" s="23">
        <v>0</v>
      </c>
      <c r="N120" s="23">
        <v>1</v>
      </c>
      <c r="O120" s="23">
        <v>0</v>
      </c>
      <c r="P120" s="23">
        <v>0</v>
      </c>
      <c r="Q120" s="23">
        <v>0</v>
      </c>
      <c r="R120" s="23">
        <v>0</v>
      </c>
      <c r="S120" s="23">
        <v>0</v>
      </c>
      <c r="T120" s="23">
        <v>0</v>
      </c>
      <c r="U120" s="23">
        <v>0</v>
      </c>
      <c r="V120" s="23">
        <v>0</v>
      </c>
      <c r="W120" s="23">
        <v>0</v>
      </c>
      <c r="X120" s="23">
        <v>0</v>
      </c>
      <c r="Y120" s="23">
        <v>0</v>
      </c>
      <c r="Z120" s="23">
        <v>0</v>
      </c>
      <c r="AA120" s="23">
        <v>0</v>
      </c>
      <c r="AB120" s="23">
        <v>0</v>
      </c>
      <c r="AC120" s="23">
        <v>0</v>
      </c>
      <c r="AD120" s="23">
        <v>0</v>
      </c>
      <c r="AE120" s="23">
        <f t="shared" si="4"/>
        <v>17.667000000000002</v>
      </c>
      <c r="AF120" s="23">
        <f t="shared" si="5"/>
        <v>520.14500457318502</v>
      </c>
      <c r="AG120" s="10">
        <v>509.4</v>
      </c>
      <c r="AH120">
        <f t="shared" si="6"/>
        <v>2.1093452244179511</v>
      </c>
      <c r="AI120" s="14">
        <f t="shared" si="7"/>
        <v>115.45512327776747</v>
      </c>
    </row>
    <row r="121" spans="1:35">
      <c r="A121" s="3" t="s">
        <v>101</v>
      </c>
      <c r="B121" s="18" t="s">
        <v>177</v>
      </c>
      <c r="C121" s="18">
        <v>2</v>
      </c>
      <c r="D121" s="18">
        <v>3</v>
      </c>
      <c r="E121" s="18">
        <v>0</v>
      </c>
      <c r="F121" s="18">
        <v>0</v>
      </c>
      <c r="G121" s="18">
        <v>0</v>
      </c>
      <c r="H121" s="18">
        <v>0</v>
      </c>
      <c r="I121" s="18">
        <v>0</v>
      </c>
      <c r="J121" s="18">
        <v>0</v>
      </c>
      <c r="K121" s="18">
        <v>0</v>
      </c>
      <c r="L121" s="18">
        <v>0</v>
      </c>
      <c r="M121" s="18">
        <v>0</v>
      </c>
      <c r="N121" s="18">
        <v>1</v>
      </c>
      <c r="O121" s="18">
        <v>0</v>
      </c>
      <c r="P121" s="18">
        <v>0</v>
      </c>
      <c r="Q121" s="18">
        <v>0</v>
      </c>
      <c r="R121" s="18">
        <v>0</v>
      </c>
      <c r="S121" s="18">
        <v>0</v>
      </c>
      <c r="T121" s="18">
        <v>0</v>
      </c>
      <c r="U121" s="18">
        <v>0</v>
      </c>
      <c r="V121" s="18">
        <v>0</v>
      </c>
      <c r="W121" s="18">
        <v>0</v>
      </c>
      <c r="X121" s="18">
        <v>0</v>
      </c>
      <c r="Y121" s="18">
        <v>0</v>
      </c>
      <c r="Z121" s="18">
        <v>0</v>
      </c>
      <c r="AA121" s="18">
        <v>0</v>
      </c>
      <c r="AB121" s="18">
        <v>0</v>
      </c>
      <c r="AC121" s="18">
        <v>0</v>
      </c>
      <c r="AD121" s="18">
        <v>0</v>
      </c>
      <c r="AE121" s="18">
        <f t="shared" si="4"/>
        <v>19.904499999999999</v>
      </c>
      <c r="AF121" s="18">
        <f t="shared" si="5"/>
        <v>541.74403753153842</v>
      </c>
      <c r="AG121" s="19">
        <v>530.6</v>
      </c>
      <c r="AH121" s="30">
        <f t="shared" si="6"/>
        <v>2.1002709256574446</v>
      </c>
      <c r="AI121" s="20">
        <f t="shared" si="7"/>
        <v>124.18957250433651</v>
      </c>
    </row>
    <row r="122" spans="1:35"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22"/>
  <sheetViews>
    <sheetView workbookViewId="0"/>
  </sheetViews>
  <sheetFormatPr defaultRowHeight="14.25"/>
  <cols>
    <col min="1" max="1" width="38.25" style="2" customWidth="1"/>
    <col min="2" max="2" width="11.75" style="24" customWidth="1"/>
    <col min="3" max="29" width="9" style="24" customWidth="1"/>
    <col min="30" max="30" width="9" style="33" customWidth="1"/>
    <col min="31" max="32" width="10.625" style="24" customWidth="1"/>
    <col min="33" max="33" width="17.875" style="24" customWidth="1"/>
    <col min="34" max="35" width="17.25" style="24" customWidth="1"/>
    <col min="36" max="36" width="21.25" style="24" customWidth="1"/>
    <col min="37" max="37" width="18.75" style="24" customWidth="1"/>
    <col min="38" max="38" width="16.625" style="24" customWidth="1"/>
    <col min="39" max="39" width="27" style="24" customWidth="1"/>
    <col min="40" max="40" width="13" style="24" customWidth="1"/>
    <col min="41" max="41" width="19.5" style="24" customWidth="1"/>
    <col min="42" max="42" width="16.125" style="24" customWidth="1"/>
    <col min="43" max="43" width="9" style="24"/>
    <col min="44" max="44" width="9" style="23"/>
    <col min="45" max="45" width="13.125" style="23" customWidth="1"/>
    <col min="46" max="46" width="9" style="23"/>
    <col min="47" max="47" width="14.625" style="4" customWidth="1"/>
  </cols>
  <sheetData>
    <row r="1" spans="1:50" ht="15.75">
      <c r="A1" s="5" t="s">
        <v>179</v>
      </c>
      <c r="B1" s="22" t="s">
        <v>178</v>
      </c>
      <c r="C1" s="27" t="s">
        <v>219</v>
      </c>
      <c r="D1" s="27" t="s">
        <v>220</v>
      </c>
      <c r="E1" s="27" t="s">
        <v>221</v>
      </c>
      <c r="F1" s="27" t="s">
        <v>222</v>
      </c>
      <c r="G1" s="27" t="s">
        <v>223</v>
      </c>
      <c r="H1" s="27" t="s">
        <v>224</v>
      </c>
      <c r="I1" s="27" t="s">
        <v>225</v>
      </c>
      <c r="J1" s="27" t="s">
        <v>226</v>
      </c>
      <c r="K1" s="27" t="s">
        <v>227</v>
      </c>
      <c r="L1" s="27" t="s">
        <v>228</v>
      </c>
      <c r="M1" s="27" t="s">
        <v>229</v>
      </c>
      <c r="N1" s="27" t="s">
        <v>230</v>
      </c>
      <c r="O1" s="27" t="s">
        <v>231</v>
      </c>
      <c r="P1" s="28" t="s">
        <v>232</v>
      </c>
      <c r="Q1" s="28" t="s">
        <v>233</v>
      </c>
      <c r="R1" s="28" t="s">
        <v>234</v>
      </c>
      <c r="S1" s="28" t="s">
        <v>235</v>
      </c>
      <c r="T1" s="28" t="s">
        <v>236</v>
      </c>
      <c r="U1" s="28" t="s">
        <v>237</v>
      </c>
      <c r="V1" s="28" t="s">
        <v>238</v>
      </c>
      <c r="W1" s="28" t="s">
        <v>239</v>
      </c>
      <c r="X1" s="28" t="s">
        <v>240</v>
      </c>
      <c r="Y1" s="28" t="s">
        <v>241</v>
      </c>
      <c r="Z1" s="28" t="s">
        <v>242</v>
      </c>
      <c r="AA1" s="28" t="s">
        <v>243</v>
      </c>
      <c r="AB1" s="28" t="s">
        <v>244</v>
      </c>
      <c r="AC1" s="28" t="s">
        <v>245</v>
      </c>
      <c r="AD1" s="29" t="s">
        <v>246</v>
      </c>
      <c r="AE1" s="28" t="s">
        <v>248</v>
      </c>
      <c r="AF1" s="28" t="s">
        <v>249</v>
      </c>
      <c r="AG1" s="28" t="s">
        <v>250</v>
      </c>
      <c r="AH1" s="28" t="s">
        <v>251</v>
      </c>
      <c r="AI1" s="28" t="s">
        <v>252</v>
      </c>
      <c r="AJ1" s="28" t="s">
        <v>253</v>
      </c>
      <c r="AK1" s="28" t="s">
        <v>254</v>
      </c>
      <c r="AL1" s="28" t="s">
        <v>255</v>
      </c>
      <c r="AM1" s="28" t="s">
        <v>256</v>
      </c>
      <c r="AN1" s="28" t="s">
        <v>257</v>
      </c>
      <c r="AO1" s="28" t="s">
        <v>258</v>
      </c>
      <c r="AP1" s="28" t="s">
        <v>259</v>
      </c>
      <c r="AQ1" s="28" t="s">
        <v>218</v>
      </c>
      <c r="AR1" s="11" t="s">
        <v>212</v>
      </c>
      <c r="AS1" s="11" t="s">
        <v>213</v>
      </c>
      <c r="AT1" s="11" t="s">
        <v>216</v>
      </c>
      <c r="AU1" s="17" t="s">
        <v>215</v>
      </c>
    </row>
    <row r="2" spans="1:50">
      <c r="A2" s="1" t="s">
        <v>0</v>
      </c>
      <c r="B2" s="2" t="s">
        <v>102</v>
      </c>
      <c r="C2" s="23">
        <v>1</v>
      </c>
      <c r="D2" s="23">
        <v>0</v>
      </c>
      <c r="E2" s="23">
        <v>0</v>
      </c>
      <c r="F2" s="23">
        <v>0</v>
      </c>
      <c r="G2" s="23">
        <v>0</v>
      </c>
      <c r="H2" s="23">
        <v>0</v>
      </c>
      <c r="I2" s="23">
        <v>0</v>
      </c>
      <c r="J2" s="23">
        <v>0</v>
      </c>
      <c r="K2" s="23">
        <v>0</v>
      </c>
      <c r="L2" s="23">
        <v>0</v>
      </c>
      <c r="M2" s="23">
        <v>0</v>
      </c>
      <c r="N2" s="23">
        <v>0</v>
      </c>
      <c r="O2" s="23">
        <v>0</v>
      </c>
      <c r="P2" s="23">
        <v>0</v>
      </c>
      <c r="Q2" s="23">
        <v>0</v>
      </c>
      <c r="R2" s="23">
        <v>0</v>
      </c>
      <c r="S2" s="23">
        <v>0</v>
      </c>
      <c r="T2" s="23">
        <v>0</v>
      </c>
      <c r="U2" s="23">
        <v>0</v>
      </c>
      <c r="V2" s="23">
        <v>0</v>
      </c>
      <c r="W2" s="23">
        <v>0</v>
      </c>
      <c r="X2" s="23">
        <v>0</v>
      </c>
      <c r="Y2" s="23">
        <v>0</v>
      </c>
      <c r="Z2" s="23">
        <v>0</v>
      </c>
      <c r="AA2" s="23">
        <v>0</v>
      </c>
      <c r="AB2" s="23">
        <v>0</v>
      </c>
      <c r="AC2" s="23">
        <v>0</v>
      </c>
      <c r="AD2" s="31">
        <v>0</v>
      </c>
      <c r="AE2" s="23">
        <v>0</v>
      </c>
      <c r="AF2" s="23">
        <v>0</v>
      </c>
      <c r="AG2" s="23">
        <v>0</v>
      </c>
      <c r="AH2" s="23">
        <v>0</v>
      </c>
      <c r="AI2" s="23">
        <v>0</v>
      </c>
      <c r="AJ2" s="23">
        <v>0</v>
      </c>
      <c r="AK2" s="23">
        <v>0</v>
      </c>
      <c r="AL2" s="23">
        <v>0</v>
      </c>
      <c r="AM2" s="23">
        <v>0</v>
      </c>
      <c r="AN2" s="23">
        <v>0</v>
      </c>
      <c r="AO2" s="23">
        <v>0</v>
      </c>
      <c r="AP2" s="23">
        <v>0</v>
      </c>
      <c r="AQ2" s="23">
        <f t="shared" ref="AQ2:AQ65" si="0">1.6781*C2+3.492*D2+4.033*E2+4.8823*F2+5.0146*G2+7.3691*H2+6.5081*I2+8.9582*J2+11.3764*K2+9.9318*L2+6.4737*M2+6.0723*N2+5.0663*O2+9.5059*P2+11.0752*Q2+10.8632*R2+11.3959*S2+16.3945*T2+18.5875*U2+10.5371*V2+17.3947*W2+1.5974*X2+5.4334*Y2+2.4778*Z2+1.7399*AA2+3.5192*AB2+9.8408*AC2+4.8923*AD2-0.5334*AE2-0.5143*AF2+1.0699*AG2+1.9886*AH2+5.8254*AI2+0.4402*AJ2+0.0167*AK2-0.5231*AL2-0.385*AM2+2.0427*AN2+1.0159*AO2-0.4996*AP2</f>
        <v>1.6780999999999999</v>
      </c>
      <c r="AR2" s="23">
        <f t="shared" ref="AR2:AR65" si="1">181.128*LN(AQ2)</f>
        <v>93.763119147252382</v>
      </c>
      <c r="AS2" s="2">
        <v>190.56</v>
      </c>
      <c r="AT2" s="23">
        <f t="shared" ref="AT2:AT65" si="2">ABS((AR2-AS2)/AS2*100)</f>
        <v>50.796012202323482</v>
      </c>
      <c r="AU2" s="21">
        <f>(AS2-AR2)^2</f>
        <v>9369.6361428210184</v>
      </c>
    </row>
    <row r="3" spans="1:50">
      <c r="A3" s="1" t="s">
        <v>1</v>
      </c>
      <c r="B3" s="2" t="s">
        <v>103</v>
      </c>
      <c r="C3" s="23">
        <v>0</v>
      </c>
      <c r="D3" s="23">
        <v>1</v>
      </c>
      <c r="E3" s="23">
        <v>0</v>
      </c>
      <c r="F3" s="23">
        <v>0</v>
      </c>
      <c r="G3" s="23">
        <v>0</v>
      </c>
      <c r="H3" s="23">
        <v>0</v>
      </c>
      <c r="I3" s="23">
        <v>0</v>
      </c>
      <c r="J3" s="23">
        <v>0</v>
      </c>
      <c r="K3" s="23">
        <v>0</v>
      </c>
      <c r="L3" s="23">
        <v>0</v>
      </c>
      <c r="M3" s="23">
        <v>0</v>
      </c>
      <c r="N3" s="23">
        <v>0</v>
      </c>
      <c r="O3" s="23">
        <v>0</v>
      </c>
      <c r="P3" s="23">
        <v>0</v>
      </c>
      <c r="Q3" s="23">
        <v>0</v>
      </c>
      <c r="R3" s="23">
        <v>0</v>
      </c>
      <c r="S3" s="23">
        <v>0</v>
      </c>
      <c r="T3" s="23">
        <v>0</v>
      </c>
      <c r="U3" s="23">
        <v>0</v>
      </c>
      <c r="V3" s="23">
        <v>0</v>
      </c>
      <c r="W3" s="23">
        <v>0</v>
      </c>
      <c r="X3" s="23">
        <v>2</v>
      </c>
      <c r="Y3" s="23">
        <v>0</v>
      </c>
      <c r="Z3" s="23">
        <v>0</v>
      </c>
      <c r="AA3" s="23">
        <v>0</v>
      </c>
      <c r="AB3" s="23">
        <v>0</v>
      </c>
      <c r="AC3" s="23">
        <v>0</v>
      </c>
      <c r="AD3" s="31">
        <v>0</v>
      </c>
      <c r="AE3" s="23">
        <v>0</v>
      </c>
      <c r="AF3" s="23">
        <v>0</v>
      </c>
      <c r="AG3" s="23">
        <v>0</v>
      </c>
      <c r="AH3" s="23">
        <v>0</v>
      </c>
      <c r="AI3" s="23">
        <v>0</v>
      </c>
      <c r="AJ3" s="23">
        <v>0</v>
      </c>
      <c r="AK3" s="23">
        <v>0</v>
      </c>
      <c r="AL3" s="23">
        <v>0</v>
      </c>
      <c r="AM3" s="23">
        <v>0</v>
      </c>
      <c r="AN3" s="23">
        <v>0</v>
      </c>
      <c r="AO3" s="23">
        <v>0</v>
      </c>
      <c r="AP3" s="23">
        <v>0</v>
      </c>
      <c r="AQ3" s="23">
        <f t="shared" si="0"/>
        <v>6.6867999999999999</v>
      </c>
      <c r="AR3" s="23">
        <f t="shared" si="1"/>
        <v>344.16773086171958</v>
      </c>
      <c r="AS3" s="2">
        <v>351.25</v>
      </c>
      <c r="AT3" s="23">
        <f t="shared" si="2"/>
        <v>2.0163043810051029</v>
      </c>
      <c r="AU3" s="14">
        <f t="shared" ref="AU3:AU66" si="3">(AS3-AR3)^2</f>
        <v>50.158536147039335</v>
      </c>
    </row>
    <row r="4" spans="1:50">
      <c r="A4" s="2" t="s">
        <v>180</v>
      </c>
      <c r="B4" s="2" t="s">
        <v>104</v>
      </c>
      <c r="C4" s="23">
        <v>0</v>
      </c>
      <c r="D4" s="23">
        <v>0</v>
      </c>
      <c r="E4" s="23">
        <v>1</v>
      </c>
      <c r="F4" s="23">
        <v>0</v>
      </c>
      <c r="G4" s="23">
        <v>0</v>
      </c>
      <c r="H4" s="23">
        <v>0</v>
      </c>
      <c r="I4" s="23">
        <v>0</v>
      </c>
      <c r="J4" s="23">
        <v>0</v>
      </c>
      <c r="K4" s="23">
        <v>0</v>
      </c>
      <c r="L4" s="23">
        <v>0</v>
      </c>
      <c r="M4" s="23">
        <v>0</v>
      </c>
      <c r="N4" s="23">
        <v>0</v>
      </c>
      <c r="O4" s="23">
        <v>0</v>
      </c>
      <c r="P4" s="23">
        <v>0</v>
      </c>
      <c r="Q4" s="23">
        <v>0</v>
      </c>
      <c r="R4" s="23">
        <v>0</v>
      </c>
      <c r="S4" s="23">
        <v>0</v>
      </c>
      <c r="T4" s="23">
        <v>0</v>
      </c>
      <c r="U4" s="23">
        <v>0</v>
      </c>
      <c r="V4" s="23">
        <v>0</v>
      </c>
      <c r="W4" s="23">
        <v>0</v>
      </c>
      <c r="X4" s="23">
        <v>3</v>
      </c>
      <c r="Y4" s="23">
        <v>0</v>
      </c>
      <c r="Z4" s="23">
        <v>0</v>
      </c>
      <c r="AA4" s="23">
        <v>0</v>
      </c>
      <c r="AB4" s="23">
        <v>0</v>
      </c>
      <c r="AC4" s="23">
        <v>0</v>
      </c>
      <c r="AD4" s="31">
        <v>0</v>
      </c>
      <c r="AE4" s="23">
        <v>0</v>
      </c>
      <c r="AF4" s="23">
        <v>0</v>
      </c>
      <c r="AG4" s="23">
        <v>0</v>
      </c>
      <c r="AH4" s="23">
        <v>0</v>
      </c>
      <c r="AI4" s="23">
        <v>0</v>
      </c>
      <c r="AJ4" s="23">
        <v>0</v>
      </c>
      <c r="AK4" s="23">
        <v>0</v>
      </c>
      <c r="AL4" s="23">
        <v>0</v>
      </c>
      <c r="AM4" s="23">
        <v>0</v>
      </c>
      <c r="AN4" s="23">
        <v>0</v>
      </c>
      <c r="AO4" s="23">
        <v>0</v>
      </c>
      <c r="AP4" s="23">
        <v>0</v>
      </c>
      <c r="AQ4" s="23">
        <f t="shared" si="0"/>
        <v>8.8251999999999988</v>
      </c>
      <c r="AR4" s="23">
        <f t="shared" si="1"/>
        <v>394.42637328880414</v>
      </c>
      <c r="AS4" s="2">
        <v>299.25</v>
      </c>
      <c r="AT4" s="23">
        <f t="shared" si="2"/>
        <v>31.804970188405729</v>
      </c>
      <c r="AU4" s="14">
        <f t="shared" si="3"/>
        <v>9058.5420324097904</v>
      </c>
    </row>
    <row r="5" spans="1:50">
      <c r="A5" s="2" t="s">
        <v>181</v>
      </c>
      <c r="B5" s="2" t="s">
        <v>105</v>
      </c>
      <c r="C5" s="23">
        <v>0</v>
      </c>
      <c r="D5" s="23">
        <v>0</v>
      </c>
      <c r="E5" s="23">
        <v>0</v>
      </c>
      <c r="F5" s="23">
        <v>0</v>
      </c>
      <c r="G5" s="23">
        <v>0</v>
      </c>
      <c r="H5" s="23">
        <v>0</v>
      </c>
      <c r="I5" s="23">
        <v>0</v>
      </c>
      <c r="J5" s="23">
        <v>0</v>
      </c>
      <c r="K5" s="23">
        <v>0</v>
      </c>
      <c r="L5" s="23">
        <v>0</v>
      </c>
      <c r="M5" s="23">
        <v>0</v>
      </c>
      <c r="N5" s="23">
        <v>0</v>
      </c>
      <c r="O5" s="23">
        <v>0</v>
      </c>
      <c r="P5" s="23">
        <v>0</v>
      </c>
      <c r="Q5" s="23">
        <v>0</v>
      </c>
      <c r="R5" s="23">
        <v>0</v>
      </c>
      <c r="S5" s="23">
        <v>0</v>
      </c>
      <c r="T5" s="23">
        <v>0</v>
      </c>
      <c r="U5" s="23">
        <v>0</v>
      </c>
      <c r="V5" s="23">
        <v>0</v>
      </c>
      <c r="W5" s="23">
        <v>0</v>
      </c>
      <c r="X5" s="23">
        <v>1</v>
      </c>
      <c r="Y5" s="23">
        <v>0</v>
      </c>
      <c r="Z5" s="23">
        <v>1</v>
      </c>
      <c r="AA5" s="23">
        <v>0</v>
      </c>
      <c r="AB5" s="23">
        <v>0</v>
      </c>
      <c r="AC5" s="23">
        <v>0</v>
      </c>
      <c r="AD5" s="31">
        <v>0</v>
      </c>
      <c r="AE5" s="23">
        <v>0</v>
      </c>
      <c r="AF5" s="23">
        <v>0</v>
      </c>
      <c r="AG5" s="23">
        <v>0</v>
      </c>
      <c r="AH5" s="23">
        <v>0</v>
      </c>
      <c r="AI5" s="23">
        <v>0</v>
      </c>
      <c r="AJ5" s="23">
        <v>0</v>
      </c>
      <c r="AK5" s="23">
        <v>0</v>
      </c>
      <c r="AL5" s="23">
        <v>0</v>
      </c>
      <c r="AM5" s="23">
        <v>0</v>
      </c>
      <c r="AN5" s="23">
        <v>0</v>
      </c>
      <c r="AO5" s="23">
        <v>0</v>
      </c>
      <c r="AP5" s="23">
        <v>0</v>
      </c>
      <c r="AQ5" s="23">
        <f t="shared" si="0"/>
        <v>4.0751999999999997</v>
      </c>
      <c r="AR5" s="23">
        <f t="shared" si="1"/>
        <v>254.47031810662412</v>
      </c>
      <c r="AS5" s="2">
        <v>227.55</v>
      </c>
      <c r="AT5" s="23">
        <f t="shared" si="2"/>
        <v>11.830506748681216</v>
      </c>
      <c r="AU5" s="14">
        <f t="shared" si="3"/>
        <v>724.70352696183386</v>
      </c>
      <c r="AW5" s="12" t="s">
        <v>214</v>
      </c>
      <c r="AX5" s="13" t="s">
        <v>217</v>
      </c>
    </row>
    <row r="6" spans="1:50">
      <c r="A6" s="2" t="s">
        <v>182</v>
      </c>
      <c r="B6" s="2" t="s">
        <v>106</v>
      </c>
      <c r="C6" s="23">
        <v>1</v>
      </c>
      <c r="D6" s="23">
        <v>0</v>
      </c>
      <c r="E6" s="23">
        <v>0</v>
      </c>
      <c r="F6" s="23">
        <v>0</v>
      </c>
      <c r="G6" s="23">
        <v>0</v>
      </c>
      <c r="H6" s="23">
        <v>0</v>
      </c>
      <c r="I6" s="23">
        <v>0</v>
      </c>
      <c r="J6" s="23">
        <v>0</v>
      </c>
      <c r="K6" s="23">
        <v>0</v>
      </c>
      <c r="L6" s="23">
        <v>0</v>
      </c>
      <c r="M6" s="23">
        <v>0</v>
      </c>
      <c r="N6" s="23">
        <v>0</v>
      </c>
      <c r="O6" s="23">
        <v>0</v>
      </c>
      <c r="P6" s="23">
        <v>0</v>
      </c>
      <c r="Q6" s="23">
        <v>0</v>
      </c>
      <c r="R6" s="23">
        <v>0</v>
      </c>
      <c r="S6" s="23">
        <v>0</v>
      </c>
      <c r="T6" s="23">
        <v>0</v>
      </c>
      <c r="U6" s="23">
        <v>0</v>
      </c>
      <c r="V6" s="23">
        <v>0</v>
      </c>
      <c r="W6" s="23">
        <v>1</v>
      </c>
      <c r="X6" s="23">
        <v>0</v>
      </c>
      <c r="Y6" s="23">
        <v>0</v>
      </c>
      <c r="Z6" s="23">
        <v>0</v>
      </c>
      <c r="AA6" s="23">
        <v>0</v>
      </c>
      <c r="AB6" s="23">
        <v>0</v>
      </c>
      <c r="AC6" s="23">
        <v>0</v>
      </c>
      <c r="AD6" s="31">
        <v>0</v>
      </c>
      <c r="AE6" s="23">
        <v>0</v>
      </c>
      <c r="AF6" s="23">
        <v>0</v>
      </c>
      <c r="AG6" s="23">
        <v>0</v>
      </c>
      <c r="AH6" s="23">
        <v>0</v>
      </c>
      <c r="AI6" s="23">
        <v>0</v>
      </c>
      <c r="AJ6" s="23">
        <v>0</v>
      </c>
      <c r="AK6" s="23">
        <v>0</v>
      </c>
      <c r="AL6" s="23">
        <v>0</v>
      </c>
      <c r="AM6" s="23">
        <v>0</v>
      </c>
      <c r="AN6" s="23">
        <v>0</v>
      </c>
      <c r="AO6" s="23">
        <v>0</v>
      </c>
      <c r="AP6" s="23">
        <v>0</v>
      </c>
      <c r="AQ6" s="23">
        <f t="shared" si="0"/>
        <v>19.072800000000001</v>
      </c>
      <c r="AR6" s="23">
        <f t="shared" si="1"/>
        <v>534.01302346670946</v>
      </c>
      <c r="AS6" s="2">
        <v>528</v>
      </c>
      <c r="AT6" s="23">
        <f t="shared" si="2"/>
        <v>1.1388302020283059</v>
      </c>
      <c r="AU6" s="14">
        <f t="shared" si="3"/>
        <v>36.156451211198601</v>
      </c>
      <c r="AW6" s="15">
        <f>AVERAGE(AT2:AT128)</f>
        <v>5.7328152146138764</v>
      </c>
      <c r="AX6" s="16">
        <f>SQRT(SUM(AU2:AU128)/120)</f>
        <v>38.146755954871338</v>
      </c>
    </row>
    <row r="7" spans="1:50">
      <c r="A7" s="2" t="s">
        <v>183</v>
      </c>
      <c r="B7" s="2" t="s">
        <v>107</v>
      </c>
      <c r="C7" s="23">
        <v>1</v>
      </c>
      <c r="D7" s="23">
        <v>0</v>
      </c>
      <c r="E7" s="23">
        <v>0</v>
      </c>
      <c r="F7" s="23">
        <v>0</v>
      </c>
      <c r="G7" s="23">
        <v>0</v>
      </c>
      <c r="H7" s="23">
        <v>0</v>
      </c>
      <c r="I7" s="23">
        <v>0</v>
      </c>
      <c r="J7" s="23">
        <v>0</v>
      </c>
      <c r="K7" s="23">
        <v>0</v>
      </c>
      <c r="L7" s="23">
        <v>0</v>
      </c>
      <c r="M7" s="23">
        <v>0</v>
      </c>
      <c r="N7" s="23">
        <v>0</v>
      </c>
      <c r="O7" s="23">
        <v>0</v>
      </c>
      <c r="P7" s="23">
        <v>0</v>
      </c>
      <c r="Q7" s="23">
        <v>0</v>
      </c>
      <c r="R7" s="23">
        <v>0</v>
      </c>
      <c r="S7" s="23">
        <v>0</v>
      </c>
      <c r="T7" s="23">
        <v>0</v>
      </c>
      <c r="U7" s="23">
        <v>0</v>
      </c>
      <c r="V7" s="23">
        <v>1</v>
      </c>
      <c r="W7" s="23">
        <v>0</v>
      </c>
      <c r="X7" s="23">
        <v>0</v>
      </c>
      <c r="Y7" s="23">
        <v>0</v>
      </c>
      <c r="Z7" s="23">
        <v>0</v>
      </c>
      <c r="AA7" s="23">
        <v>0</v>
      </c>
      <c r="AB7" s="23">
        <v>0</v>
      </c>
      <c r="AC7" s="23">
        <v>0</v>
      </c>
      <c r="AD7" s="31">
        <v>0</v>
      </c>
      <c r="AE7" s="23">
        <v>0</v>
      </c>
      <c r="AF7" s="23">
        <v>0</v>
      </c>
      <c r="AG7" s="23">
        <v>0</v>
      </c>
      <c r="AH7" s="23">
        <v>0</v>
      </c>
      <c r="AI7" s="23">
        <v>0</v>
      </c>
      <c r="AJ7" s="23">
        <v>0</v>
      </c>
      <c r="AK7" s="23">
        <v>0</v>
      </c>
      <c r="AL7" s="23">
        <v>0</v>
      </c>
      <c r="AM7" s="23">
        <v>0</v>
      </c>
      <c r="AN7" s="23">
        <v>0</v>
      </c>
      <c r="AO7" s="23">
        <v>0</v>
      </c>
      <c r="AP7" s="23">
        <v>0</v>
      </c>
      <c r="AQ7" s="23">
        <f t="shared" si="0"/>
        <v>12.215200000000001</v>
      </c>
      <c r="AR7" s="23">
        <f t="shared" si="1"/>
        <v>453.30561827554641</v>
      </c>
      <c r="AS7" s="2">
        <v>478.06</v>
      </c>
      <c r="AT7" s="23">
        <f t="shared" si="2"/>
        <v>5.1780909769597105</v>
      </c>
      <c r="AU7" s="14">
        <f t="shared" si="3"/>
        <v>612.77941455996211</v>
      </c>
    </row>
    <row r="8" spans="1:50">
      <c r="A8" s="2" t="s">
        <v>184</v>
      </c>
      <c r="B8" s="2" t="s">
        <v>108</v>
      </c>
      <c r="C8" s="23">
        <v>0</v>
      </c>
      <c r="D8" s="23">
        <v>1</v>
      </c>
      <c r="E8" s="23">
        <v>0</v>
      </c>
      <c r="F8" s="23">
        <v>0</v>
      </c>
      <c r="G8" s="23">
        <v>0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3">
        <v>0</v>
      </c>
      <c r="U8" s="23">
        <v>0</v>
      </c>
      <c r="V8" s="23">
        <v>2</v>
      </c>
      <c r="W8" s="23">
        <v>0</v>
      </c>
      <c r="X8" s="23">
        <v>0</v>
      </c>
      <c r="Y8" s="23">
        <v>0</v>
      </c>
      <c r="Z8" s="23">
        <v>0</v>
      </c>
      <c r="AA8" s="23">
        <v>0</v>
      </c>
      <c r="AB8" s="23">
        <v>0</v>
      </c>
      <c r="AC8" s="23">
        <v>0</v>
      </c>
      <c r="AD8" s="31">
        <v>0</v>
      </c>
      <c r="AE8" s="23">
        <v>0</v>
      </c>
      <c r="AF8" s="23">
        <v>0</v>
      </c>
      <c r="AG8" s="23">
        <v>0</v>
      </c>
      <c r="AH8" s="23">
        <v>0</v>
      </c>
      <c r="AI8" s="23">
        <v>0</v>
      </c>
      <c r="AJ8" s="23">
        <v>0</v>
      </c>
      <c r="AK8" s="23">
        <v>0</v>
      </c>
      <c r="AL8" s="23">
        <v>0</v>
      </c>
      <c r="AM8" s="23">
        <v>0</v>
      </c>
      <c r="AN8" s="23">
        <v>0</v>
      </c>
      <c r="AO8" s="23">
        <v>0</v>
      </c>
      <c r="AP8" s="23">
        <v>0</v>
      </c>
      <c r="AQ8" s="23">
        <f t="shared" si="0"/>
        <v>24.566200000000002</v>
      </c>
      <c r="AR8" s="23">
        <f t="shared" si="1"/>
        <v>579.85801966337897</v>
      </c>
      <c r="AS8" s="2">
        <v>583</v>
      </c>
      <c r="AT8" s="23">
        <f t="shared" si="2"/>
        <v>0.53893316237067446</v>
      </c>
      <c r="AU8" s="14">
        <f t="shared" si="3"/>
        <v>9.8720404357132114</v>
      </c>
    </row>
    <row r="9" spans="1:50">
      <c r="A9" s="2" t="s">
        <v>185</v>
      </c>
      <c r="B9" s="2" t="s">
        <v>109</v>
      </c>
      <c r="C9" s="23">
        <v>0</v>
      </c>
      <c r="D9" s="23">
        <v>0</v>
      </c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1</v>
      </c>
      <c r="U9" s="23">
        <v>0</v>
      </c>
      <c r="V9" s="23">
        <v>0</v>
      </c>
      <c r="W9" s="23">
        <v>0</v>
      </c>
      <c r="X9" s="23">
        <v>0</v>
      </c>
      <c r="Y9" s="23">
        <v>0</v>
      </c>
      <c r="Z9" s="23">
        <v>0</v>
      </c>
      <c r="AA9" s="23">
        <v>0</v>
      </c>
      <c r="AB9" s="23">
        <v>0</v>
      </c>
      <c r="AC9" s="23">
        <v>0</v>
      </c>
      <c r="AD9" s="31">
        <v>0</v>
      </c>
      <c r="AE9" s="23">
        <v>0</v>
      </c>
      <c r="AF9" s="23">
        <v>0</v>
      </c>
      <c r="AG9" s="23">
        <v>0</v>
      </c>
      <c r="AH9" s="23">
        <v>0</v>
      </c>
      <c r="AI9" s="23">
        <v>0</v>
      </c>
      <c r="AJ9" s="23">
        <v>0</v>
      </c>
      <c r="AK9" s="23">
        <v>0</v>
      </c>
      <c r="AL9" s="23">
        <v>0</v>
      </c>
      <c r="AM9" s="23">
        <v>0</v>
      </c>
      <c r="AN9" s="23">
        <v>0</v>
      </c>
      <c r="AO9" s="23">
        <v>0</v>
      </c>
      <c r="AP9" s="23">
        <v>0</v>
      </c>
      <c r="AQ9" s="23">
        <f t="shared" si="0"/>
        <v>16.394500000000001</v>
      </c>
      <c r="AR9" s="23">
        <f t="shared" si="1"/>
        <v>506.6052192807403</v>
      </c>
      <c r="AS9" s="2">
        <v>509.75</v>
      </c>
      <c r="AT9" s="23">
        <f t="shared" si="2"/>
        <v>0.6169260851907209</v>
      </c>
      <c r="AU9" s="14">
        <f t="shared" si="3"/>
        <v>9.8896457722275546</v>
      </c>
    </row>
    <row r="10" spans="1:50">
      <c r="A10" s="2" t="s">
        <v>186</v>
      </c>
      <c r="B10" s="2" t="s">
        <v>110</v>
      </c>
      <c r="C10" s="23">
        <v>0</v>
      </c>
      <c r="D10" s="23">
        <v>0</v>
      </c>
      <c r="E10" s="23">
        <v>0</v>
      </c>
      <c r="F10" s="23">
        <v>0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1</v>
      </c>
      <c r="V10" s="23">
        <v>0</v>
      </c>
      <c r="W10" s="23">
        <v>0</v>
      </c>
      <c r="X10" s="23">
        <v>0</v>
      </c>
      <c r="Y10" s="23">
        <v>0</v>
      </c>
      <c r="Z10" s="23">
        <v>0</v>
      </c>
      <c r="AA10" s="23">
        <v>0</v>
      </c>
      <c r="AB10" s="23">
        <v>0</v>
      </c>
      <c r="AC10" s="23">
        <v>0</v>
      </c>
      <c r="AD10" s="31">
        <v>0</v>
      </c>
      <c r="AE10" s="23">
        <v>0</v>
      </c>
      <c r="AF10" s="23">
        <v>0</v>
      </c>
      <c r="AG10" s="23">
        <v>0</v>
      </c>
      <c r="AH10" s="23">
        <v>0</v>
      </c>
      <c r="AI10" s="23">
        <v>0</v>
      </c>
      <c r="AJ10" s="23">
        <v>0</v>
      </c>
      <c r="AK10" s="23">
        <v>0</v>
      </c>
      <c r="AL10" s="23">
        <v>0</v>
      </c>
      <c r="AM10" s="23">
        <v>0</v>
      </c>
      <c r="AN10" s="23">
        <v>0</v>
      </c>
      <c r="AO10" s="23">
        <v>0</v>
      </c>
      <c r="AP10" s="23">
        <v>0</v>
      </c>
      <c r="AQ10" s="23">
        <f t="shared" si="0"/>
        <v>18.587499999999999</v>
      </c>
      <c r="AR10" s="23">
        <f t="shared" si="1"/>
        <v>529.34464406522409</v>
      </c>
      <c r="AS10" s="2">
        <v>536.01</v>
      </c>
      <c r="AT10" s="23">
        <f t="shared" si="2"/>
        <v>1.2435133551194759</v>
      </c>
      <c r="AU10" s="14">
        <f t="shared" si="3"/>
        <v>44.42696973725235</v>
      </c>
    </row>
    <row r="11" spans="1:50">
      <c r="A11" s="2" t="s">
        <v>187</v>
      </c>
      <c r="B11" s="2" t="s">
        <v>111</v>
      </c>
      <c r="C11" s="23">
        <v>0</v>
      </c>
      <c r="D11" s="23">
        <v>0</v>
      </c>
      <c r="E11" s="23">
        <v>0</v>
      </c>
      <c r="F11" s="23">
        <v>1</v>
      </c>
      <c r="G11" s="23">
        <v>0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1</v>
      </c>
      <c r="V11" s="23">
        <v>0</v>
      </c>
      <c r="W11" s="23">
        <v>0</v>
      </c>
      <c r="X11" s="23">
        <v>0</v>
      </c>
      <c r="Y11" s="23">
        <v>0</v>
      </c>
      <c r="Z11" s="23">
        <v>0</v>
      </c>
      <c r="AA11" s="23">
        <v>0</v>
      </c>
      <c r="AB11" s="23">
        <v>0</v>
      </c>
      <c r="AC11" s="23">
        <v>0</v>
      </c>
      <c r="AD11" s="31">
        <v>0</v>
      </c>
      <c r="AE11" s="23">
        <v>0</v>
      </c>
      <c r="AF11" s="23">
        <v>0</v>
      </c>
      <c r="AG11" s="23">
        <v>0</v>
      </c>
      <c r="AH11" s="23">
        <v>0</v>
      </c>
      <c r="AI11" s="23">
        <v>0</v>
      </c>
      <c r="AJ11" s="23">
        <v>0</v>
      </c>
      <c r="AK11" s="23">
        <v>0</v>
      </c>
      <c r="AL11" s="23">
        <v>0</v>
      </c>
      <c r="AM11" s="23">
        <v>0</v>
      </c>
      <c r="AN11" s="23">
        <v>0</v>
      </c>
      <c r="AO11" s="23">
        <v>0</v>
      </c>
      <c r="AP11" s="23">
        <v>0</v>
      </c>
      <c r="AQ11" s="23">
        <f t="shared" si="0"/>
        <v>23.469799999999999</v>
      </c>
      <c r="AR11" s="23">
        <f t="shared" si="1"/>
        <v>571.58825383857629</v>
      </c>
      <c r="AS11" s="2">
        <v>556.30999999999995</v>
      </c>
      <c r="AT11" s="23">
        <f t="shared" si="2"/>
        <v>2.7463561393065645</v>
      </c>
      <c r="AU11" s="14">
        <f t="shared" si="3"/>
        <v>233.4250403559729</v>
      </c>
    </row>
    <row r="12" spans="1:50">
      <c r="A12" s="2" t="s">
        <v>188</v>
      </c>
      <c r="B12" s="25" t="s">
        <v>112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26">
        <v>1</v>
      </c>
      <c r="W12" s="26">
        <v>0</v>
      </c>
      <c r="X12" s="26">
        <v>0</v>
      </c>
      <c r="Y12" s="26">
        <v>0</v>
      </c>
      <c r="Z12" s="26">
        <v>0</v>
      </c>
      <c r="AA12" s="26">
        <v>1</v>
      </c>
      <c r="AB12" s="26">
        <v>0</v>
      </c>
      <c r="AC12" s="26">
        <v>0</v>
      </c>
      <c r="AD12" s="32">
        <v>0</v>
      </c>
      <c r="AE12" s="23">
        <v>0</v>
      </c>
      <c r="AF12" s="23">
        <v>0</v>
      </c>
      <c r="AG12" s="23">
        <v>0</v>
      </c>
      <c r="AH12" s="23">
        <v>0</v>
      </c>
      <c r="AI12" s="23">
        <v>0</v>
      </c>
      <c r="AJ12" s="23">
        <v>0</v>
      </c>
      <c r="AK12" s="23">
        <v>0</v>
      </c>
      <c r="AL12" s="23">
        <v>0</v>
      </c>
      <c r="AM12" s="23">
        <v>0</v>
      </c>
      <c r="AN12" s="23">
        <v>0</v>
      </c>
      <c r="AO12" s="23">
        <v>0</v>
      </c>
      <c r="AP12" s="23">
        <v>0</v>
      </c>
      <c r="AQ12" s="23">
        <f t="shared" si="0"/>
        <v>12.277000000000001</v>
      </c>
      <c r="AR12" s="26">
        <f t="shared" si="1"/>
        <v>454.21968350089463</v>
      </c>
      <c r="AS12" s="25">
        <v>411.89</v>
      </c>
      <c r="AT12" s="26">
        <f t="shared" si="2"/>
        <v>10.276938867390479</v>
      </c>
      <c r="AU12" s="14">
        <f t="shared" si="3"/>
        <v>1791.8021052859124</v>
      </c>
    </row>
    <row r="13" spans="1:50">
      <c r="A13" s="2" t="s">
        <v>189</v>
      </c>
      <c r="B13" s="25" t="s">
        <v>113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26">
        <v>1</v>
      </c>
      <c r="W13" s="26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32">
        <v>1</v>
      </c>
      <c r="AE13" s="23">
        <v>0</v>
      </c>
      <c r="AF13" s="23">
        <v>0</v>
      </c>
      <c r="AG13" s="23">
        <v>0</v>
      </c>
      <c r="AH13" s="23">
        <v>0</v>
      </c>
      <c r="AI13" s="23">
        <v>0</v>
      </c>
      <c r="AJ13" s="23">
        <v>0</v>
      </c>
      <c r="AK13" s="23">
        <v>0</v>
      </c>
      <c r="AL13" s="23">
        <v>0</v>
      </c>
      <c r="AM13" s="23">
        <v>0</v>
      </c>
      <c r="AN13" s="23">
        <v>0</v>
      </c>
      <c r="AO13" s="23">
        <v>0</v>
      </c>
      <c r="AP13" s="23">
        <v>0</v>
      </c>
      <c r="AQ13" s="23">
        <f t="shared" si="0"/>
        <v>15.429400000000001</v>
      </c>
      <c r="AR13" s="26">
        <f t="shared" si="1"/>
        <v>495.61597841172409</v>
      </c>
      <c r="AS13" s="25">
        <v>452.15</v>
      </c>
      <c r="AT13" s="26">
        <f t="shared" si="2"/>
        <v>9.6131766917447994</v>
      </c>
      <c r="AU13" s="14">
        <f t="shared" si="3"/>
        <v>1889.2912792884663</v>
      </c>
    </row>
    <row r="14" spans="1:50">
      <c r="A14" s="2" t="s">
        <v>190</v>
      </c>
      <c r="B14" s="2" t="s">
        <v>114</v>
      </c>
      <c r="C14" s="23">
        <v>0</v>
      </c>
      <c r="D14" s="23">
        <v>0</v>
      </c>
      <c r="E14" s="23">
        <v>0</v>
      </c>
      <c r="F14" s="23">
        <v>0</v>
      </c>
      <c r="G14" s="23">
        <v>0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v>0</v>
      </c>
      <c r="V14" s="23">
        <v>0</v>
      </c>
      <c r="W14" s="23">
        <v>1</v>
      </c>
      <c r="X14" s="23">
        <v>0</v>
      </c>
      <c r="Y14" s="23">
        <v>0</v>
      </c>
      <c r="Z14" s="23">
        <v>1</v>
      </c>
      <c r="AA14" s="23">
        <v>0</v>
      </c>
      <c r="AB14" s="23">
        <v>0</v>
      </c>
      <c r="AC14" s="23">
        <v>0</v>
      </c>
      <c r="AD14" s="31">
        <v>0</v>
      </c>
      <c r="AE14" s="23">
        <v>0</v>
      </c>
      <c r="AF14" s="23">
        <v>0</v>
      </c>
      <c r="AG14" s="23">
        <v>0</v>
      </c>
      <c r="AH14" s="23">
        <v>0</v>
      </c>
      <c r="AI14" s="23">
        <v>0</v>
      </c>
      <c r="AJ14" s="23">
        <v>0</v>
      </c>
      <c r="AK14" s="23">
        <v>0</v>
      </c>
      <c r="AL14" s="23">
        <v>0</v>
      </c>
      <c r="AM14" s="23">
        <v>0</v>
      </c>
      <c r="AN14" s="23">
        <v>0</v>
      </c>
      <c r="AO14" s="23">
        <v>0</v>
      </c>
      <c r="AP14" s="23">
        <v>0</v>
      </c>
      <c r="AQ14" s="23">
        <f t="shared" si="0"/>
        <v>19.872499999999999</v>
      </c>
      <c r="AR14" s="23">
        <f t="shared" si="1"/>
        <v>541.45260794909609</v>
      </c>
      <c r="AS14" s="2">
        <v>421.45</v>
      </c>
      <c r="AT14" s="23">
        <f t="shared" si="2"/>
        <v>28.47374728890642</v>
      </c>
      <c r="AU14" s="14">
        <f t="shared" si="3"/>
        <v>14400.625914584463</v>
      </c>
    </row>
    <row r="15" spans="1:50">
      <c r="A15" s="1" t="s">
        <v>2</v>
      </c>
      <c r="B15" s="2" t="s">
        <v>115</v>
      </c>
      <c r="C15" s="23">
        <v>0</v>
      </c>
      <c r="D15" s="23">
        <v>0</v>
      </c>
      <c r="E15" s="23">
        <v>0</v>
      </c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1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1</v>
      </c>
      <c r="Y15" s="23">
        <v>0</v>
      </c>
      <c r="Z15" s="23">
        <v>0</v>
      </c>
      <c r="AA15" s="23">
        <v>0</v>
      </c>
      <c r="AB15" s="23">
        <v>0</v>
      </c>
      <c r="AC15" s="23">
        <v>0</v>
      </c>
      <c r="AD15" s="31">
        <v>0</v>
      </c>
      <c r="AE15" s="23">
        <v>0</v>
      </c>
      <c r="AF15" s="23">
        <v>0</v>
      </c>
      <c r="AG15" s="23">
        <v>0</v>
      </c>
      <c r="AH15" s="23">
        <v>0</v>
      </c>
      <c r="AI15" s="23">
        <v>0</v>
      </c>
      <c r="AJ15" s="23">
        <v>0</v>
      </c>
      <c r="AK15" s="23">
        <v>0</v>
      </c>
      <c r="AL15" s="23">
        <v>0</v>
      </c>
      <c r="AM15" s="23">
        <v>0</v>
      </c>
      <c r="AN15" s="23">
        <v>0</v>
      </c>
      <c r="AO15" s="23">
        <v>0</v>
      </c>
      <c r="AP15" s="23">
        <v>0</v>
      </c>
      <c r="AQ15" s="23">
        <f t="shared" si="0"/>
        <v>12.672600000000001</v>
      </c>
      <c r="AR15" s="23">
        <f t="shared" si="1"/>
        <v>459.9640836202704</v>
      </c>
      <c r="AS15" s="2">
        <v>424.95</v>
      </c>
      <c r="AT15" s="23">
        <f t="shared" si="2"/>
        <v>8.2395772726839436</v>
      </c>
      <c r="AU15" s="14">
        <f t="shared" si="3"/>
        <v>1225.9860517672887</v>
      </c>
    </row>
    <row r="16" spans="1:50">
      <c r="A16" s="1" t="s">
        <v>3</v>
      </c>
      <c r="B16" s="25" t="s">
        <v>116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  <c r="U16" s="26">
        <v>0</v>
      </c>
      <c r="V16" s="26">
        <v>0</v>
      </c>
      <c r="W16" s="26">
        <v>0</v>
      </c>
      <c r="X16" s="26">
        <v>0</v>
      </c>
      <c r="Y16" s="26">
        <v>0</v>
      </c>
      <c r="Z16" s="26">
        <v>0</v>
      </c>
      <c r="AA16" s="26">
        <v>0</v>
      </c>
      <c r="AB16" s="26">
        <v>0</v>
      </c>
      <c r="AC16" s="26">
        <v>0</v>
      </c>
      <c r="AD16" s="32">
        <v>1</v>
      </c>
      <c r="AE16" s="23">
        <v>0</v>
      </c>
      <c r="AF16" s="23">
        <v>0</v>
      </c>
      <c r="AG16" s="23">
        <v>0</v>
      </c>
      <c r="AH16" s="23">
        <v>0</v>
      </c>
      <c r="AI16" s="23">
        <v>0</v>
      </c>
      <c r="AJ16" s="23">
        <v>0</v>
      </c>
      <c r="AK16" s="23">
        <v>0</v>
      </c>
      <c r="AL16" s="23">
        <v>0</v>
      </c>
      <c r="AM16" s="23">
        <v>0</v>
      </c>
      <c r="AN16" s="23">
        <v>0</v>
      </c>
      <c r="AO16" s="23">
        <v>0</v>
      </c>
      <c r="AP16" s="23">
        <v>0</v>
      </c>
      <c r="AQ16" s="23">
        <f t="shared" si="0"/>
        <v>4.8922999999999996</v>
      </c>
      <c r="AR16" s="26">
        <f t="shared" si="1"/>
        <v>287.57014064587412</v>
      </c>
      <c r="AS16" s="25">
        <v>369.38</v>
      </c>
      <c r="AT16" s="26">
        <f t="shared" si="2"/>
        <v>22.147885471364415</v>
      </c>
      <c r="AU16" s="14">
        <f t="shared" si="3"/>
        <v>6692.8530875418573</v>
      </c>
    </row>
    <row r="17" spans="1:47">
      <c r="A17" s="1" t="s">
        <v>4</v>
      </c>
      <c r="B17" s="2" t="s">
        <v>117</v>
      </c>
      <c r="C17" s="23">
        <v>0</v>
      </c>
      <c r="D17" s="23">
        <v>0</v>
      </c>
      <c r="E17" s="23">
        <v>0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1</v>
      </c>
      <c r="U17" s="23">
        <v>0</v>
      </c>
      <c r="V17" s="23">
        <v>0</v>
      </c>
      <c r="W17" s="23">
        <v>0</v>
      </c>
      <c r="X17" s="23">
        <v>1</v>
      </c>
      <c r="Y17" s="23">
        <v>0</v>
      </c>
      <c r="Z17" s="23">
        <v>0</v>
      </c>
      <c r="AA17" s="23">
        <v>0</v>
      </c>
      <c r="AB17" s="23">
        <v>0</v>
      </c>
      <c r="AC17" s="23">
        <v>0</v>
      </c>
      <c r="AD17" s="31">
        <v>0</v>
      </c>
      <c r="AE17" s="23">
        <v>0</v>
      </c>
      <c r="AF17" s="23">
        <v>0</v>
      </c>
      <c r="AG17" s="23">
        <v>0</v>
      </c>
      <c r="AH17" s="23">
        <v>0</v>
      </c>
      <c r="AI17" s="23">
        <v>0</v>
      </c>
      <c r="AJ17" s="23">
        <v>0</v>
      </c>
      <c r="AK17" s="23">
        <v>0</v>
      </c>
      <c r="AL17" s="23">
        <v>0</v>
      </c>
      <c r="AM17" s="23">
        <v>0</v>
      </c>
      <c r="AN17" s="23">
        <v>0</v>
      </c>
      <c r="AO17" s="23">
        <v>0</v>
      </c>
      <c r="AP17" s="23">
        <v>0</v>
      </c>
      <c r="AQ17" s="23">
        <f t="shared" si="0"/>
        <v>17.991900000000001</v>
      </c>
      <c r="AR17" s="23">
        <f t="shared" si="1"/>
        <v>523.44572981950296</v>
      </c>
      <c r="AS17" s="2">
        <v>451.51</v>
      </c>
      <c r="AT17" s="23">
        <f t="shared" si="2"/>
        <v>15.932256166973705</v>
      </c>
      <c r="AU17" s="14">
        <f t="shared" si="3"/>
        <v>5174.7492246645288</v>
      </c>
    </row>
    <row r="18" spans="1:47">
      <c r="A18" s="1" t="s">
        <v>5</v>
      </c>
      <c r="B18" s="2" t="s">
        <v>118</v>
      </c>
      <c r="C18" s="23">
        <v>0</v>
      </c>
      <c r="D18" s="23">
        <v>0</v>
      </c>
      <c r="E18" s="23">
        <v>0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  <c r="W18" s="23">
        <v>0</v>
      </c>
      <c r="X18" s="23">
        <v>1</v>
      </c>
      <c r="Y18" s="23">
        <v>0</v>
      </c>
      <c r="Z18" s="23">
        <v>0</v>
      </c>
      <c r="AA18" s="23">
        <v>0</v>
      </c>
      <c r="AB18" s="23">
        <v>0</v>
      </c>
      <c r="AC18" s="23">
        <v>1</v>
      </c>
      <c r="AD18" s="31">
        <v>0</v>
      </c>
      <c r="AE18" s="23">
        <v>0</v>
      </c>
      <c r="AF18" s="23">
        <v>0</v>
      </c>
      <c r="AG18" s="23">
        <v>0</v>
      </c>
      <c r="AH18" s="23">
        <v>0</v>
      </c>
      <c r="AI18" s="23">
        <v>0</v>
      </c>
      <c r="AJ18" s="23">
        <v>0</v>
      </c>
      <c r="AK18" s="23">
        <v>0</v>
      </c>
      <c r="AL18" s="23">
        <v>0</v>
      </c>
      <c r="AM18" s="23">
        <v>0</v>
      </c>
      <c r="AN18" s="23">
        <v>0</v>
      </c>
      <c r="AO18" s="23">
        <v>0</v>
      </c>
      <c r="AP18" s="23">
        <v>0</v>
      </c>
      <c r="AQ18" s="23">
        <f t="shared" si="0"/>
        <v>11.4382</v>
      </c>
      <c r="AR18" s="23">
        <f t="shared" si="1"/>
        <v>441.40144290030958</v>
      </c>
      <c r="AS18" s="2">
        <v>385.08</v>
      </c>
      <c r="AT18" s="23">
        <f t="shared" si="2"/>
        <v>14.625907058354004</v>
      </c>
      <c r="AU18" s="14">
        <f t="shared" si="3"/>
        <v>3172.1049303728337</v>
      </c>
    </row>
    <row r="19" spans="1:47">
      <c r="A19" s="1" t="s">
        <v>6</v>
      </c>
      <c r="B19" s="2" t="s">
        <v>119</v>
      </c>
      <c r="C19" s="23">
        <v>0</v>
      </c>
      <c r="D19" s="23">
        <v>0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0</v>
      </c>
      <c r="U19" s="23">
        <v>1</v>
      </c>
      <c r="V19" s="23">
        <v>0</v>
      </c>
      <c r="W19" s="23">
        <v>0</v>
      </c>
      <c r="X19" s="23">
        <v>1</v>
      </c>
      <c r="Y19" s="23">
        <v>0</v>
      </c>
      <c r="Z19" s="23">
        <v>0</v>
      </c>
      <c r="AA19" s="23">
        <v>0</v>
      </c>
      <c r="AB19" s="23">
        <v>0</v>
      </c>
      <c r="AC19" s="23">
        <v>0</v>
      </c>
      <c r="AD19" s="31">
        <v>0</v>
      </c>
      <c r="AE19" s="23">
        <v>0</v>
      </c>
      <c r="AF19" s="23">
        <v>0</v>
      </c>
      <c r="AG19" s="23">
        <v>0</v>
      </c>
      <c r="AH19" s="23">
        <v>0</v>
      </c>
      <c r="AI19" s="23">
        <v>0</v>
      </c>
      <c r="AJ19" s="23">
        <v>0</v>
      </c>
      <c r="AK19" s="23">
        <v>0</v>
      </c>
      <c r="AL19" s="23">
        <v>0</v>
      </c>
      <c r="AM19" s="23">
        <v>0</v>
      </c>
      <c r="AN19" s="23">
        <v>0</v>
      </c>
      <c r="AO19" s="23">
        <v>0</v>
      </c>
      <c r="AP19" s="23">
        <v>0</v>
      </c>
      <c r="AQ19" s="23">
        <f t="shared" si="0"/>
        <v>20.184899999999999</v>
      </c>
      <c r="AR19" s="23">
        <f t="shared" si="1"/>
        <v>544.27783047590719</v>
      </c>
      <c r="AS19" s="2">
        <v>471.15</v>
      </c>
      <c r="AT19" s="23">
        <f t="shared" si="2"/>
        <v>15.521135620483332</v>
      </c>
      <c r="AU19" s="14">
        <f t="shared" si="3"/>
        <v>5347.6795901130245</v>
      </c>
    </row>
    <row r="20" spans="1:47">
      <c r="A20" s="1" t="s">
        <v>7</v>
      </c>
      <c r="B20" s="2" t="s">
        <v>120</v>
      </c>
      <c r="C20" s="23">
        <v>2</v>
      </c>
      <c r="D20" s="23">
        <v>0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3">
        <v>0</v>
      </c>
      <c r="AA20" s="23">
        <v>0</v>
      </c>
      <c r="AB20" s="23">
        <v>0</v>
      </c>
      <c r="AC20" s="23">
        <v>0</v>
      </c>
      <c r="AD20" s="31">
        <v>0</v>
      </c>
      <c r="AE20" s="23">
        <v>0</v>
      </c>
      <c r="AF20" s="23">
        <v>0</v>
      </c>
      <c r="AG20" s="23">
        <v>0</v>
      </c>
      <c r="AH20" s="23">
        <v>0</v>
      </c>
      <c r="AI20" s="23">
        <v>0</v>
      </c>
      <c r="AJ20" s="23">
        <v>0</v>
      </c>
      <c r="AK20" s="23">
        <v>0</v>
      </c>
      <c r="AL20" s="23">
        <v>0</v>
      </c>
      <c r="AM20" s="23">
        <v>0</v>
      </c>
      <c r="AN20" s="23">
        <v>1</v>
      </c>
      <c r="AO20" s="23">
        <v>0</v>
      </c>
      <c r="AP20" s="23">
        <v>0</v>
      </c>
      <c r="AQ20" s="23">
        <f t="shared" si="0"/>
        <v>5.3988999999999994</v>
      </c>
      <c r="AR20" s="23">
        <f t="shared" si="1"/>
        <v>305.41716945934229</v>
      </c>
      <c r="AS20" s="2">
        <v>305.32</v>
      </c>
      <c r="AT20" s="23">
        <f t="shared" si="2"/>
        <v>3.1825448494136217E-2</v>
      </c>
      <c r="AU20" s="14">
        <f t="shared" si="3"/>
        <v>9.441903828874252E-3</v>
      </c>
    </row>
    <row r="21" spans="1:47">
      <c r="A21" s="1" t="s">
        <v>8</v>
      </c>
      <c r="B21" s="2" t="s">
        <v>121</v>
      </c>
      <c r="C21" s="23">
        <v>1</v>
      </c>
      <c r="D21" s="23">
        <v>0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1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3">
        <v>0</v>
      </c>
      <c r="AA21" s="23">
        <v>0</v>
      </c>
      <c r="AB21" s="23">
        <v>0</v>
      </c>
      <c r="AC21" s="23">
        <v>0</v>
      </c>
      <c r="AD21" s="31">
        <v>0</v>
      </c>
      <c r="AE21" s="23">
        <v>0</v>
      </c>
      <c r="AF21" s="23">
        <v>0</v>
      </c>
      <c r="AG21" s="23">
        <v>0</v>
      </c>
      <c r="AH21" s="23">
        <v>0</v>
      </c>
      <c r="AI21" s="23">
        <v>0</v>
      </c>
      <c r="AJ21" s="23">
        <v>0</v>
      </c>
      <c r="AK21" s="23">
        <v>0</v>
      </c>
      <c r="AL21" s="23">
        <v>0</v>
      </c>
      <c r="AM21" s="23">
        <v>0</v>
      </c>
      <c r="AN21" s="23">
        <v>0</v>
      </c>
      <c r="AO21" s="23">
        <v>0</v>
      </c>
      <c r="AP21" s="23">
        <v>0</v>
      </c>
      <c r="AQ21" s="23">
        <f t="shared" si="0"/>
        <v>12.753300000000001</v>
      </c>
      <c r="AR21" s="23">
        <f t="shared" si="1"/>
        <v>461.11386228560212</v>
      </c>
      <c r="AS21" s="2">
        <v>460.4</v>
      </c>
      <c r="AT21" s="23">
        <f t="shared" si="2"/>
        <v>0.15505262502218661</v>
      </c>
      <c r="AU21" s="14">
        <f t="shared" si="3"/>
        <v>0.5095993628051213</v>
      </c>
    </row>
    <row r="22" spans="1:47">
      <c r="A22" s="2" t="s">
        <v>191</v>
      </c>
      <c r="B22" s="2" t="s">
        <v>122</v>
      </c>
      <c r="C22" s="23">
        <v>1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1</v>
      </c>
      <c r="AA22" s="23">
        <v>0</v>
      </c>
      <c r="AB22" s="23">
        <v>0</v>
      </c>
      <c r="AC22" s="23">
        <v>0</v>
      </c>
      <c r="AD22" s="31">
        <v>0</v>
      </c>
      <c r="AE22" s="23">
        <v>0</v>
      </c>
      <c r="AF22" s="23">
        <v>0</v>
      </c>
      <c r="AG22" s="23">
        <v>0</v>
      </c>
      <c r="AH22" s="23">
        <v>0</v>
      </c>
      <c r="AI22" s="23">
        <v>0</v>
      </c>
      <c r="AJ22" s="23">
        <v>0</v>
      </c>
      <c r="AK22" s="23">
        <v>0</v>
      </c>
      <c r="AL22" s="23">
        <v>0</v>
      </c>
      <c r="AM22" s="23">
        <v>0</v>
      </c>
      <c r="AN22" s="23">
        <v>0</v>
      </c>
      <c r="AO22" s="23">
        <v>0</v>
      </c>
      <c r="AP22" s="23">
        <v>0</v>
      </c>
      <c r="AQ22" s="23">
        <f t="shared" si="0"/>
        <v>4.1558999999999999</v>
      </c>
      <c r="AR22" s="23">
        <f t="shared" si="1"/>
        <v>258.02209076776762</v>
      </c>
      <c r="AS22" s="2">
        <v>345.85</v>
      </c>
      <c r="AT22" s="23">
        <f t="shared" si="2"/>
        <v>25.394798100977994</v>
      </c>
      <c r="AU22" s="14">
        <f t="shared" si="3"/>
        <v>7713.7416401052533</v>
      </c>
    </row>
    <row r="23" spans="1:47">
      <c r="A23" s="2" t="s">
        <v>192</v>
      </c>
      <c r="B23" s="2" t="s">
        <v>123</v>
      </c>
      <c r="C23" s="23">
        <v>0</v>
      </c>
      <c r="D23" s="23">
        <v>1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  <c r="W23" s="23">
        <v>0</v>
      </c>
      <c r="X23" s="23">
        <v>1</v>
      </c>
      <c r="Y23" s="23">
        <v>0</v>
      </c>
      <c r="Z23" s="23">
        <v>1</v>
      </c>
      <c r="AA23" s="23">
        <v>0</v>
      </c>
      <c r="AB23" s="23">
        <v>0</v>
      </c>
      <c r="AC23" s="23">
        <v>0</v>
      </c>
      <c r="AD23" s="31">
        <v>0</v>
      </c>
      <c r="AE23" s="23">
        <v>0</v>
      </c>
      <c r="AF23" s="23">
        <v>0</v>
      </c>
      <c r="AG23" s="23">
        <v>0</v>
      </c>
      <c r="AH23" s="23">
        <v>0</v>
      </c>
      <c r="AI23" s="23">
        <v>0</v>
      </c>
      <c r="AJ23" s="23">
        <v>0</v>
      </c>
      <c r="AK23" s="23">
        <v>0</v>
      </c>
      <c r="AL23" s="23">
        <v>0</v>
      </c>
      <c r="AM23" s="23">
        <v>0</v>
      </c>
      <c r="AN23" s="23">
        <v>0</v>
      </c>
      <c r="AO23" s="23">
        <v>0</v>
      </c>
      <c r="AP23" s="23">
        <v>0</v>
      </c>
      <c r="AQ23" s="23">
        <f t="shared" si="0"/>
        <v>7.5671999999999997</v>
      </c>
      <c r="AR23" s="23">
        <f t="shared" si="1"/>
        <v>366.57103370203839</v>
      </c>
      <c r="AS23" s="2">
        <v>374.25</v>
      </c>
      <c r="AT23" s="23">
        <f t="shared" si="2"/>
        <v>2.0518280021273503</v>
      </c>
      <c r="AU23" s="14">
        <f t="shared" si="3"/>
        <v>58.966523405230205</v>
      </c>
    </row>
    <row r="24" spans="1:47">
      <c r="A24" s="2" t="s">
        <v>193</v>
      </c>
      <c r="B24" s="2" t="s">
        <v>124</v>
      </c>
      <c r="C24" s="23">
        <v>0</v>
      </c>
      <c r="D24" s="23">
        <v>0</v>
      </c>
      <c r="E24" s="23">
        <v>0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  <c r="W24" s="23">
        <v>0</v>
      </c>
      <c r="X24" s="23">
        <v>0</v>
      </c>
      <c r="Y24" s="23">
        <v>0</v>
      </c>
      <c r="Z24" s="23">
        <v>2</v>
      </c>
      <c r="AA24" s="23">
        <v>0</v>
      </c>
      <c r="AB24" s="23">
        <v>0</v>
      </c>
      <c r="AC24" s="23">
        <v>0</v>
      </c>
      <c r="AD24" s="31">
        <v>0</v>
      </c>
      <c r="AE24" s="23">
        <v>0</v>
      </c>
      <c r="AF24" s="23">
        <v>0</v>
      </c>
      <c r="AG24" s="23">
        <v>0</v>
      </c>
      <c r="AH24" s="23">
        <v>0</v>
      </c>
      <c r="AI24" s="23">
        <v>0</v>
      </c>
      <c r="AJ24" s="23">
        <v>0</v>
      </c>
      <c r="AK24" s="23">
        <v>0</v>
      </c>
      <c r="AL24" s="23">
        <v>0</v>
      </c>
      <c r="AM24" s="23">
        <v>0</v>
      </c>
      <c r="AN24" s="23">
        <v>0</v>
      </c>
      <c r="AO24" s="23">
        <v>0</v>
      </c>
      <c r="AP24" s="23">
        <v>0</v>
      </c>
      <c r="AQ24" s="23">
        <f t="shared" si="0"/>
        <v>4.9555999999999996</v>
      </c>
      <c r="AR24" s="23">
        <f t="shared" si="1"/>
        <v>289.89866963299301</v>
      </c>
      <c r="AS24" s="2">
        <v>293</v>
      </c>
      <c r="AT24" s="23">
        <f t="shared" si="2"/>
        <v>1.0584745279887353</v>
      </c>
      <c r="AU24" s="14">
        <f t="shared" si="3"/>
        <v>9.6182500453197388</v>
      </c>
    </row>
    <row r="25" spans="1:47">
      <c r="A25" s="2" t="s">
        <v>9</v>
      </c>
      <c r="B25" s="2" t="s">
        <v>125</v>
      </c>
      <c r="C25" s="23">
        <v>1</v>
      </c>
      <c r="D25" s="23">
        <v>1</v>
      </c>
      <c r="E25" s="23">
        <v>0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1</v>
      </c>
      <c r="W25" s="23">
        <v>0</v>
      </c>
      <c r="X25" s="23">
        <v>0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31">
        <v>0</v>
      </c>
      <c r="AE25" s="23">
        <v>0</v>
      </c>
      <c r="AF25" s="23">
        <v>0</v>
      </c>
      <c r="AG25" s="23">
        <v>0</v>
      </c>
      <c r="AH25" s="23">
        <v>0</v>
      </c>
      <c r="AI25" s="23">
        <v>0</v>
      </c>
      <c r="AJ25" s="23">
        <v>0</v>
      </c>
      <c r="AK25" s="23">
        <v>0</v>
      </c>
      <c r="AL25" s="23">
        <v>0</v>
      </c>
      <c r="AM25" s="23">
        <v>0</v>
      </c>
      <c r="AN25" s="23">
        <v>0</v>
      </c>
      <c r="AO25" s="23">
        <v>0</v>
      </c>
      <c r="AP25" s="23">
        <v>0</v>
      </c>
      <c r="AQ25" s="23">
        <f t="shared" si="0"/>
        <v>15.7072</v>
      </c>
      <c r="AR25" s="23">
        <f t="shared" si="1"/>
        <v>498.84810353642007</v>
      </c>
      <c r="AS25" s="2">
        <v>503.9</v>
      </c>
      <c r="AT25" s="23">
        <f t="shared" si="2"/>
        <v>1.0025593299424307</v>
      </c>
      <c r="AU25" s="14">
        <f t="shared" si="3"/>
        <v>25.52165787873118</v>
      </c>
    </row>
    <row r="26" spans="1:47">
      <c r="A26" s="1" t="s">
        <v>10</v>
      </c>
      <c r="B26" s="25" t="s">
        <v>126</v>
      </c>
      <c r="C26" s="26">
        <v>1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26">
        <v>0</v>
      </c>
      <c r="W26" s="26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32">
        <v>1</v>
      </c>
      <c r="AE26" s="23">
        <v>0</v>
      </c>
      <c r="AF26" s="23">
        <v>0</v>
      </c>
      <c r="AG26" s="23">
        <v>0</v>
      </c>
      <c r="AH26" s="23">
        <v>0</v>
      </c>
      <c r="AI26" s="23">
        <v>0</v>
      </c>
      <c r="AJ26" s="23">
        <v>0</v>
      </c>
      <c r="AK26" s="23">
        <v>0</v>
      </c>
      <c r="AL26" s="23">
        <v>0</v>
      </c>
      <c r="AM26" s="23">
        <v>0</v>
      </c>
      <c r="AN26" s="23">
        <v>0</v>
      </c>
      <c r="AO26" s="23">
        <v>0</v>
      </c>
      <c r="AP26" s="23">
        <v>0</v>
      </c>
      <c r="AQ26" s="23">
        <f t="shared" si="0"/>
        <v>6.5703999999999994</v>
      </c>
      <c r="AR26" s="26">
        <f t="shared" si="1"/>
        <v>340.98699269665678</v>
      </c>
      <c r="AS26" s="25">
        <v>410.29</v>
      </c>
      <c r="AT26" s="26">
        <f t="shared" si="2"/>
        <v>16.891225061138034</v>
      </c>
      <c r="AU26" s="14">
        <f t="shared" si="3"/>
        <v>4802.9068212872462</v>
      </c>
    </row>
    <row r="27" spans="1:47">
      <c r="A27" s="1" t="s">
        <v>11</v>
      </c>
      <c r="B27" s="2" t="s">
        <v>127</v>
      </c>
      <c r="C27" s="23">
        <v>0</v>
      </c>
      <c r="D27" s="23">
        <v>0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  <c r="W27" s="23">
        <v>0</v>
      </c>
      <c r="X27" s="23">
        <v>0</v>
      </c>
      <c r="Y27" s="23">
        <v>0</v>
      </c>
      <c r="Z27" s="23">
        <v>1</v>
      </c>
      <c r="AA27" s="23">
        <v>0</v>
      </c>
      <c r="AB27" s="23">
        <v>0</v>
      </c>
      <c r="AC27" s="23">
        <v>0</v>
      </c>
      <c r="AD27" s="31">
        <v>1</v>
      </c>
      <c r="AE27" s="23">
        <v>0</v>
      </c>
      <c r="AF27" s="23">
        <v>0</v>
      </c>
      <c r="AG27" s="23">
        <v>0</v>
      </c>
      <c r="AH27" s="23">
        <v>0</v>
      </c>
      <c r="AI27" s="23">
        <v>0</v>
      </c>
      <c r="AJ27" s="23">
        <v>0</v>
      </c>
      <c r="AK27" s="23">
        <v>0</v>
      </c>
      <c r="AL27" s="23">
        <v>0</v>
      </c>
      <c r="AM27" s="23">
        <v>0</v>
      </c>
      <c r="AN27" s="23">
        <v>0</v>
      </c>
      <c r="AO27" s="23">
        <v>0</v>
      </c>
      <c r="AP27" s="23">
        <v>0</v>
      </c>
      <c r="AQ27" s="23">
        <f t="shared" si="0"/>
        <v>7.370099999999999</v>
      </c>
      <c r="AR27" s="23">
        <f t="shared" si="1"/>
        <v>361.7907319112233</v>
      </c>
      <c r="AS27" s="2">
        <v>352.9</v>
      </c>
      <c r="AT27" s="23">
        <f t="shared" si="2"/>
        <v>2.5193346305535074</v>
      </c>
      <c r="AU27" s="14">
        <f t="shared" si="3"/>
        <v>79.045113917244791</v>
      </c>
    </row>
    <row r="28" spans="1:47">
      <c r="A28" s="1" t="s">
        <v>12</v>
      </c>
      <c r="B28" s="2" t="s">
        <v>128</v>
      </c>
      <c r="C28" s="23">
        <v>1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1</v>
      </c>
      <c r="AD28" s="31">
        <v>0</v>
      </c>
      <c r="AE28" s="23">
        <v>0</v>
      </c>
      <c r="AF28" s="23">
        <v>0</v>
      </c>
      <c r="AG28" s="23">
        <v>0</v>
      </c>
      <c r="AH28" s="23">
        <v>0</v>
      </c>
      <c r="AI28" s="23">
        <v>0</v>
      </c>
      <c r="AJ28" s="23">
        <v>0</v>
      </c>
      <c r="AK28" s="23">
        <v>0</v>
      </c>
      <c r="AL28" s="23">
        <v>0</v>
      </c>
      <c r="AM28" s="23">
        <v>0</v>
      </c>
      <c r="AN28" s="23">
        <v>0</v>
      </c>
      <c r="AO28" s="23">
        <v>0</v>
      </c>
      <c r="AP28" s="23">
        <v>0</v>
      </c>
      <c r="AQ28" s="23">
        <f t="shared" si="0"/>
        <v>11.5189</v>
      </c>
      <c r="AR28" s="23">
        <f t="shared" si="1"/>
        <v>442.67486940522411</v>
      </c>
      <c r="AS28" s="2">
        <v>477.3</v>
      </c>
      <c r="AT28" s="23">
        <f t="shared" si="2"/>
        <v>7.2543747317778964</v>
      </c>
      <c r="AU28" s="14">
        <f t="shared" si="3"/>
        <v>1198.8996687052859</v>
      </c>
    </row>
    <row r="29" spans="1:47">
      <c r="A29" s="1" t="s">
        <v>13</v>
      </c>
      <c r="B29" s="2" t="s">
        <v>129</v>
      </c>
      <c r="C29" s="23">
        <v>0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1</v>
      </c>
      <c r="AA29" s="23">
        <v>0</v>
      </c>
      <c r="AB29" s="23">
        <v>0</v>
      </c>
      <c r="AC29" s="23">
        <v>1</v>
      </c>
      <c r="AD29" s="31">
        <v>0</v>
      </c>
      <c r="AE29" s="23">
        <v>0</v>
      </c>
      <c r="AF29" s="23">
        <v>0</v>
      </c>
      <c r="AG29" s="23">
        <v>0</v>
      </c>
      <c r="AH29" s="23">
        <v>0</v>
      </c>
      <c r="AI29" s="23">
        <v>0</v>
      </c>
      <c r="AJ29" s="23">
        <v>0</v>
      </c>
      <c r="AK29" s="23">
        <v>0</v>
      </c>
      <c r="AL29" s="23">
        <v>0</v>
      </c>
      <c r="AM29" s="23">
        <v>0</v>
      </c>
      <c r="AN29" s="23">
        <v>0</v>
      </c>
      <c r="AO29" s="23">
        <v>0</v>
      </c>
      <c r="AP29" s="23">
        <v>0</v>
      </c>
      <c r="AQ29" s="23">
        <f t="shared" si="0"/>
        <v>12.3186</v>
      </c>
      <c r="AR29" s="23">
        <f t="shared" si="1"/>
        <v>454.83238918687562</v>
      </c>
      <c r="AS29" s="2">
        <v>418.7</v>
      </c>
      <c r="AT29" s="23">
        <f t="shared" si="2"/>
        <v>8.6296606608253246</v>
      </c>
      <c r="AU29" s="14">
        <f t="shared" si="3"/>
        <v>1305.5495483518469</v>
      </c>
    </row>
    <row r="30" spans="1:47">
      <c r="A30" s="1" t="s">
        <v>14</v>
      </c>
      <c r="B30" s="2" t="s">
        <v>130</v>
      </c>
      <c r="C30" s="23">
        <v>0</v>
      </c>
      <c r="D30" s="23">
        <v>0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1</v>
      </c>
      <c r="U30" s="23">
        <v>0</v>
      </c>
      <c r="V30" s="23">
        <v>0</v>
      </c>
      <c r="W30" s="23">
        <v>0</v>
      </c>
      <c r="X30" s="23">
        <v>0</v>
      </c>
      <c r="Y30" s="23">
        <v>0</v>
      </c>
      <c r="Z30" s="23">
        <v>1</v>
      </c>
      <c r="AA30" s="23">
        <v>0</v>
      </c>
      <c r="AB30" s="23">
        <v>0</v>
      </c>
      <c r="AC30" s="23">
        <v>0</v>
      </c>
      <c r="AD30" s="31">
        <v>0</v>
      </c>
      <c r="AE30" s="23">
        <v>0</v>
      </c>
      <c r="AF30" s="23">
        <v>0</v>
      </c>
      <c r="AG30" s="23">
        <v>0</v>
      </c>
      <c r="AH30" s="23">
        <v>0</v>
      </c>
      <c r="AI30" s="23">
        <v>0</v>
      </c>
      <c r="AJ30" s="23">
        <v>0</v>
      </c>
      <c r="AK30" s="23">
        <v>0</v>
      </c>
      <c r="AL30" s="23">
        <v>0</v>
      </c>
      <c r="AM30" s="23">
        <v>0</v>
      </c>
      <c r="AN30" s="23">
        <v>0</v>
      </c>
      <c r="AO30" s="23">
        <v>0</v>
      </c>
      <c r="AP30" s="23">
        <v>0</v>
      </c>
      <c r="AQ30" s="23">
        <f t="shared" si="0"/>
        <v>18.872299999999999</v>
      </c>
      <c r="AR30" s="23">
        <f t="shared" si="1"/>
        <v>532.0988631672451</v>
      </c>
      <c r="AS30" s="2">
        <v>456.92</v>
      </c>
      <c r="AT30" s="23">
        <f t="shared" si="2"/>
        <v>16.453397349042518</v>
      </c>
      <c r="AU30" s="14">
        <f t="shared" si="3"/>
        <v>5651.8614671193591</v>
      </c>
    </row>
    <row r="31" spans="1:47">
      <c r="A31" s="1" t="s">
        <v>15</v>
      </c>
      <c r="B31" s="2" t="s">
        <v>129</v>
      </c>
      <c r="C31" s="23">
        <v>0</v>
      </c>
      <c r="D31" s="23">
        <v>0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  <c r="W31" s="23">
        <v>0</v>
      </c>
      <c r="X31" s="23">
        <v>0</v>
      </c>
      <c r="Y31" s="23">
        <v>0</v>
      </c>
      <c r="Z31" s="23">
        <v>0</v>
      </c>
      <c r="AA31" s="23">
        <v>0</v>
      </c>
      <c r="AB31" s="23">
        <v>0</v>
      </c>
      <c r="AC31" s="23">
        <v>0</v>
      </c>
      <c r="AD31" s="31">
        <v>2</v>
      </c>
      <c r="AE31" s="23">
        <v>0</v>
      </c>
      <c r="AF31" s="23">
        <v>0</v>
      </c>
      <c r="AG31" s="23">
        <v>0</v>
      </c>
      <c r="AH31" s="23">
        <v>0</v>
      </c>
      <c r="AI31" s="23">
        <v>0</v>
      </c>
      <c r="AJ31" s="23">
        <v>0</v>
      </c>
      <c r="AK31" s="23">
        <v>0</v>
      </c>
      <c r="AL31" s="23">
        <v>0</v>
      </c>
      <c r="AM31" s="23">
        <v>0</v>
      </c>
      <c r="AN31" s="23">
        <v>0</v>
      </c>
      <c r="AO31" s="23">
        <v>0</v>
      </c>
      <c r="AP31" s="23">
        <v>0</v>
      </c>
      <c r="AQ31" s="23">
        <f t="shared" si="0"/>
        <v>9.7845999999999993</v>
      </c>
      <c r="AR31" s="23">
        <f t="shared" si="1"/>
        <v>413.11850316633587</v>
      </c>
      <c r="AS31" s="2">
        <v>418.75</v>
      </c>
      <c r="AT31" s="23">
        <f t="shared" si="2"/>
        <v>1.3448350647556131</v>
      </c>
      <c r="AU31" s="14">
        <f t="shared" si="3"/>
        <v>31.713756587569122</v>
      </c>
    </row>
    <row r="32" spans="1:47">
      <c r="A32" s="1" t="s">
        <v>16</v>
      </c>
      <c r="B32" s="2" t="s">
        <v>131</v>
      </c>
      <c r="C32" s="23">
        <v>0</v>
      </c>
      <c r="D32" s="23">
        <v>0</v>
      </c>
      <c r="E32" s="23">
        <v>0</v>
      </c>
      <c r="F32" s="23">
        <v>0</v>
      </c>
      <c r="G32" s="23">
        <v>0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  <c r="W32" s="23">
        <v>0</v>
      </c>
      <c r="X32" s="23">
        <v>0</v>
      </c>
      <c r="Y32" s="23">
        <v>0</v>
      </c>
      <c r="Z32" s="23">
        <v>0</v>
      </c>
      <c r="AA32" s="23">
        <v>0</v>
      </c>
      <c r="AB32" s="23">
        <v>0</v>
      </c>
      <c r="AC32" s="23">
        <v>2</v>
      </c>
      <c r="AD32" s="31">
        <v>0</v>
      </c>
      <c r="AE32" s="23">
        <v>0</v>
      </c>
      <c r="AF32" s="23">
        <v>0</v>
      </c>
      <c r="AG32" s="23">
        <v>0</v>
      </c>
      <c r="AH32" s="23">
        <v>0</v>
      </c>
      <c r="AI32" s="23">
        <v>0</v>
      </c>
      <c r="AJ32" s="23">
        <v>0</v>
      </c>
      <c r="AK32" s="23">
        <v>0</v>
      </c>
      <c r="AL32" s="23">
        <v>0</v>
      </c>
      <c r="AM32" s="23">
        <v>0</v>
      </c>
      <c r="AN32" s="23">
        <v>0</v>
      </c>
      <c r="AO32" s="23">
        <v>0</v>
      </c>
      <c r="AP32" s="23">
        <v>0</v>
      </c>
      <c r="AQ32" s="23">
        <f t="shared" si="0"/>
        <v>19.6816</v>
      </c>
      <c r="AR32" s="23">
        <f t="shared" si="1"/>
        <v>539.70423780917031</v>
      </c>
      <c r="AS32" s="2">
        <v>551.15</v>
      </c>
      <c r="AT32" s="23">
        <f t="shared" si="2"/>
        <v>2.0767054687162605</v>
      </c>
      <c r="AU32" s="14">
        <f t="shared" si="3"/>
        <v>131.00547212902597</v>
      </c>
    </row>
    <row r="33" spans="1:47">
      <c r="A33" s="1" t="s">
        <v>17</v>
      </c>
      <c r="B33" s="2" t="s">
        <v>131</v>
      </c>
      <c r="C33" s="23">
        <v>0</v>
      </c>
      <c r="D33" s="23">
        <v>0</v>
      </c>
      <c r="E33" s="23">
        <v>0</v>
      </c>
      <c r="F33" s="23">
        <v>0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1</v>
      </c>
      <c r="V33" s="23">
        <v>0</v>
      </c>
      <c r="W33" s="23">
        <v>0</v>
      </c>
      <c r="X33" s="23">
        <v>0</v>
      </c>
      <c r="Y33" s="23">
        <v>0</v>
      </c>
      <c r="Z33" s="23">
        <v>0</v>
      </c>
      <c r="AA33" s="23">
        <v>0</v>
      </c>
      <c r="AB33" s="23">
        <v>0</v>
      </c>
      <c r="AC33" s="23">
        <v>0</v>
      </c>
      <c r="AD33" s="31">
        <v>1</v>
      </c>
      <c r="AE33" s="23">
        <v>0</v>
      </c>
      <c r="AF33" s="23">
        <v>0</v>
      </c>
      <c r="AG33" s="23">
        <v>0</v>
      </c>
      <c r="AH33" s="23">
        <v>0</v>
      </c>
      <c r="AI33" s="23">
        <v>0</v>
      </c>
      <c r="AJ33" s="23">
        <v>0</v>
      </c>
      <c r="AK33" s="23">
        <v>0</v>
      </c>
      <c r="AL33" s="23">
        <v>0</v>
      </c>
      <c r="AM33" s="23">
        <v>0</v>
      </c>
      <c r="AN33" s="23">
        <v>0</v>
      </c>
      <c r="AO33" s="23">
        <v>0</v>
      </c>
      <c r="AP33" s="23">
        <v>0</v>
      </c>
      <c r="AQ33" s="23">
        <f t="shared" si="0"/>
        <v>23.479799999999997</v>
      </c>
      <c r="AR33" s="23">
        <f t="shared" si="1"/>
        <v>571.66541232458644</v>
      </c>
      <c r="AS33" s="2">
        <v>552.35</v>
      </c>
      <c r="AT33" s="23">
        <f t="shared" si="2"/>
        <v>3.4969516293267708</v>
      </c>
      <c r="AU33" s="14">
        <f t="shared" si="3"/>
        <v>373.08515326878489</v>
      </c>
    </row>
    <row r="34" spans="1:47">
      <c r="A34" s="1" t="s">
        <v>18</v>
      </c>
      <c r="B34" s="2" t="s">
        <v>132</v>
      </c>
      <c r="C34" s="23">
        <v>0</v>
      </c>
      <c r="D34" s="23">
        <v>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  <c r="W34" s="23">
        <v>0</v>
      </c>
      <c r="X34" s="23">
        <v>0</v>
      </c>
      <c r="Y34" s="23">
        <v>0</v>
      </c>
      <c r="Z34" s="23">
        <v>0</v>
      </c>
      <c r="AA34" s="23">
        <v>0</v>
      </c>
      <c r="AB34" s="23">
        <v>0</v>
      </c>
      <c r="AC34" s="23">
        <v>1</v>
      </c>
      <c r="AD34" s="31">
        <v>1</v>
      </c>
      <c r="AE34" s="23">
        <v>0</v>
      </c>
      <c r="AF34" s="23">
        <v>0</v>
      </c>
      <c r="AG34" s="23">
        <v>0</v>
      </c>
      <c r="AH34" s="23">
        <v>0</v>
      </c>
      <c r="AI34" s="23">
        <v>0</v>
      </c>
      <c r="AJ34" s="23">
        <v>0</v>
      </c>
      <c r="AK34" s="23">
        <v>0</v>
      </c>
      <c r="AL34" s="23">
        <v>0</v>
      </c>
      <c r="AM34" s="23">
        <v>0</v>
      </c>
      <c r="AN34" s="23">
        <v>0</v>
      </c>
      <c r="AO34" s="23">
        <v>0</v>
      </c>
      <c r="AP34" s="23">
        <v>0</v>
      </c>
      <c r="AQ34" s="23">
        <f t="shared" si="0"/>
        <v>14.7331</v>
      </c>
      <c r="AR34" s="23">
        <f t="shared" si="1"/>
        <v>487.25182840956501</v>
      </c>
      <c r="AS34" s="2">
        <v>487.44</v>
      </c>
      <c r="AT34" s="23">
        <f t="shared" si="2"/>
        <v>3.8604051869971755E-2</v>
      </c>
      <c r="AU34" s="14">
        <f t="shared" si="3"/>
        <v>3.5408547446833742E-2</v>
      </c>
    </row>
    <row r="35" spans="1:47">
      <c r="A35" s="1" t="s">
        <v>19</v>
      </c>
      <c r="B35" s="25" t="s">
        <v>133</v>
      </c>
      <c r="C35" s="26">
        <v>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26">
        <v>0</v>
      </c>
      <c r="M35" s="26">
        <v>0</v>
      </c>
      <c r="N35" s="26">
        <v>0</v>
      </c>
      <c r="O35" s="26">
        <v>0</v>
      </c>
      <c r="P35" s="26">
        <v>0</v>
      </c>
      <c r="Q35" s="26">
        <v>0</v>
      </c>
      <c r="R35" s="26">
        <v>1</v>
      </c>
      <c r="S35" s="26">
        <v>0</v>
      </c>
      <c r="T35" s="26">
        <v>0</v>
      </c>
      <c r="U35" s="26">
        <v>0</v>
      </c>
      <c r="V35" s="26">
        <v>0</v>
      </c>
      <c r="W35" s="26">
        <v>0</v>
      </c>
      <c r="X35" s="26">
        <v>1</v>
      </c>
      <c r="Y35" s="26">
        <v>0</v>
      </c>
      <c r="Z35" s="26">
        <v>1</v>
      </c>
      <c r="AA35" s="26">
        <v>0</v>
      </c>
      <c r="AB35" s="26">
        <v>0</v>
      </c>
      <c r="AC35" s="26">
        <v>0</v>
      </c>
      <c r="AD35" s="32">
        <v>0</v>
      </c>
      <c r="AE35" s="23">
        <v>0</v>
      </c>
      <c r="AF35" s="23">
        <v>0</v>
      </c>
      <c r="AG35" s="23">
        <v>0</v>
      </c>
      <c r="AH35" s="23">
        <v>0</v>
      </c>
      <c r="AI35" s="23">
        <v>0</v>
      </c>
      <c r="AJ35" s="23">
        <v>0</v>
      </c>
      <c r="AK35" s="23">
        <v>0</v>
      </c>
      <c r="AL35" s="23">
        <v>0</v>
      </c>
      <c r="AM35" s="23">
        <v>0</v>
      </c>
      <c r="AN35" s="23">
        <v>0</v>
      </c>
      <c r="AO35" s="23">
        <v>0</v>
      </c>
      <c r="AP35" s="23">
        <v>0</v>
      </c>
      <c r="AQ35" s="23">
        <f t="shared" si="0"/>
        <v>14.938400000000001</v>
      </c>
      <c r="AR35" s="26">
        <f t="shared" si="1"/>
        <v>489.75835297511679</v>
      </c>
      <c r="AS35" s="25">
        <v>395.45</v>
      </c>
      <c r="AT35" s="26">
        <f t="shared" si="2"/>
        <v>23.848363377194794</v>
      </c>
      <c r="AU35" s="14">
        <f t="shared" si="3"/>
        <v>8894.0654408792234</v>
      </c>
    </row>
    <row r="36" spans="1:47">
      <c r="A36" s="2" t="s">
        <v>20</v>
      </c>
      <c r="B36" s="2" t="s">
        <v>134</v>
      </c>
      <c r="C36" s="23">
        <v>0</v>
      </c>
      <c r="D36" s="23">
        <v>0</v>
      </c>
      <c r="E36" s="23">
        <v>0</v>
      </c>
      <c r="F36" s="23">
        <v>0</v>
      </c>
      <c r="G36" s="23">
        <v>0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2</v>
      </c>
      <c r="W36" s="23">
        <v>0</v>
      </c>
      <c r="X36" s="23">
        <v>0</v>
      </c>
      <c r="Y36" s="23">
        <v>0</v>
      </c>
      <c r="Z36" s="23">
        <v>0</v>
      </c>
      <c r="AA36" s="23">
        <v>2</v>
      </c>
      <c r="AB36" s="23">
        <v>0</v>
      </c>
      <c r="AC36" s="23">
        <v>0</v>
      </c>
      <c r="AD36" s="31">
        <v>0</v>
      </c>
      <c r="AE36" s="23">
        <v>0</v>
      </c>
      <c r="AF36" s="23">
        <v>0</v>
      </c>
      <c r="AG36" s="23">
        <v>0</v>
      </c>
      <c r="AH36" s="23">
        <v>0</v>
      </c>
      <c r="AI36" s="23">
        <v>0</v>
      </c>
      <c r="AJ36" s="23">
        <v>0</v>
      </c>
      <c r="AK36" s="23">
        <v>0</v>
      </c>
      <c r="AL36" s="23">
        <v>0</v>
      </c>
      <c r="AM36" s="23">
        <v>0</v>
      </c>
      <c r="AN36" s="23">
        <v>0</v>
      </c>
      <c r="AO36" s="23">
        <v>0</v>
      </c>
      <c r="AP36" s="23">
        <v>0</v>
      </c>
      <c r="AQ36" s="23">
        <f t="shared" si="0"/>
        <v>24.554000000000002</v>
      </c>
      <c r="AR36" s="23">
        <f t="shared" si="1"/>
        <v>579.76804602135633</v>
      </c>
      <c r="AS36" s="2">
        <v>487.79</v>
      </c>
      <c r="AT36" s="23">
        <f t="shared" si="2"/>
        <v>18.856074544651655</v>
      </c>
      <c r="AU36" s="14">
        <f t="shared" si="3"/>
        <v>8459.9609499067392</v>
      </c>
    </row>
    <row r="37" spans="1:47">
      <c r="A37" s="1" t="s">
        <v>21</v>
      </c>
      <c r="B37" s="2" t="s">
        <v>135</v>
      </c>
      <c r="C37" s="23">
        <v>1</v>
      </c>
      <c r="D37" s="23">
        <v>1</v>
      </c>
      <c r="E37" s="23">
        <v>0</v>
      </c>
      <c r="F37" s="23">
        <v>0</v>
      </c>
      <c r="G37" s="23">
        <v>0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1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  <c r="W37" s="23">
        <v>0</v>
      </c>
      <c r="X37" s="23">
        <v>0</v>
      </c>
      <c r="Y37" s="23">
        <v>0</v>
      </c>
      <c r="Z37" s="23">
        <v>0</v>
      </c>
      <c r="AA37" s="23">
        <v>0</v>
      </c>
      <c r="AB37" s="23">
        <v>0</v>
      </c>
      <c r="AC37" s="23">
        <v>0</v>
      </c>
      <c r="AD37" s="31">
        <v>0</v>
      </c>
      <c r="AE37" s="23">
        <v>0</v>
      </c>
      <c r="AF37" s="23">
        <v>0</v>
      </c>
      <c r="AG37" s="23">
        <v>0</v>
      </c>
      <c r="AH37" s="23">
        <v>0</v>
      </c>
      <c r="AI37" s="23">
        <v>0</v>
      </c>
      <c r="AJ37" s="23">
        <v>0</v>
      </c>
      <c r="AK37" s="23">
        <v>0</v>
      </c>
      <c r="AL37" s="23">
        <v>0</v>
      </c>
      <c r="AM37" s="23">
        <v>0</v>
      </c>
      <c r="AN37" s="23">
        <v>0</v>
      </c>
      <c r="AO37" s="23">
        <v>0</v>
      </c>
      <c r="AP37" s="23">
        <v>0</v>
      </c>
      <c r="AQ37" s="23">
        <f t="shared" si="0"/>
        <v>16.2453</v>
      </c>
      <c r="AR37" s="23">
        <f t="shared" si="1"/>
        <v>504.94929701242245</v>
      </c>
      <c r="AS37" s="2">
        <v>503.5</v>
      </c>
      <c r="AT37" s="23">
        <f t="shared" si="2"/>
        <v>0.28784449104715959</v>
      </c>
      <c r="AU37" s="14">
        <f t="shared" si="3"/>
        <v>2.1004618302166347</v>
      </c>
    </row>
    <row r="38" spans="1:47">
      <c r="A38" s="1" t="s">
        <v>22</v>
      </c>
      <c r="B38" s="2" t="s">
        <v>135</v>
      </c>
      <c r="C38" s="23">
        <v>2</v>
      </c>
      <c r="D38" s="23">
        <v>0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1</v>
      </c>
      <c r="S38" s="23">
        <v>0</v>
      </c>
      <c r="T38" s="23">
        <v>0</v>
      </c>
      <c r="U38" s="23">
        <v>0</v>
      </c>
      <c r="V38" s="23">
        <v>0</v>
      </c>
      <c r="W38" s="23">
        <v>0</v>
      </c>
      <c r="X38" s="23">
        <v>0</v>
      </c>
      <c r="Y38" s="23">
        <v>0</v>
      </c>
      <c r="Z38" s="23">
        <v>0</v>
      </c>
      <c r="AA38" s="23">
        <v>0</v>
      </c>
      <c r="AB38" s="23">
        <v>0</v>
      </c>
      <c r="AC38" s="23">
        <v>0</v>
      </c>
      <c r="AD38" s="31">
        <v>0</v>
      </c>
      <c r="AE38" s="23">
        <v>0</v>
      </c>
      <c r="AF38" s="23">
        <v>0</v>
      </c>
      <c r="AG38" s="23">
        <v>0</v>
      </c>
      <c r="AH38" s="23">
        <v>0</v>
      </c>
      <c r="AI38" s="23">
        <v>0</v>
      </c>
      <c r="AJ38" s="23">
        <v>0</v>
      </c>
      <c r="AK38" s="23">
        <v>0</v>
      </c>
      <c r="AL38" s="23">
        <v>0</v>
      </c>
      <c r="AM38" s="23">
        <v>0</v>
      </c>
      <c r="AN38" s="23">
        <v>0</v>
      </c>
      <c r="AO38" s="23">
        <v>0</v>
      </c>
      <c r="AP38" s="23">
        <v>0</v>
      </c>
      <c r="AQ38" s="23">
        <f t="shared" si="0"/>
        <v>14.2194</v>
      </c>
      <c r="AR38" s="23">
        <f t="shared" si="1"/>
        <v>480.82369824532719</v>
      </c>
      <c r="AS38" s="2">
        <v>482.4</v>
      </c>
      <c r="AT38" s="23">
        <f t="shared" si="2"/>
        <v>0.3267623869553864</v>
      </c>
      <c r="AU38" s="14">
        <f t="shared" si="3"/>
        <v>2.4847272217844969</v>
      </c>
    </row>
    <row r="39" spans="1:47">
      <c r="A39" s="1" t="s">
        <v>23</v>
      </c>
      <c r="B39" s="2" t="s">
        <v>136</v>
      </c>
      <c r="C39" s="23">
        <v>2</v>
      </c>
      <c r="D39" s="23">
        <v>0</v>
      </c>
      <c r="E39" s="23">
        <v>1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  <c r="W39" s="23">
        <v>0</v>
      </c>
      <c r="X39" s="23">
        <v>1</v>
      </c>
      <c r="Y39" s="23">
        <v>0</v>
      </c>
      <c r="Z39" s="23">
        <v>0</v>
      </c>
      <c r="AA39" s="23">
        <v>0</v>
      </c>
      <c r="AB39" s="23">
        <v>0</v>
      </c>
      <c r="AC39" s="23">
        <v>0</v>
      </c>
      <c r="AD39" s="31">
        <v>0</v>
      </c>
      <c r="AE39" s="23">
        <v>0</v>
      </c>
      <c r="AF39" s="23">
        <v>0</v>
      </c>
      <c r="AG39" s="23">
        <v>0</v>
      </c>
      <c r="AH39" s="23">
        <v>0</v>
      </c>
      <c r="AI39" s="23">
        <v>0</v>
      </c>
      <c r="AJ39" s="23">
        <v>0</v>
      </c>
      <c r="AK39" s="23">
        <v>0</v>
      </c>
      <c r="AL39" s="23">
        <v>0</v>
      </c>
      <c r="AM39" s="23">
        <v>0</v>
      </c>
      <c r="AN39" s="23">
        <v>0</v>
      </c>
      <c r="AO39" s="23">
        <v>0</v>
      </c>
      <c r="AP39" s="23">
        <v>0</v>
      </c>
      <c r="AQ39" s="23">
        <f t="shared" si="0"/>
        <v>8.986600000000001</v>
      </c>
      <c r="AR39" s="23">
        <f t="shared" si="1"/>
        <v>397.7090128162103</v>
      </c>
      <c r="AS39" s="2">
        <v>374.8</v>
      </c>
      <c r="AT39" s="23">
        <f t="shared" si="2"/>
        <v>6.1123299936526925</v>
      </c>
      <c r="AU39" s="14">
        <f t="shared" si="3"/>
        <v>524.82286821328751</v>
      </c>
    </row>
    <row r="40" spans="1:47">
      <c r="A40" s="1" t="s">
        <v>24</v>
      </c>
      <c r="B40" s="2" t="s">
        <v>137</v>
      </c>
      <c r="C40" s="23">
        <v>0</v>
      </c>
      <c r="D40" s="23">
        <v>2</v>
      </c>
      <c r="E40" s="23">
        <v>0</v>
      </c>
      <c r="F40" s="23">
        <v>0</v>
      </c>
      <c r="G40" s="23">
        <v>0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  <c r="W40" s="23">
        <v>0</v>
      </c>
      <c r="X40" s="23">
        <v>1</v>
      </c>
      <c r="Y40" s="23">
        <v>0</v>
      </c>
      <c r="Z40" s="23">
        <v>1</v>
      </c>
      <c r="AA40" s="23">
        <v>0</v>
      </c>
      <c r="AB40" s="23">
        <v>0</v>
      </c>
      <c r="AC40" s="23">
        <v>0</v>
      </c>
      <c r="AD40" s="31">
        <v>0</v>
      </c>
      <c r="AE40" s="23">
        <v>0</v>
      </c>
      <c r="AF40" s="23">
        <v>0</v>
      </c>
      <c r="AG40" s="23">
        <v>0</v>
      </c>
      <c r="AH40" s="23">
        <v>0</v>
      </c>
      <c r="AI40" s="23">
        <v>0</v>
      </c>
      <c r="AJ40" s="23">
        <v>0</v>
      </c>
      <c r="AK40" s="23">
        <v>0</v>
      </c>
      <c r="AL40" s="23">
        <v>0</v>
      </c>
      <c r="AM40" s="23">
        <v>0</v>
      </c>
      <c r="AN40" s="23">
        <v>0</v>
      </c>
      <c r="AO40" s="23">
        <v>0</v>
      </c>
      <c r="AP40" s="23">
        <v>0</v>
      </c>
      <c r="AQ40" s="23">
        <f t="shared" si="0"/>
        <v>11.059200000000001</v>
      </c>
      <c r="AR40" s="23">
        <f t="shared" si="1"/>
        <v>435.29815921587141</v>
      </c>
      <c r="AS40" s="2">
        <v>427.15</v>
      </c>
      <c r="AT40" s="23">
        <f t="shared" si="2"/>
        <v>1.9075639039848837</v>
      </c>
      <c r="AU40" s="14">
        <f t="shared" si="3"/>
        <v>66.392498607190532</v>
      </c>
    </row>
    <row r="41" spans="1:47">
      <c r="A41" s="1" t="s">
        <v>25</v>
      </c>
      <c r="B41" s="2" t="s">
        <v>138</v>
      </c>
      <c r="C41" s="23">
        <v>0</v>
      </c>
      <c r="D41" s="23">
        <v>1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  <c r="W41" s="23">
        <v>0</v>
      </c>
      <c r="X41" s="23">
        <v>1</v>
      </c>
      <c r="Y41" s="23">
        <v>0</v>
      </c>
      <c r="Z41" s="23">
        <v>1</v>
      </c>
      <c r="AA41" s="23">
        <v>1</v>
      </c>
      <c r="AB41" s="23">
        <v>0</v>
      </c>
      <c r="AC41" s="23">
        <v>0</v>
      </c>
      <c r="AD41" s="31">
        <v>0</v>
      </c>
      <c r="AE41" s="23">
        <v>0</v>
      </c>
      <c r="AF41" s="23">
        <v>0</v>
      </c>
      <c r="AG41" s="23">
        <v>0</v>
      </c>
      <c r="AH41" s="23">
        <v>0</v>
      </c>
      <c r="AI41" s="23">
        <v>0</v>
      </c>
      <c r="AJ41" s="23">
        <v>0</v>
      </c>
      <c r="AK41" s="23">
        <v>0</v>
      </c>
      <c r="AL41" s="23">
        <v>0</v>
      </c>
      <c r="AM41" s="23">
        <v>0</v>
      </c>
      <c r="AN41" s="23">
        <v>0</v>
      </c>
      <c r="AO41" s="23">
        <v>0</v>
      </c>
      <c r="AP41" s="23">
        <v>0</v>
      </c>
      <c r="AQ41" s="23">
        <f t="shared" si="0"/>
        <v>9.3071000000000002</v>
      </c>
      <c r="AR41" s="23">
        <f t="shared" si="1"/>
        <v>404.05627603051823</v>
      </c>
      <c r="AS41" s="2">
        <v>403.35</v>
      </c>
      <c r="AT41" s="23">
        <f t="shared" si="2"/>
        <v>0.17510252399112702</v>
      </c>
      <c r="AU41" s="14">
        <f t="shared" si="3"/>
        <v>0.49882583128456087</v>
      </c>
    </row>
    <row r="42" spans="1:47">
      <c r="A42" s="1" t="s">
        <v>26</v>
      </c>
      <c r="B42" s="2" t="s">
        <v>138</v>
      </c>
      <c r="C42" s="23">
        <v>0</v>
      </c>
      <c r="D42" s="23">
        <v>0</v>
      </c>
      <c r="E42" s="23">
        <v>2</v>
      </c>
      <c r="F42" s="23">
        <v>0</v>
      </c>
      <c r="G42" s="23">
        <v>0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  <c r="W42" s="23">
        <v>0</v>
      </c>
      <c r="X42" s="23">
        <v>3</v>
      </c>
      <c r="Y42" s="23">
        <v>0</v>
      </c>
      <c r="Z42" s="23">
        <v>1</v>
      </c>
      <c r="AA42" s="23">
        <v>0</v>
      </c>
      <c r="AB42" s="23">
        <v>0</v>
      </c>
      <c r="AC42" s="23">
        <v>0</v>
      </c>
      <c r="AD42" s="31">
        <v>0</v>
      </c>
      <c r="AE42" s="23">
        <v>0</v>
      </c>
      <c r="AF42" s="23">
        <v>0</v>
      </c>
      <c r="AG42" s="23">
        <v>0</v>
      </c>
      <c r="AH42" s="23">
        <v>0</v>
      </c>
      <c r="AI42" s="23">
        <v>0</v>
      </c>
      <c r="AJ42" s="23">
        <v>0</v>
      </c>
      <c r="AK42" s="23">
        <v>0</v>
      </c>
      <c r="AL42" s="23">
        <v>0</v>
      </c>
      <c r="AM42" s="23">
        <v>0</v>
      </c>
      <c r="AN42" s="23">
        <v>0</v>
      </c>
      <c r="AO42" s="23">
        <v>0</v>
      </c>
      <c r="AP42" s="23">
        <v>0</v>
      </c>
      <c r="AQ42" s="23">
        <f t="shared" si="0"/>
        <v>15.336</v>
      </c>
      <c r="AR42" s="23">
        <f t="shared" si="1"/>
        <v>494.51621002428027</v>
      </c>
      <c r="AS42" s="2">
        <v>412.45</v>
      </c>
      <c r="AT42" s="23">
        <f t="shared" si="2"/>
        <v>19.897250581714214</v>
      </c>
      <c r="AU42" s="14">
        <f t="shared" si="3"/>
        <v>6734.8628277492817</v>
      </c>
    </row>
    <row r="43" spans="1:47">
      <c r="A43" s="1" t="s">
        <v>27</v>
      </c>
      <c r="B43" s="2" t="s">
        <v>138</v>
      </c>
      <c r="C43" s="23">
        <v>0</v>
      </c>
      <c r="D43" s="23">
        <v>1</v>
      </c>
      <c r="E43" s="23">
        <v>0</v>
      </c>
      <c r="F43" s="23">
        <v>0</v>
      </c>
      <c r="G43" s="23">
        <v>0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3">
        <v>0</v>
      </c>
      <c r="W43" s="23">
        <v>0</v>
      </c>
      <c r="X43" s="23">
        <v>0</v>
      </c>
      <c r="Y43" s="23">
        <v>0</v>
      </c>
      <c r="Z43" s="23">
        <v>2</v>
      </c>
      <c r="AA43" s="23">
        <v>0</v>
      </c>
      <c r="AB43" s="23">
        <v>0</v>
      </c>
      <c r="AC43" s="23">
        <v>0</v>
      </c>
      <c r="AD43" s="31">
        <v>0</v>
      </c>
      <c r="AE43" s="23">
        <v>0</v>
      </c>
      <c r="AF43" s="23">
        <v>0</v>
      </c>
      <c r="AG43" s="23">
        <v>0</v>
      </c>
      <c r="AH43" s="23">
        <v>0</v>
      </c>
      <c r="AI43" s="23">
        <v>0</v>
      </c>
      <c r="AJ43" s="23">
        <v>0</v>
      </c>
      <c r="AK43" s="23">
        <v>0</v>
      </c>
      <c r="AL43" s="23">
        <v>0</v>
      </c>
      <c r="AM43" s="23">
        <v>0</v>
      </c>
      <c r="AN43" s="23">
        <v>0</v>
      </c>
      <c r="AO43" s="23">
        <v>0</v>
      </c>
      <c r="AP43" s="23">
        <v>0</v>
      </c>
      <c r="AQ43" s="23">
        <f t="shared" si="0"/>
        <v>8.4475999999999996</v>
      </c>
      <c r="AR43" s="23">
        <f t="shared" si="1"/>
        <v>386.50584724611474</v>
      </c>
      <c r="AS43" s="2">
        <v>398.1</v>
      </c>
      <c r="AT43" s="23">
        <f t="shared" si="2"/>
        <v>2.9123719552587999</v>
      </c>
      <c r="AU43" s="14">
        <f t="shared" si="3"/>
        <v>134.42437808042567</v>
      </c>
    </row>
    <row r="44" spans="1:47">
      <c r="A44" s="1" t="s">
        <v>194</v>
      </c>
      <c r="B44" s="2" t="s">
        <v>139</v>
      </c>
      <c r="C44" s="23">
        <v>0</v>
      </c>
      <c r="D44" s="23">
        <v>0</v>
      </c>
      <c r="E44" s="23">
        <v>0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  <c r="W44" s="23">
        <v>0</v>
      </c>
      <c r="X44" s="23">
        <v>0</v>
      </c>
      <c r="Y44" s="23">
        <v>0</v>
      </c>
      <c r="Z44" s="23">
        <v>2</v>
      </c>
      <c r="AA44" s="23">
        <v>1</v>
      </c>
      <c r="AB44" s="23">
        <v>0</v>
      </c>
      <c r="AC44" s="23">
        <v>0</v>
      </c>
      <c r="AD44" s="31">
        <v>0</v>
      </c>
      <c r="AE44" s="23">
        <v>0</v>
      </c>
      <c r="AF44" s="23">
        <v>0</v>
      </c>
      <c r="AG44" s="23">
        <v>0</v>
      </c>
      <c r="AH44" s="23">
        <v>0</v>
      </c>
      <c r="AI44" s="23">
        <v>0</v>
      </c>
      <c r="AJ44" s="23">
        <v>0</v>
      </c>
      <c r="AK44" s="23">
        <v>0</v>
      </c>
      <c r="AL44" s="23">
        <v>0</v>
      </c>
      <c r="AM44" s="23">
        <v>0</v>
      </c>
      <c r="AN44" s="23">
        <v>0</v>
      </c>
      <c r="AO44" s="23">
        <v>0</v>
      </c>
      <c r="AP44" s="23">
        <v>0</v>
      </c>
      <c r="AQ44" s="23">
        <f t="shared" si="0"/>
        <v>6.6954999999999991</v>
      </c>
      <c r="AR44" s="23">
        <f t="shared" si="1"/>
        <v>344.40323803492657</v>
      </c>
      <c r="AS44" s="2">
        <v>345.01</v>
      </c>
      <c r="AT44" s="23">
        <f t="shared" si="2"/>
        <v>0.17586793573328813</v>
      </c>
      <c r="AU44" s="14">
        <f t="shared" si="3"/>
        <v>0.36816008225975488</v>
      </c>
    </row>
    <row r="45" spans="1:47">
      <c r="A45" s="1" t="s">
        <v>28</v>
      </c>
      <c r="B45" s="2" t="s">
        <v>140</v>
      </c>
      <c r="C45" s="23">
        <v>1</v>
      </c>
      <c r="D45" s="23">
        <v>0</v>
      </c>
      <c r="E45" s="23">
        <v>0</v>
      </c>
      <c r="F45" s="23">
        <v>0</v>
      </c>
      <c r="G45" s="23">
        <v>0</v>
      </c>
      <c r="H45" s="23">
        <v>0</v>
      </c>
      <c r="I45" s="23">
        <v>0</v>
      </c>
      <c r="J45" s="23">
        <v>0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1</v>
      </c>
      <c r="T45" s="23">
        <v>0</v>
      </c>
      <c r="U45" s="23">
        <v>0</v>
      </c>
      <c r="V45" s="23">
        <v>0</v>
      </c>
      <c r="W45" s="23">
        <v>0</v>
      </c>
      <c r="X45" s="23">
        <v>1</v>
      </c>
      <c r="Y45" s="23">
        <v>0</v>
      </c>
      <c r="Z45" s="23">
        <v>0</v>
      </c>
      <c r="AA45" s="23">
        <v>0</v>
      </c>
      <c r="AB45" s="23">
        <v>0</v>
      </c>
      <c r="AC45" s="23">
        <v>0</v>
      </c>
      <c r="AD45" s="31">
        <v>1</v>
      </c>
      <c r="AE45" s="23">
        <v>0</v>
      </c>
      <c r="AF45" s="23">
        <v>0</v>
      </c>
      <c r="AG45" s="23">
        <v>0</v>
      </c>
      <c r="AH45" s="23">
        <v>0</v>
      </c>
      <c r="AI45" s="23">
        <v>0</v>
      </c>
      <c r="AJ45" s="23">
        <v>0</v>
      </c>
      <c r="AK45" s="23">
        <v>0</v>
      </c>
      <c r="AL45" s="23">
        <v>0</v>
      </c>
      <c r="AM45" s="23">
        <v>0</v>
      </c>
      <c r="AN45" s="23">
        <v>0</v>
      </c>
      <c r="AO45" s="23">
        <v>0</v>
      </c>
      <c r="AP45" s="23">
        <v>0</v>
      </c>
      <c r="AQ45" s="23">
        <f t="shared" si="0"/>
        <v>19.563700000000001</v>
      </c>
      <c r="AR45" s="23">
        <f t="shared" si="1"/>
        <v>538.6159518007039</v>
      </c>
      <c r="AS45" s="2">
        <v>461.6</v>
      </c>
      <c r="AT45" s="23">
        <f t="shared" si="2"/>
        <v>16.684564948159416</v>
      </c>
      <c r="AU45" s="14">
        <f t="shared" si="3"/>
        <v>5931.4568317683425</v>
      </c>
    </row>
    <row r="46" spans="1:47">
      <c r="A46" s="2" t="s">
        <v>195</v>
      </c>
      <c r="B46" s="2" t="s">
        <v>141</v>
      </c>
      <c r="C46" s="23">
        <v>2</v>
      </c>
      <c r="D46" s="23">
        <v>2</v>
      </c>
      <c r="E46" s="23">
        <v>0</v>
      </c>
      <c r="F46" s="23">
        <v>0</v>
      </c>
      <c r="G46" s="23">
        <v>0</v>
      </c>
      <c r="H46" s="23">
        <v>0</v>
      </c>
      <c r="I46" s="23">
        <v>0</v>
      </c>
      <c r="J46" s="23">
        <v>0</v>
      </c>
      <c r="K46" s="23">
        <v>0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  <c r="W46" s="23">
        <v>0</v>
      </c>
      <c r="X46" s="23">
        <v>0</v>
      </c>
      <c r="Y46" s="23">
        <v>0</v>
      </c>
      <c r="Z46" s="23">
        <v>0</v>
      </c>
      <c r="AA46" s="23">
        <v>0</v>
      </c>
      <c r="AB46" s="23">
        <v>0</v>
      </c>
      <c r="AC46" s="23">
        <v>0</v>
      </c>
      <c r="AD46" s="31">
        <v>0</v>
      </c>
      <c r="AE46" s="23">
        <v>0</v>
      </c>
      <c r="AF46" s="23">
        <v>0</v>
      </c>
      <c r="AG46" s="23">
        <v>0</v>
      </c>
      <c r="AH46" s="23">
        <v>0</v>
      </c>
      <c r="AI46" s="23">
        <v>0</v>
      </c>
      <c r="AJ46" s="23">
        <v>0</v>
      </c>
      <c r="AK46" s="23">
        <v>0</v>
      </c>
      <c r="AL46" s="23">
        <v>0</v>
      </c>
      <c r="AM46" s="23">
        <v>0</v>
      </c>
      <c r="AN46" s="23">
        <v>0</v>
      </c>
      <c r="AO46" s="23">
        <v>0</v>
      </c>
      <c r="AP46" s="23">
        <v>0</v>
      </c>
      <c r="AQ46" s="23">
        <f t="shared" si="0"/>
        <v>10.340199999999999</v>
      </c>
      <c r="AR46" s="23">
        <f t="shared" si="1"/>
        <v>423.1221102558315</v>
      </c>
      <c r="AS46" s="2">
        <v>425.12</v>
      </c>
      <c r="AT46" s="23">
        <f t="shared" si="2"/>
        <v>0.46995901020147335</v>
      </c>
      <c r="AU46" s="14">
        <f t="shared" si="3"/>
        <v>3.9915634298536884</v>
      </c>
    </row>
    <row r="47" spans="1:47">
      <c r="A47" s="2" t="s">
        <v>196</v>
      </c>
      <c r="B47" s="2" t="s">
        <v>142</v>
      </c>
      <c r="C47" s="23">
        <v>0</v>
      </c>
      <c r="D47" s="23">
        <v>1</v>
      </c>
      <c r="E47" s="23">
        <v>0</v>
      </c>
      <c r="F47" s="23">
        <v>0</v>
      </c>
      <c r="G47" s="23">
        <v>0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  <c r="W47" s="23">
        <v>0</v>
      </c>
      <c r="X47" s="23">
        <v>1</v>
      </c>
      <c r="Y47" s="23">
        <v>0</v>
      </c>
      <c r="Z47" s="23">
        <v>1</v>
      </c>
      <c r="AA47" s="23">
        <v>1</v>
      </c>
      <c r="AB47" s="23">
        <v>0</v>
      </c>
      <c r="AC47" s="23">
        <v>0</v>
      </c>
      <c r="AD47" s="31">
        <v>0</v>
      </c>
      <c r="AE47" s="23">
        <v>0</v>
      </c>
      <c r="AF47" s="23">
        <v>0</v>
      </c>
      <c r="AG47" s="23">
        <v>0</v>
      </c>
      <c r="AH47" s="23">
        <v>0</v>
      </c>
      <c r="AI47" s="23">
        <v>0</v>
      </c>
      <c r="AJ47" s="23">
        <v>0</v>
      </c>
      <c r="AK47" s="23">
        <v>0</v>
      </c>
      <c r="AL47" s="23">
        <v>0</v>
      </c>
      <c r="AM47" s="23">
        <v>0</v>
      </c>
      <c r="AN47" s="23">
        <v>0</v>
      </c>
      <c r="AO47" s="23">
        <v>0</v>
      </c>
      <c r="AP47" s="23">
        <v>0</v>
      </c>
      <c r="AQ47" s="23">
        <f t="shared" si="0"/>
        <v>9.3071000000000002</v>
      </c>
      <c r="AR47" s="23">
        <f t="shared" si="1"/>
        <v>404.05627603051823</v>
      </c>
      <c r="AS47" s="2">
        <v>431.95</v>
      </c>
      <c r="AT47" s="23">
        <f t="shared" si="2"/>
        <v>6.4576279591345651</v>
      </c>
      <c r="AU47" s="14">
        <f t="shared" si="3"/>
        <v>778.05983688564095</v>
      </c>
    </row>
    <row r="48" spans="1:47">
      <c r="A48" s="2" t="s">
        <v>197</v>
      </c>
      <c r="B48" s="2" t="s">
        <v>143</v>
      </c>
      <c r="C48" s="23">
        <v>0</v>
      </c>
      <c r="D48" s="23">
        <v>0</v>
      </c>
      <c r="E48" s="23">
        <v>0</v>
      </c>
      <c r="F48" s="23">
        <v>0</v>
      </c>
      <c r="G48" s="23">
        <v>0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  <c r="W48" s="23">
        <v>0</v>
      </c>
      <c r="X48" s="23">
        <v>0</v>
      </c>
      <c r="Y48" s="23">
        <v>0</v>
      </c>
      <c r="Z48" s="23">
        <v>2</v>
      </c>
      <c r="AA48" s="23">
        <v>2</v>
      </c>
      <c r="AB48" s="23">
        <v>0</v>
      </c>
      <c r="AC48" s="23">
        <v>0</v>
      </c>
      <c r="AD48" s="31">
        <v>0</v>
      </c>
      <c r="AE48" s="23">
        <v>0</v>
      </c>
      <c r="AF48" s="23">
        <v>0</v>
      </c>
      <c r="AG48" s="23">
        <v>0</v>
      </c>
      <c r="AH48" s="23">
        <v>0</v>
      </c>
      <c r="AI48" s="23">
        <v>0</v>
      </c>
      <c r="AJ48" s="23">
        <v>0</v>
      </c>
      <c r="AK48" s="23">
        <v>0</v>
      </c>
      <c r="AL48" s="23">
        <v>0</v>
      </c>
      <c r="AM48" s="23">
        <v>0</v>
      </c>
      <c r="AN48" s="23">
        <v>0</v>
      </c>
      <c r="AO48" s="23">
        <v>0</v>
      </c>
      <c r="AP48" s="23">
        <v>0</v>
      </c>
      <c r="AQ48" s="23">
        <f t="shared" si="0"/>
        <v>8.4353999999999996</v>
      </c>
      <c r="AR48" s="23">
        <f t="shared" si="1"/>
        <v>386.24407362950257</v>
      </c>
      <c r="AS48" s="2">
        <v>386.35</v>
      </c>
      <c r="AT48" s="23">
        <f t="shared" si="2"/>
        <v>2.7417204735979528E-2</v>
      </c>
      <c r="AU48" s="14">
        <f t="shared" si="3"/>
        <v>1.1220395966764508E-2</v>
      </c>
    </row>
    <row r="49" spans="1:47">
      <c r="A49" s="1" t="s">
        <v>29</v>
      </c>
      <c r="B49" s="2" t="s">
        <v>144</v>
      </c>
      <c r="C49" s="23">
        <v>1</v>
      </c>
      <c r="D49" s="23">
        <v>2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1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  <c r="W49" s="23">
        <v>0</v>
      </c>
      <c r="X49" s="23">
        <v>0</v>
      </c>
      <c r="Y49" s="23">
        <v>0</v>
      </c>
      <c r="Z49" s="23">
        <v>0</v>
      </c>
      <c r="AA49" s="23">
        <v>0</v>
      </c>
      <c r="AB49" s="23">
        <v>0</v>
      </c>
      <c r="AC49" s="23">
        <v>0</v>
      </c>
      <c r="AD49" s="31">
        <v>0</v>
      </c>
      <c r="AE49" s="23">
        <v>0</v>
      </c>
      <c r="AF49" s="23">
        <v>0</v>
      </c>
      <c r="AG49" s="23">
        <v>0</v>
      </c>
      <c r="AH49" s="23">
        <v>0</v>
      </c>
      <c r="AI49" s="23">
        <v>0</v>
      </c>
      <c r="AJ49" s="23">
        <v>0</v>
      </c>
      <c r="AK49" s="23">
        <v>0</v>
      </c>
      <c r="AL49" s="23">
        <v>0</v>
      </c>
      <c r="AM49" s="23">
        <v>0</v>
      </c>
      <c r="AN49" s="23">
        <v>0</v>
      </c>
      <c r="AO49" s="23">
        <v>0</v>
      </c>
      <c r="AP49" s="23">
        <v>0</v>
      </c>
      <c r="AQ49" s="23">
        <f t="shared" si="0"/>
        <v>15.1358</v>
      </c>
      <c r="AR49" s="23">
        <f t="shared" si="1"/>
        <v>492.1361506014062</v>
      </c>
      <c r="AS49" s="2">
        <v>512.70000000000005</v>
      </c>
      <c r="AT49" s="23">
        <f t="shared" si="2"/>
        <v>4.0108931926260665</v>
      </c>
      <c r="AU49" s="14">
        <f t="shared" si="3"/>
        <v>422.87190208804844</v>
      </c>
    </row>
    <row r="50" spans="1:47">
      <c r="A50" s="1" t="s">
        <v>30</v>
      </c>
      <c r="B50" s="2" t="s">
        <v>145</v>
      </c>
      <c r="C50" s="23">
        <v>1</v>
      </c>
      <c r="D50" s="23">
        <v>2</v>
      </c>
      <c r="E50" s="23">
        <v>0</v>
      </c>
      <c r="F50" s="23">
        <v>0</v>
      </c>
      <c r="G50" s="23">
        <v>1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1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>
        <v>0</v>
      </c>
      <c r="Z50" s="23">
        <v>0</v>
      </c>
      <c r="AA50" s="23">
        <v>0</v>
      </c>
      <c r="AB50" s="23">
        <v>0</v>
      </c>
      <c r="AC50" s="23">
        <v>0</v>
      </c>
      <c r="AD50" s="31">
        <v>0</v>
      </c>
      <c r="AE50" s="23">
        <v>0</v>
      </c>
      <c r="AF50" s="23">
        <v>0</v>
      </c>
      <c r="AG50" s="23">
        <v>0</v>
      </c>
      <c r="AH50" s="23">
        <v>0</v>
      </c>
      <c r="AI50" s="23">
        <v>0</v>
      </c>
      <c r="AJ50" s="23">
        <v>0</v>
      </c>
      <c r="AK50" s="23">
        <v>0</v>
      </c>
      <c r="AL50" s="23">
        <v>0</v>
      </c>
      <c r="AM50" s="23">
        <v>0</v>
      </c>
      <c r="AN50" s="23">
        <v>0</v>
      </c>
      <c r="AO50" s="23">
        <v>1</v>
      </c>
      <c r="AP50" s="23">
        <v>0</v>
      </c>
      <c r="AQ50" s="23">
        <f t="shared" si="0"/>
        <v>20.764900000000001</v>
      </c>
      <c r="AR50" s="23">
        <f t="shared" si="1"/>
        <v>549.40905289067439</v>
      </c>
      <c r="AS50" s="2">
        <v>540</v>
      </c>
      <c r="AT50" s="23">
        <f t="shared" si="2"/>
        <v>1.7424172019767388</v>
      </c>
      <c r="AU50" s="14">
        <f t="shared" si="3"/>
        <v>88.53027629950806</v>
      </c>
    </row>
    <row r="51" spans="1:47">
      <c r="A51" s="1" t="s">
        <v>31</v>
      </c>
      <c r="B51" s="2" t="s">
        <v>146</v>
      </c>
      <c r="C51" s="23">
        <v>4</v>
      </c>
      <c r="D51" s="23">
        <v>1</v>
      </c>
      <c r="E51" s="23">
        <v>0</v>
      </c>
      <c r="F51" s="23">
        <v>1</v>
      </c>
      <c r="G51" s="23">
        <v>0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  <c r="W51" s="23">
        <v>0</v>
      </c>
      <c r="X51" s="23">
        <v>0</v>
      </c>
      <c r="Y51" s="23">
        <v>0</v>
      </c>
      <c r="Z51" s="23">
        <v>0</v>
      </c>
      <c r="AA51" s="23">
        <v>0</v>
      </c>
      <c r="AB51" s="23">
        <v>0</v>
      </c>
      <c r="AC51" s="23">
        <v>0</v>
      </c>
      <c r="AD51" s="31">
        <v>0</v>
      </c>
      <c r="AE51" s="23">
        <v>0</v>
      </c>
      <c r="AF51" s="23">
        <v>1</v>
      </c>
      <c r="AG51" s="23">
        <v>0</v>
      </c>
      <c r="AH51" s="23">
        <v>0</v>
      </c>
      <c r="AI51" s="23">
        <v>0</v>
      </c>
      <c r="AJ51" s="23">
        <v>0</v>
      </c>
      <c r="AK51" s="23">
        <v>0</v>
      </c>
      <c r="AL51" s="23">
        <v>0</v>
      </c>
      <c r="AM51" s="23">
        <v>0</v>
      </c>
      <c r="AN51" s="23">
        <v>0</v>
      </c>
      <c r="AO51" s="23">
        <v>0</v>
      </c>
      <c r="AP51" s="23">
        <v>0</v>
      </c>
      <c r="AQ51" s="23">
        <f t="shared" si="0"/>
        <v>14.5724</v>
      </c>
      <c r="AR51" s="23">
        <f t="shared" si="1"/>
        <v>485.26533704397383</v>
      </c>
      <c r="AS51" s="2">
        <v>489</v>
      </c>
      <c r="AT51" s="23">
        <f t="shared" si="2"/>
        <v>0.76373475583357264</v>
      </c>
      <c r="AU51" s="14">
        <f t="shared" si="3"/>
        <v>13.947707395114133</v>
      </c>
    </row>
    <row r="52" spans="1:47">
      <c r="A52" s="1" t="s">
        <v>32</v>
      </c>
      <c r="B52" s="2" t="s">
        <v>146</v>
      </c>
      <c r="C52" s="23">
        <v>4</v>
      </c>
      <c r="D52" s="23">
        <v>0</v>
      </c>
      <c r="E52" s="23">
        <v>2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  <c r="W52" s="23">
        <v>0</v>
      </c>
      <c r="X52" s="23">
        <v>0</v>
      </c>
      <c r="Y52" s="23">
        <v>0</v>
      </c>
      <c r="Z52" s="23">
        <v>0</v>
      </c>
      <c r="AA52" s="23">
        <v>0</v>
      </c>
      <c r="AB52" s="23">
        <v>0</v>
      </c>
      <c r="AC52" s="23">
        <v>0</v>
      </c>
      <c r="AD52" s="31">
        <v>0</v>
      </c>
      <c r="AE52" s="23">
        <v>0</v>
      </c>
      <c r="AF52" s="23">
        <v>0</v>
      </c>
      <c r="AG52" s="23">
        <v>0</v>
      </c>
      <c r="AH52" s="23">
        <v>0</v>
      </c>
      <c r="AI52" s="23">
        <v>1</v>
      </c>
      <c r="AJ52" s="23">
        <v>0</v>
      </c>
      <c r="AK52" s="23">
        <v>0</v>
      </c>
      <c r="AL52" s="23">
        <v>0</v>
      </c>
      <c r="AM52" s="23">
        <v>0</v>
      </c>
      <c r="AN52" s="23">
        <v>0</v>
      </c>
      <c r="AO52" s="23">
        <v>0</v>
      </c>
      <c r="AP52" s="23">
        <v>0</v>
      </c>
      <c r="AQ52" s="23">
        <f t="shared" si="0"/>
        <v>20.6038</v>
      </c>
      <c r="AR52" s="23">
        <f t="shared" si="1"/>
        <v>547.99833085655189</v>
      </c>
      <c r="AS52" s="2">
        <v>500</v>
      </c>
      <c r="AT52" s="23">
        <f t="shared" si="2"/>
        <v>9.5996661713103784</v>
      </c>
      <c r="AU52" s="14">
        <f t="shared" si="3"/>
        <v>2303.8397650150209</v>
      </c>
    </row>
    <row r="53" spans="1:47">
      <c r="A53" s="1" t="s">
        <v>33</v>
      </c>
      <c r="B53" s="2" t="s">
        <v>147</v>
      </c>
      <c r="C53" s="23">
        <v>5</v>
      </c>
      <c r="D53" s="23">
        <v>0</v>
      </c>
      <c r="E53" s="23">
        <v>1</v>
      </c>
      <c r="F53" s="23">
        <v>1</v>
      </c>
      <c r="G53" s="23">
        <v>0</v>
      </c>
      <c r="H53" s="23">
        <v>0</v>
      </c>
      <c r="I53" s="23">
        <v>0</v>
      </c>
      <c r="J53" s="23">
        <v>0</v>
      </c>
      <c r="K53" s="23">
        <v>0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  <c r="W53" s="23">
        <v>0</v>
      </c>
      <c r="X53" s="23">
        <v>0</v>
      </c>
      <c r="Y53" s="23">
        <v>0</v>
      </c>
      <c r="Z53" s="23">
        <v>0</v>
      </c>
      <c r="AA53" s="23">
        <v>0</v>
      </c>
      <c r="AB53" s="23">
        <v>0</v>
      </c>
      <c r="AC53" s="23">
        <v>0</v>
      </c>
      <c r="AD53" s="31">
        <v>0</v>
      </c>
      <c r="AE53" s="23">
        <v>0</v>
      </c>
      <c r="AF53" s="23">
        <v>0</v>
      </c>
      <c r="AG53" s="23">
        <v>0</v>
      </c>
      <c r="AH53" s="23">
        <v>0</v>
      </c>
      <c r="AI53" s="23">
        <v>1</v>
      </c>
      <c r="AJ53" s="23">
        <v>0</v>
      </c>
      <c r="AK53" s="23">
        <v>0</v>
      </c>
      <c r="AL53" s="23">
        <v>0</v>
      </c>
      <c r="AM53" s="23">
        <v>0</v>
      </c>
      <c r="AN53" s="23">
        <v>0</v>
      </c>
      <c r="AO53" s="23">
        <v>0</v>
      </c>
      <c r="AP53" s="23">
        <v>0</v>
      </c>
      <c r="AQ53" s="23">
        <f t="shared" si="0"/>
        <v>23.1312</v>
      </c>
      <c r="AR53" s="23">
        <f t="shared" si="1"/>
        <v>568.95607770005256</v>
      </c>
      <c r="AS53" s="2">
        <v>531.1</v>
      </c>
      <c r="AT53" s="23">
        <f t="shared" si="2"/>
        <v>7.1278624929490748</v>
      </c>
      <c r="AU53" s="14">
        <f t="shared" si="3"/>
        <v>1433.0826188324149</v>
      </c>
    </row>
    <row r="54" spans="1:47">
      <c r="A54" s="1" t="s">
        <v>34</v>
      </c>
      <c r="B54" s="2" t="s">
        <v>148</v>
      </c>
      <c r="C54" s="23">
        <v>2</v>
      </c>
      <c r="D54" s="23">
        <v>3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  <c r="W54" s="23">
        <v>0</v>
      </c>
      <c r="X54" s="23">
        <v>0</v>
      </c>
      <c r="Y54" s="23">
        <v>0</v>
      </c>
      <c r="Z54" s="23">
        <v>0</v>
      </c>
      <c r="AA54" s="23">
        <v>0</v>
      </c>
      <c r="AB54" s="23">
        <v>0</v>
      </c>
      <c r="AC54" s="23">
        <v>0</v>
      </c>
      <c r="AD54" s="31">
        <v>0</v>
      </c>
      <c r="AE54" s="23">
        <v>0</v>
      </c>
      <c r="AF54" s="23">
        <v>0</v>
      </c>
      <c r="AG54" s="23">
        <v>0</v>
      </c>
      <c r="AH54" s="23">
        <v>0</v>
      </c>
      <c r="AI54" s="23">
        <v>0</v>
      </c>
      <c r="AJ54" s="23">
        <v>0</v>
      </c>
      <c r="AK54" s="23">
        <v>0</v>
      </c>
      <c r="AL54" s="23">
        <v>0</v>
      </c>
      <c r="AM54" s="23">
        <v>0</v>
      </c>
      <c r="AN54" s="23">
        <v>0</v>
      </c>
      <c r="AO54" s="23">
        <v>0</v>
      </c>
      <c r="AP54" s="23">
        <v>0</v>
      </c>
      <c r="AQ54" s="23">
        <f t="shared" si="0"/>
        <v>13.832199999999998</v>
      </c>
      <c r="AR54" s="23">
        <f t="shared" si="1"/>
        <v>475.82311245632098</v>
      </c>
      <c r="AS54" s="2">
        <v>469.7</v>
      </c>
      <c r="AT54" s="23">
        <f t="shared" si="2"/>
        <v>1.3036219834619962</v>
      </c>
      <c r="AU54" s="14">
        <f t="shared" si="3"/>
        <v>37.492506152753343</v>
      </c>
    </row>
    <row r="55" spans="1:47">
      <c r="A55" s="1" t="s">
        <v>35</v>
      </c>
      <c r="B55" s="2" t="s">
        <v>148</v>
      </c>
      <c r="C55" s="23">
        <v>3</v>
      </c>
      <c r="D55" s="23">
        <v>1</v>
      </c>
      <c r="E55" s="23">
        <v>1</v>
      </c>
      <c r="F55" s="23">
        <v>0</v>
      </c>
      <c r="G55" s="23">
        <v>0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  <c r="W55" s="23">
        <v>0</v>
      </c>
      <c r="X55" s="23">
        <v>0</v>
      </c>
      <c r="Y55" s="23">
        <v>0</v>
      </c>
      <c r="Z55" s="23">
        <v>0</v>
      </c>
      <c r="AA55" s="23">
        <v>0</v>
      </c>
      <c r="AB55" s="23">
        <v>0</v>
      </c>
      <c r="AC55" s="23">
        <v>0</v>
      </c>
      <c r="AD55" s="31">
        <v>0</v>
      </c>
      <c r="AE55" s="23">
        <v>1</v>
      </c>
      <c r="AF55" s="23">
        <v>0</v>
      </c>
      <c r="AG55" s="23">
        <v>0</v>
      </c>
      <c r="AH55" s="23">
        <v>0</v>
      </c>
      <c r="AI55" s="23">
        <v>0</v>
      </c>
      <c r="AJ55" s="23">
        <v>0</v>
      </c>
      <c r="AK55" s="23">
        <v>0</v>
      </c>
      <c r="AL55" s="23">
        <v>0</v>
      </c>
      <c r="AM55" s="23">
        <v>0</v>
      </c>
      <c r="AN55" s="23">
        <v>0</v>
      </c>
      <c r="AO55" s="23">
        <v>0</v>
      </c>
      <c r="AP55" s="23">
        <v>0</v>
      </c>
      <c r="AQ55" s="23">
        <f t="shared" si="0"/>
        <v>12.0259</v>
      </c>
      <c r="AR55" s="23">
        <f t="shared" si="1"/>
        <v>450.47668498527435</v>
      </c>
      <c r="AS55" s="2">
        <v>460.4</v>
      </c>
      <c r="AT55" s="23">
        <f t="shared" si="2"/>
        <v>2.1553681613218143</v>
      </c>
      <c r="AU55" s="14">
        <f t="shared" si="3"/>
        <v>98.472180881479147</v>
      </c>
    </row>
    <row r="56" spans="1:47">
      <c r="A56" s="1" t="s">
        <v>36</v>
      </c>
      <c r="B56" s="2" t="s">
        <v>148</v>
      </c>
      <c r="C56" s="23">
        <v>4</v>
      </c>
      <c r="D56" s="23">
        <v>0</v>
      </c>
      <c r="E56" s="23">
        <v>0</v>
      </c>
      <c r="F56" s="23">
        <v>1</v>
      </c>
      <c r="G56" s="23">
        <v>0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  <c r="W56" s="23">
        <v>0</v>
      </c>
      <c r="X56" s="23">
        <v>0</v>
      </c>
      <c r="Y56" s="23">
        <v>0</v>
      </c>
      <c r="Z56" s="23">
        <v>0</v>
      </c>
      <c r="AA56" s="23">
        <v>0</v>
      </c>
      <c r="AB56" s="23">
        <v>0</v>
      </c>
      <c r="AC56" s="23">
        <v>0</v>
      </c>
      <c r="AD56" s="31">
        <v>0</v>
      </c>
      <c r="AE56" s="23">
        <v>0</v>
      </c>
      <c r="AF56" s="23">
        <v>1</v>
      </c>
      <c r="AG56" s="23">
        <v>0</v>
      </c>
      <c r="AH56" s="23">
        <v>0</v>
      </c>
      <c r="AI56" s="23">
        <v>0</v>
      </c>
      <c r="AJ56" s="23">
        <v>0</v>
      </c>
      <c r="AK56" s="23">
        <v>0</v>
      </c>
      <c r="AL56" s="23">
        <v>0</v>
      </c>
      <c r="AM56" s="23">
        <v>0</v>
      </c>
      <c r="AN56" s="23">
        <v>0</v>
      </c>
      <c r="AO56" s="23">
        <v>0</v>
      </c>
      <c r="AP56" s="23">
        <v>0</v>
      </c>
      <c r="AQ56" s="23">
        <f t="shared" si="0"/>
        <v>11.080399999999999</v>
      </c>
      <c r="AR56" s="23">
        <f t="shared" si="1"/>
        <v>435.64504125291211</v>
      </c>
      <c r="AS56" s="2">
        <v>433.8</v>
      </c>
      <c r="AT56" s="23">
        <f t="shared" si="2"/>
        <v>0.42532071298111956</v>
      </c>
      <c r="AU56" s="14">
        <f t="shared" si="3"/>
        <v>3.4041772249474396</v>
      </c>
    </row>
    <row r="57" spans="1:47">
      <c r="A57" s="1" t="s">
        <v>37</v>
      </c>
      <c r="B57" s="2" t="s">
        <v>146</v>
      </c>
      <c r="C57" s="23">
        <v>3</v>
      </c>
      <c r="D57" s="23">
        <v>2</v>
      </c>
      <c r="E57" s="23">
        <v>1</v>
      </c>
      <c r="F57" s="23">
        <v>0</v>
      </c>
      <c r="G57" s="23">
        <v>0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  <c r="W57" s="23">
        <v>0</v>
      </c>
      <c r="X57" s="23">
        <v>0</v>
      </c>
      <c r="Y57" s="23">
        <v>0</v>
      </c>
      <c r="Z57" s="23">
        <v>0</v>
      </c>
      <c r="AA57" s="23">
        <v>0</v>
      </c>
      <c r="AB57" s="23">
        <v>0</v>
      </c>
      <c r="AC57" s="23">
        <v>0</v>
      </c>
      <c r="AD57" s="31">
        <v>0</v>
      </c>
      <c r="AE57" s="23">
        <v>1</v>
      </c>
      <c r="AF57" s="23">
        <v>0</v>
      </c>
      <c r="AG57" s="23">
        <v>0</v>
      </c>
      <c r="AH57" s="23">
        <v>0</v>
      </c>
      <c r="AI57" s="23">
        <v>0</v>
      </c>
      <c r="AJ57" s="23">
        <v>0</v>
      </c>
      <c r="AK57" s="23">
        <v>0</v>
      </c>
      <c r="AL57" s="23">
        <v>0</v>
      </c>
      <c r="AM57" s="23">
        <v>0</v>
      </c>
      <c r="AN57" s="23">
        <v>0</v>
      </c>
      <c r="AO57" s="23">
        <v>0</v>
      </c>
      <c r="AP57" s="23">
        <v>0</v>
      </c>
      <c r="AQ57" s="23">
        <f t="shared" si="0"/>
        <v>15.517900000000001</v>
      </c>
      <c r="AR57" s="23">
        <f t="shared" si="1"/>
        <v>496.65192479133799</v>
      </c>
      <c r="AS57" s="2">
        <v>497.7</v>
      </c>
      <c r="AT57" s="23">
        <f t="shared" si="2"/>
        <v>0.21058372687602944</v>
      </c>
      <c r="AU57" s="14">
        <f t="shared" si="3"/>
        <v>1.0984616430118921</v>
      </c>
    </row>
    <row r="58" spans="1:47">
      <c r="A58" s="1" t="s">
        <v>38</v>
      </c>
      <c r="B58" s="2" t="s">
        <v>146</v>
      </c>
      <c r="C58" s="23">
        <v>3</v>
      </c>
      <c r="D58" s="23">
        <v>2</v>
      </c>
      <c r="E58" s="23">
        <v>1</v>
      </c>
      <c r="F58" s="23">
        <v>0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  <c r="W58" s="23">
        <v>0</v>
      </c>
      <c r="X58" s="23">
        <v>0</v>
      </c>
      <c r="Y58" s="23">
        <v>0</v>
      </c>
      <c r="Z58" s="23">
        <v>0</v>
      </c>
      <c r="AA58" s="23">
        <v>0</v>
      </c>
      <c r="AB58" s="23">
        <v>0</v>
      </c>
      <c r="AC58" s="23">
        <v>0</v>
      </c>
      <c r="AD58" s="31">
        <v>0</v>
      </c>
      <c r="AE58" s="23">
        <v>0</v>
      </c>
      <c r="AF58" s="23">
        <v>0</v>
      </c>
      <c r="AG58" s="23">
        <v>0</v>
      </c>
      <c r="AH58" s="23">
        <v>1</v>
      </c>
      <c r="AI58" s="23">
        <v>0</v>
      </c>
      <c r="AJ58" s="23">
        <v>0</v>
      </c>
      <c r="AK58" s="23">
        <v>0</v>
      </c>
      <c r="AL58" s="23">
        <v>0</v>
      </c>
      <c r="AM58" s="23">
        <v>0</v>
      </c>
      <c r="AN58" s="23">
        <v>0</v>
      </c>
      <c r="AO58" s="23">
        <v>0</v>
      </c>
      <c r="AP58" s="23">
        <v>0</v>
      </c>
      <c r="AQ58" s="23">
        <f t="shared" si="0"/>
        <v>18.039900000000003</v>
      </c>
      <c r="AR58" s="23">
        <f t="shared" si="1"/>
        <v>523.92831182445411</v>
      </c>
      <c r="AS58" s="2">
        <v>504.6</v>
      </c>
      <c r="AT58" s="23">
        <f t="shared" si="2"/>
        <v>3.8304224780923679</v>
      </c>
      <c r="AU58" s="14">
        <f t="shared" si="3"/>
        <v>373.58363798333181</v>
      </c>
    </row>
    <row r="59" spans="1:47">
      <c r="A59" s="1" t="s">
        <v>39</v>
      </c>
      <c r="B59" s="2" t="s">
        <v>147</v>
      </c>
      <c r="C59" s="23">
        <v>4</v>
      </c>
      <c r="D59" s="23">
        <v>2</v>
      </c>
      <c r="E59" s="23">
        <v>0</v>
      </c>
      <c r="F59" s="23">
        <v>1</v>
      </c>
      <c r="G59" s="23">
        <v>0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  <c r="W59" s="23">
        <v>0</v>
      </c>
      <c r="X59" s="23">
        <v>0</v>
      </c>
      <c r="Y59" s="23">
        <v>0</v>
      </c>
      <c r="Z59" s="23">
        <v>0</v>
      </c>
      <c r="AA59" s="23">
        <v>0</v>
      </c>
      <c r="AB59" s="23">
        <v>0</v>
      </c>
      <c r="AC59" s="23">
        <v>0</v>
      </c>
      <c r="AD59" s="31">
        <v>0</v>
      </c>
      <c r="AE59" s="23">
        <v>0</v>
      </c>
      <c r="AF59" s="23">
        <v>1</v>
      </c>
      <c r="AG59" s="23">
        <v>0</v>
      </c>
      <c r="AH59" s="23">
        <v>0</v>
      </c>
      <c r="AI59" s="23">
        <v>0</v>
      </c>
      <c r="AJ59" s="23">
        <v>0</v>
      </c>
      <c r="AK59" s="23">
        <v>0</v>
      </c>
      <c r="AL59" s="23">
        <v>0</v>
      </c>
      <c r="AM59" s="23">
        <v>0</v>
      </c>
      <c r="AN59" s="23">
        <v>0</v>
      </c>
      <c r="AO59" s="23">
        <v>0</v>
      </c>
      <c r="AP59" s="23">
        <v>0</v>
      </c>
      <c r="AQ59" s="23">
        <f t="shared" si="0"/>
        <v>18.064400000000003</v>
      </c>
      <c r="AR59" s="23">
        <f t="shared" si="1"/>
        <v>524.17413499128759</v>
      </c>
      <c r="AS59" s="2">
        <v>526.5</v>
      </c>
      <c r="AT59" s="23">
        <f t="shared" si="2"/>
        <v>0.44175973574784655</v>
      </c>
      <c r="AU59" s="14">
        <f t="shared" si="3"/>
        <v>5.4096480387527901</v>
      </c>
    </row>
    <row r="60" spans="1:47">
      <c r="A60" s="1" t="s">
        <v>40</v>
      </c>
      <c r="B60" s="2" t="s">
        <v>147</v>
      </c>
      <c r="C60" s="23">
        <v>4</v>
      </c>
      <c r="D60" s="23">
        <v>1</v>
      </c>
      <c r="E60" s="23">
        <v>2</v>
      </c>
      <c r="F60" s="23">
        <v>0</v>
      </c>
      <c r="G60" s="23">
        <v>0</v>
      </c>
      <c r="H60" s="23">
        <v>0</v>
      </c>
      <c r="I60" s="23">
        <v>0</v>
      </c>
      <c r="J60" s="23">
        <v>0</v>
      </c>
      <c r="K60" s="23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  <c r="W60" s="23">
        <v>0</v>
      </c>
      <c r="X60" s="23">
        <v>0</v>
      </c>
      <c r="Y60" s="23">
        <v>0</v>
      </c>
      <c r="Z60" s="23">
        <v>0</v>
      </c>
      <c r="AA60" s="23">
        <v>0</v>
      </c>
      <c r="AB60" s="23">
        <v>0</v>
      </c>
      <c r="AC60" s="23">
        <v>0</v>
      </c>
      <c r="AD60" s="31">
        <v>0</v>
      </c>
      <c r="AE60" s="23">
        <v>2</v>
      </c>
      <c r="AF60" s="23">
        <v>0</v>
      </c>
      <c r="AG60" s="23">
        <v>0</v>
      </c>
      <c r="AH60" s="23">
        <v>0</v>
      </c>
      <c r="AI60" s="23">
        <v>0</v>
      </c>
      <c r="AJ60" s="23">
        <v>0</v>
      </c>
      <c r="AK60" s="23">
        <v>0</v>
      </c>
      <c r="AL60" s="23">
        <v>0</v>
      </c>
      <c r="AM60" s="23">
        <v>0</v>
      </c>
      <c r="AN60" s="23">
        <v>0</v>
      </c>
      <c r="AO60" s="23">
        <v>0</v>
      </c>
      <c r="AP60" s="23">
        <v>0</v>
      </c>
      <c r="AQ60" s="23">
        <f t="shared" si="0"/>
        <v>17.203600000000002</v>
      </c>
      <c r="AR60" s="23">
        <f t="shared" si="1"/>
        <v>515.33065341724387</v>
      </c>
      <c r="AS60" s="2">
        <v>519.79999999999995</v>
      </c>
      <c r="AT60" s="23">
        <f t="shared" si="2"/>
        <v>0.85982042761756239</v>
      </c>
      <c r="AU60" s="14">
        <f t="shared" si="3"/>
        <v>19.975058876793526</v>
      </c>
    </row>
    <row r="61" spans="1:47">
      <c r="A61" s="1" t="s">
        <v>41</v>
      </c>
      <c r="B61" s="2" t="s">
        <v>147</v>
      </c>
      <c r="C61" s="23">
        <v>4</v>
      </c>
      <c r="D61" s="23">
        <v>2</v>
      </c>
      <c r="E61" s="23">
        <v>0</v>
      </c>
      <c r="F61" s="23">
        <v>1</v>
      </c>
      <c r="G61" s="23">
        <v>0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  <c r="W61" s="23">
        <v>0</v>
      </c>
      <c r="X61" s="23">
        <v>0</v>
      </c>
      <c r="Y61" s="23">
        <v>0</v>
      </c>
      <c r="Z61" s="23">
        <v>0</v>
      </c>
      <c r="AA61" s="23">
        <v>0</v>
      </c>
      <c r="AB61" s="23">
        <v>0</v>
      </c>
      <c r="AC61" s="23">
        <v>0</v>
      </c>
      <c r="AD61" s="31">
        <v>0</v>
      </c>
      <c r="AE61" s="23">
        <v>0</v>
      </c>
      <c r="AF61" s="23">
        <v>0</v>
      </c>
      <c r="AG61" s="23">
        <v>0</v>
      </c>
      <c r="AH61" s="23">
        <v>0</v>
      </c>
      <c r="AI61" s="23">
        <v>1</v>
      </c>
      <c r="AJ61" s="23">
        <v>0</v>
      </c>
      <c r="AK61" s="23">
        <v>0</v>
      </c>
      <c r="AL61" s="23">
        <v>0</v>
      </c>
      <c r="AM61" s="23">
        <v>0</v>
      </c>
      <c r="AN61" s="23">
        <v>0</v>
      </c>
      <c r="AO61" s="23">
        <v>0</v>
      </c>
      <c r="AP61" s="23">
        <v>0</v>
      </c>
      <c r="AQ61" s="23">
        <f t="shared" si="0"/>
        <v>24.4041</v>
      </c>
      <c r="AR61" s="23">
        <f t="shared" si="1"/>
        <v>578.65888647291479</v>
      </c>
      <c r="AS61" s="2">
        <v>536.4</v>
      </c>
      <c r="AT61" s="23">
        <f t="shared" si="2"/>
        <v>7.8782413260467585</v>
      </c>
      <c r="AU61" s="14">
        <f t="shared" si="3"/>
        <v>1785.8134859307022</v>
      </c>
    </row>
    <row r="62" spans="1:47">
      <c r="A62" s="1" t="s">
        <v>42</v>
      </c>
      <c r="B62" s="2" t="s">
        <v>147</v>
      </c>
      <c r="C62" s="23">
        <v>3</v>
      </c>
      <c r="D62" s="23">
        <v>3</v>
      </c>
      <c r="E62" s="23">
        <v>1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  <c r="W62" s="23">
        <v>0</v>
      </c>
      <c r="X62" s="23">
        <v>0</v>
      </c>
      <c r="Y62" s="23">
        <v>0</v>
      </c>
      <c r="Z62" s="23">
        <v>0</v>
      </c>
      <c r="AA62" s="23">
        <v>0</v>
      </c>
      <c r="AB62" s="23">
        <v>0</v>
      </c>
      <c r="AC62" s="23">
        <v>0</v>
      </c>
      <c r="AD62" s="31">
        <v>0</v>
      </c>
      <c r="AE62" s="23">
        <v>0</v>
      </c>
      <c r="AF62" s="23">
        <v>0</v>
      </c>
      <c r="AG62" s="23">
        <v>0</v>
      </c>
      <c r="AH62" s="23">
        <v>0</v>
      </c>
      <c r="AI62" s="23">
        <v>0</v>
      </c>
      <c r="AJ62" s="23">
        <v>0</v>
      </c>
      <c r="AK62" s="23">
        <v>0</v>
      </c>
      <c r="AL62" s="23">
        <v>0</v>
      </c>
      <c r="AM62" s="23">
        <v>0</v>
      </c>
      <c r="AN62" s="23">
        <v>0</v>
      </c>
      <c r="AO62" s="23">
        <v>0</v>
      </c>
      <c r="AP62" s="23">
        <v>0</v>
      </c>
      <c r="AQ62" s="23">
        <f t="shared" si="0"/>
        <v>19.543299999999999</v>
      </c>
      <c r="AR62" s="23">
        <f t="shared" si="1"/>
        <v>538.42698248394959</v>
      </c>
      <c r="AS62" s="2">
        <v>540.6</v>
      </c>
      <c r="AT62" s="23">
        <f t="shared" si="2"/>
        <v>0.40196402442664364</v>
      </c>
      <c r="AU62" s="14">
        <f t="shared" si="3"/>
        <v>4.7220051250620063</v>
      </c>
    </row>
    <row r="63" spans="1:47">
      <c r="A63" s="1" t="s">
        <v>43</v>
      </c>
      <c r="B63" s="2" t="s">
        <v>149</v>
      </c>
      <c r="C63" s="23">
        <v>5</v>
      </c>
      <c r="D63" s="23">
        <v>1</v>
      </c>
      <c r="E63" s="23">
        <v>1</v>
      </c>
      <c r="F63" s="23">
        <v>1</v>
      </c>
      <c r="G63" s="23">
        <v>0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  <c r="W63" s="23">
        <v>0</v>
      </c>
      <c r="X63" s="23">
        <v>0</v>
      </c>
      <c r="Y63" s="23">
        <v>0</v>
      </c>
      <c r="Z63" s="23">
        <v>0</v>
      </c>
      <c r="AA63" s="23">
        <v>0</v>
      </c>
      <c r="AB63" s="23">
        <v>0</v>
      </c>
      <c r="AC63" s="23">
        <v>0</v>
      </c>
      <c r="AD63" s="31">
        <v>0</v>
      </c>
      <c r="AE63" s="23">
        <v>0</v>
      </c>
      <c r="AF63" s="23">
        <v>0</v>
      </c>
      <c r="AG63" s="23">
        <v>0</v>
      </c>
      <c r="AH63" s="23">
        <v>1</v>
      </c>
      <c r="AI63" s="23">
        <v>0</v>
      </c>
      <c r="AJ63" s="23">
        <v>0</v>
      </c>
      <c r="AK63" s="23">
        <v>0</v>
      </c>
      <c r="AL63" s="23">
        <v>0</v>
      </c>
      <c r="AM63" s="23">
        <v>0</v>
      </c>
      <c r="AN63" s="23">
        <v>0</v>
      </c>
      <c r="AO63" s="23">
        <v>0</v>
      </c>
      <c r="AP63" s="23">
        <v>0</v>
      </c>
      <c r="AQ63" s="23">
        <f t="shared" si="0"/>
        <v>22.7864</v>
      </c>
      <c r="AR63" s="23">
        <f t="shared" si="1"/>
        <v>566.23580885862418</v>
      </c>
      <c r="AS63" s="2">
        <v>563.5</v>
      </c>
      <c r="AT63" s="23">
        <f t="shared" si="2"/>
        <v>0.48550290303889648</v>
      </c>
      <c r="AU63" s="14">
        <f t="shared" si="3"/>
        <v>7.4846501109265491</v>
      </c>
    </row>
    <row r="64" spans="1:47">
      <c r="A64" s="1" t="s">
        <v>44</v>
      </c>
      <c r="B64" s="2" t="s">
        <v>149</v>
      </c>
      <c r="C64" s="23">
        <v>5</v>
      </c>
      <c r="D64" s="23">
        <v>1</v>
      </c>
      <c r="E64" s="23">
        <v>1</v>
      </c>
      <c r="F64" s="23">
        <v>1</v>
      </c>
      <c r="G64" s="23">
        <v>0</v>
      </c>
      <c r="H64" s="23">
        <v>0</v>
      </c>
      <c r="I64" s="23">
        <v>0</v>
      </c>
      <c r="J64" s="23">
        <v>0</v>
      </c>
      <c r="K64" s="23">
        <v>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  <c r="W64" s="23">
        <v>0</v>
      </c>
      <c r="X64" s="23">
        <v>0</v>
      </c>
      <c r="Y64" s="23">
        <v>0</v>
      </c>
      <c r="Z64" s="23">
        <v>0</v>
      </c>
      <c r="AA64" s="23">
        <v>0</v>
      </c>
      <c r="AB64" s="23">
        <v>0</v>
      </c>
      <c r="AC64" s="23">
        <v>0</v>
      </c>
      <c r="AD64" s="31">
        <v>0</v>
      </c>
      <c r="AE64" s="23">
        <v>0</v>
      </c>
      <c r="AF64" s="23">
        <v>1</v>
      </c>
      <c r="AG64" s="23">
        <v>0</v>
      </c>
      <c r="AH64" s="23">
        <v>0</v>
      </c>
      <c r="AI64" s="23">
        <v>0</v>
      </c>
      <c r="AJ64" s="23">
        <v>0</v>
      </c>
      <c r="AK64" s="23">
        <v>0</v>
      </c>
      <c r="AL64" s="23">
        <v>0</v>
      </c>
      <c r="AM64" s="23">
        <v>0</v>
      </c>
      <c r="AN64" s="23">
        <v>0</v>
      </c>
      <c r="AO64" s="23">
        <v>0</v>
      </c>
      <c r="AP64" s="23">
        <v>0</v>
      </c>
      <c r="AQ64" s="23">
        <f t="shared" si="0"/>
        <v>20.283500000000004</v>
      </c>
      <c r="AR64" s="23">
        <f t="shared" si="1"/>
        <v>545.1604577178955</v>
      </c>
      <c r="AS64" s="2">
        <v>543.79999999999995</v>
      </c>
      <c r="AT64" s="23">
        <f t="shared" si="2"/>
        <v>0.25017611583220717</v>
      </c>
      <c r="AU64" s="14">
        <f t="shared" si="3"/>
        <v>1.8508452021815471</v>
      </c>
    </row>
    <row r="65" spans="1:47">
      <c r="A65" s="1" t="s">
        <v>45</v>
      </c>
      <c r="B65" s="2" t="s">
        <v>149</v>
      </c>
      <c r="C65" s="23">
        <v>5</v>
      </c>
      <c r="D65" s="23">
        <v>1</v>
      </c>
      <c r="E65" s="23">
        <v>1</v>
      </c>
      <c r="F65" s="23">
        <v>1</v>
      </c>
      <c r="G65" s="23">
        <v>0</v>
      </c>
      <c r="H65" s="23">
        <v>0</v>
      </c>
      <c r="I65" s="23">
        <v>0</v>
      </c>
      <c r="J65" s="23">
        <v>0</v>
      </c>
      <c r="K65" s="23">
        <v>0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3">
        <v>0</v>
      </c>
      <c r="W65" s="23">
        <v>0</v>
      </c>
      <c r="X65" s="23">
        <v>0</v>
      </c>
      <c r="Y65" s="23">
        <v>0</v>
      </c>
      <c r="Z65" s="23">
        <v>0</v>
      </c>
      <c r="AA65" s="23">
        <v>0</v>
      </c>
      <c r="AB65" s="23">
        <v>0</v>
      </c>
      <c r="AC65" s="23">
        <v>0</v>
      </c>
      <c r="AD65" s="31">
        <v>0</v>
      </c>
      <c r="AE65" s="23">
        <v>0</v>
      </c>
      <c r="AF65" s="23">
        <v>0</v>
      </c>
      <c r="AG65" s="23">
        <v>0</v>
      </c>
      <c r="AH65" s="23">
        <v>0</v>
      </c>
      <c r="AI65" s="23">
        <v>1</v>
      </c>
      <c r="AJ65" s="23">
        <v>0</v>
      </c>
      <c r="AK65" s="23">
        <v>0</v>
      </c>
      <c r="AL65" s="23">
        <v>0</v>
      </c>
      <c r="AM65" s="23">
        <v>0</v>
      </c>
      <c r="AN65" s="23">
        <v>0</v>
      </c>
      <c r="AO65" s="23">
        <v>0</v>
      </c>
      <c r="AP65" s="23">
        <v>0</v>
      </c>
      <c r="AQ65" s="23">
        <f t="shared" si="0"/>
        <v>26.623200000000004</v>
      </c>
      <c r="AR65" s="23">
        <f t="shared" si="1"/>
        <v>594.42279414204859</v>
      </c>
      <c r="AS65" s="2">
        <v>573.5</v>
      </c>
      <c r="AT65" s="23">
        <f t="shared" si="2"/>
        <v>3.6482640177939993</v>
      </c>
      <c r="AU65" s="14">
        <f t="shared" si="3"/>
        <v>437.76331471054272</v>
      </c>
    </row>
    <row r="66" spans="1:47">
      <c r="A66" s="1" t="s">
        <v>46</v>
      </c>
      <c r="B66" s="2" t="s">
        <v>149</v>
      </c>
      <c r="C66" s="23">
        <v>5</v>
      </c>
      <c r="D66" s="23">
        <v>0</v>
      </c>
      <c r="E66" s="23">
        <v>3</v>
      </c>
      <c r="F66" s="23">
        <v>0</v>
      </c>
      <c r="G66" s="23">
        <v>0</v>
      </c>
      <c r="H66" s="23">
        <v>0</v>
      </c>
      <c r="I66" s="23">
        <v>0</v>
      </c>
      <c r="J66" s="23">
        <v>0</v>
      </c>
      <c r="K66" s="23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  <c r="W66" s="23">
        <v>0</v>
      </c>
      <c r="X66" s="23">
        <v>0</v>
      </c>
      <c r="Y66" s="23">
        <v>0</v>
      </c>
      <c r="Z66" s="23">
        <v>0</v>
      </c>
      <c r="AA66" s="23">
        <v>0</v>
      </c>
      <c r="AB66" s="23">
        <v>0</v>
      </c>
      <c r="AC66" s="23">
        <v>0</v>
      </c>
      <c r="AD66" s="31">
        <v>0</v>
      </c>
      <c r="AE66" s="23">
        <v>1</v>
      </c>
      <c r="AF66" s="23">
        <v>0</v>
      </c>
      <c r="AG66" s="23">
        <v>0</v>
      </c>
      <c r="AH66" s="23">
        <v>0</v>
      </c>
      <c r="AI66" s="23">
        <v>1</v>
      </c>
      <c r="AJ66" s="23">
        <v>0</v>
      </c>
      <c r="AK66" s="23">
        <v>0</v>
      </c>
      <c r="AL66" s="23">
        <v>0</v>
      </c>
      <c r="AM66" s="23">
        <v>0</v>
      </c>
      <c r="AN66" s="23">
        <v>0</v>
      </c>
      <c r="AO66" s="23">
        <v>0</v>
      </c>
      <c r="AP66" s="23">
        <v>0</v>
      </c>
      <c r="AQ66" s="23">
        <f t="shared" ref="AQ66:AQ121" si="4">1.6781*C66+3.492*D66+4.033*E66+4.8823*F66+5.0146*G66+7.3691*H66+6.5081*I66+8.9582*J66+11.3764*K66+9.9318*L66+6.4737*M66+6.0723*N66+5.0663*O66+9.5059*P66+11.0752*Q66+10.8632*R66+11.3959*S66+16.3945*T66+18.5875*U66+10.5371*V66+17.3947*W66+1.5974*X66+5.4334*Y66+2.4778*Z66+1.7399*AA66+3.5192*AB66+9.8408*AC66+4.8923*AD66-0.5334*AE66-0.5143*AF66+1.0699*AG66+1.9886*AH66+5.8254*AI66+0.4402*AJ66+0.0167*AK66-0.5231*AL66-0.385*AM66+2.0427*AN66+1.0159*AO66-0.4996*AP66</f>
        <v>25.781500000000001</v>
      </c>
      <c r="AR66" s="23">
        <f t="shared" ref="AR66:AR121" si="5">181.128*LN(AQ66)</f>
        <v>588.60390578193062</v>
      </c>
      <c r="AS66" s="2">
        <v>566.4</v>
      </c>
      <c r="AT66" s="23">
        <f t="shared" ref="AT66:AT121" si="6">ABS((AR66-AS66)/AS66*100)</f>
        <v>3.9201811055668507</v>
      </c>
      <c r="AU66" s="14">
        <f t="shared" si="3"/>
        <v>493.01343197285308</v>
      </c>
    </row>
    <row r="67" spans="1:47">
      <c r="A67" s="1" t="s">
        <v>47</v>
      </c>
      <c r="B67" s="2" t="s">
        <v>149</v>
      </c>
      <c r="C67" s="23">
        <v>4</v>
      </c>
      <c r="D67" s="23">
        <v>2</v>
      </c>
      <c r="E67" s="23">
        <v>2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3">
        <v>0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  <c r="W67" s="23">
        <v>0</v>
      </c>
      <c r="X67" s="23">
        <v>0</v>
      </c>
      <c r="Y67" s="23">
        <v>0</v>
      </c>
      <c r="Z67" s="23">
        <v>0</v>
      </c>
      <c r="AA67" s="23">
        <v>0</v>
      </c>
      <c r="AB67" s="23">
        <v>0</v>
      </c>
      <c r="AC67" s="23">
        <v>0</v>
      </c>
      <c r="AD67" s="31">
        <v>0</v>
      </c>
      <c r="AE67" s="23">
        <v>1</v>
      </c>
      <c r="AF67" s="23">
        <v>0</v>
      </c>
      <c r="AG67" s="23">
        <v>0</v>
      </c>
      <c r="AH67" s="23">
        <v>0</v>
      </c>
      <c r="AI67" s="23">
        <v>0</v>
      </c>
      <c r="AJ67" s="23">
        <v>0</v>
      </c>
      <c r="AK67" s="23">
        <v>0</v>
      </c>
      <c r="AL67" s="23">
        <v>0</v>
      </c>
      <c r="AM67" s="23">
        <v>0</v>
      </c>
      <c r="AN67" s="23">
        <v>0</v>
      </c>
      <c r="AO67" s="23">
        <v>0</v>
      </c>
      <c r="AP67" s="23">
        <v>0</v>
      </c>
      <c r="AQ67" s="23">
        <f t="shared" si="4"/>
        <v>21.228999999999999</v>
      </c>
      <c r="AR67" s="23">
        <f t="shared" si="5"/>
        <v>553.41272615837102</v>
      </c>
      <c r="AS67" s="2">
        <v>567.1</v>
      </c>
      <c r="AT67" s="23">
        <f t="shared" si="6"/>
        <v>2.4135556060005303</v>
      </c>
      <c r="AU67" s="14">
        <f t="shared" ref="AU67:AU121" si="7">(AS67-AR67)^2</f>
        <v>187.34146521574169</v>
      </c>
    </row>
    <row r="68" spans="1:47">
      <c r="A68" s="1" t="s">
        <v>48</v>
      </c>
      <c r="B68" s="2" t="s">
        <v>149</v>
      </c>
      <c r="C68" s="23">
        <v>4</v>
      </c>
      <c r="D68" s="23">
        <v>3</v>
      </c>
      <c r="E68" s="23">
        <v>0</v>
      </c>
      <c r="F68" s="23">
        <v>1</v>
      </c>
      <c r="G68" s="23">
        <v>0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  <c r="W68" s="23">
        <v>0</v>
      </c>
      <c r="X68" s="23">
        <v>0</v>
      </c>
      <c r="Y68" s="23">
        <v>0</v>
      </c>
      <c r="Z68" s="23">
        <v>0</v>
      </c>
      <c r="AA68" s="23">
        <v>0</v>
      </c>
      <c r="AB68" s="23">
        <v>0</v>
      </c>
      <c r="AC68" s="23">
        <v>0</v>
      </c>
      <c r="AD68" s="31">
        <v>0</v>
      </c>
      <c r="AE68" s="23">
        <v>0</v>
      </c>
      <c r="AF68" s="23">
        <v>0</v>
      </c>
      <c r="AG68" s="23">
        <v>0</v>
      </c>
      <c r="AH68" s="23">
        <v>0</v>
      </c>
      <c r="AI68" s="23">
        <v>0</v>
      </c>
      <c r="AJ68" s="23">
        <v>0</v>
      </c>
      <c r="AK68" s="23">
        <v>0</v>
      </c>
      <c r="AL68" s="23">
        <v>0</v>
      </c>
      <c r="AM68" s="23">
        <v>0</v>
      </c>
      <c r="AN68" s="23">
        <v>0</v>
      </c>
      <c r="AO68" s="23">
        <v>0</v>
      </c>
      <c r="AP68" s="23">
        <v>0</v>
      </c>
      <c r="AQ68" s="23">
        <f t="shared" si="4"/>
        <v>22.070699999999999</v>
      </c>
      <c r="AR68" s="23">
        <f t="shared" si="5"/>
        <v>560.45548372217354</v>
      </c>
      <c r="AS68" s="2">
        <v>576.5</v>
      </c>
      <c r="AT68" s="23">
        <f t="shared" si="6"/>
        <v>2.783090421132083</v>
      </c>
      <c r="AU68" s="14">
        <f t="shared" si="7"/>
        <v>257.42650258943826</v>
      </c>
    </row>
    <row r="69" spans="1:47">
      <c r="A69" s="1" t="s">
        <v>49</v>
      </c>
      <c r="B69" s="2" t="s">
        <v>146</v>
      </c>
      <c r="C69" s="23">
        <v>2</v>
      </c>
      <c r="D69" s="23">
        <v>4</v>
      </c>
      <c r="E69" s="23">
        <v>0</v>
      </c>
      <c r="F69" s="23">
        <v>0</v>
      </c>
      <c r="G69" s="23">
        <v>0</v>
      </c>
      <c r="H69" s="23">
        <v>0</v>
      </c>
      <c r="I69" s="23">
        <v>0</v>
      </c>
      <c r="J69" s="23">
        <v>0</v>
      </c>
      <c r="K69" s="23">
        <v>0</v>
      </c>
      <c r="L69" s="23">
        <v>0</v>
      </c>
      <c r="M69" s="23">
        <v>0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3">
        <v>0</v>
      </c>
      <c r="W69" s="23">
        <v>0</v>
      </c>
      <c r="X69" s="23">
        <v>0</v>
      </c>
      <c r="Y69" s="23">
        <v>0</v>
      </c>
      <c r="Z69" s="23">
        <v>0</v>
      </c>
      <c r="AA69" s="23">
        <v>0</v>
      </c>
      <c r="AB69" s="23">
        <v>0</v>
      </c>
      <c r="AC69" s="23">
        <v>0</v>
      </c>
      <c r="AD69" s="31">
        <v>0</v>
      </c>
      <c r="AE69" s="23">
        <v>0</v>
      </c>
      <c r="AF69" s="23">
        <v>0</v>
      </c>
      <c r="AG69" s="23">
        <v>0</v>
      </c>
      <c r="AH69" s="23">
        <v>0</v>
      </c>
      <c r="AI69" s="23">
        <v>0</v>
      </c>
      <c r="AJ69" s="23">
        <v>0</v>
      </c>
      <c r="AK69" s="23">
        <v>0</v>
      </c>
      <c r="AL69" s="23">
        <v>0</v>
      </c>
      <c r="AM69" s="23">
        <v>0</v>
      </c>
      <c r="AN69" s="23">
        <v>0</v>
      </c>
      <c r="AO69" s="23">
        <v>0</v>
      </c>
      <c r="AP69" s="23">
        <v>0</v>
      </c>
      <c r="AQ69" s="23">
        <f t="shared" si="4"/>
        <v>17.324200000000001</v>
      </c>
      <c r="AR69" s="23">
        <f t="shared" si="5"/>
        <v>516.59595996051894</v>
      </c>
      <c r="AS69" s="2">
        <v>507.6</v>
      </c>
      <c r="AT69" s="23">
        <f t="shared" si="6"/>
        <v>1.7722537353268157</v>
      </c>
      <c r="AU69" s="14">
        <f t="shared" si="7"/>
        <v>80.92729561125951</v>
      </c>
    </row>
    <row r="70" spans="1:47">
      <c r="A70" s="1" t="s">
        <v>50</v>
      </c>
      <c r="B70" s="2" t="s">
        <v>150</v>
      </c>
      <c r="C70" s="23">
        <v>0</v>
      </c>
      <c r="D70" s="23">
        <v>0</v>
      </c>
      <c r="E70" s="23">
        <v>0</v>
      </c>
      <c r="F70" s="23">
        <v>0</v>
      </c>
      <c r="G70" s="23">
        <v>0</v>
      </c>
      <c r="H70" s="23">
        <v>0</v>
      </c>
      <c r="I70" s="23">
        <v>0</v>
      </c>
      <c r="J70" s="23">
        <v>0</v>
      </c>
      <c r="K70" s="23">
        <v>0</v>
      </c>
      <c r="L70" s="23">
        <v>0</v>
      </c>
      <c r="M70" s="23">
        <v>0</v>
      </c>
      <c r="N70" s="23">
        <v>0</v>
      </c>
      <c r="O70" s="23">
        <v>0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  <c r="W70" s="23">
        <v>0</v>
      </c>
      <c r="X70" s="23">
        <v>0</v>
      </c>
      <c r="Y70" s="23">
        <v>0</v>
      </c>
      <c r="Z70" s="23">
        <v>2</v>
      </c>
      <c r="AA70" s="23">
        <v>4</v>
      </c>
      <c r="AB70" s="23">
        <v>0</v>
      </c>
      <c r="AC70" s="23">
        <v>0</v>
      </c>
      <c r="AD70" s="31">
        <v>0</v>
      </c>
      <c r="AE70" s="23">
        <v>0</v>
      </c>
      <c r="AF70" s="23">
        <v>0</v>
      </c>
      <c r="AG70" s="23">
        <v>0</v>
      </c>
      <c r="AH70" s="23">
        <v>0</v>
      </c>
      <c r="AI70" s="23">
        <v>0</v>
      </c>
      <c r="AJ70" s="23">
        <v>0</v>
      </c>
      <c r="AK70" s="23">
        <v>0</v>
      </c>
      <c r="AL70" s="23">
        <v>0</v>
      </c>
      <c r="AM70" s="23">
        <v>0</v>
      </c>
      <c r="AN70" s="23">
        <v>0</v>
      </c>
      <c r="AO70" s="23">
        <v>0</v>
      </c>
      <c r="AP70" s="23">
        <v>0</v>
      </c>
      <c r="AQ70" s="23">
        <f t="shared" si="4"/>
        <v>11.915199999999999</v>
      </c>
      <c r="AR70" s="23">
        <f t="shared" si="5"/>
        <v>448.80165647802284</v>
      </c>
      <c r="AS70" s="2">
        <v>448.73</v>
      </c>
      <c r="AT70" s="23">
        <f t="shared" si="6"/>
        <v>1.5968729084932326E-2</v>
      </c>
      <c r="AU70" s="14">
        <f t="shared" si="7"/>
        <v>5.1346508426344311E-3</v>
      </c>
    </row>
    <row r="71" spans="1:47">
      <c r="A71" s="1" t="s">
        <v>51</v>
      </c>
      <c r="B71" s="2" t="s">
        <v>147</v>
      </c>
      <c r="C71" s="23">
        <v>3</v>
      </c>
      <c r="D71" s="23">
        <v>3</v>
      </c>
      <c r="E71" s="23">
        <v>1</v>
      </c>
      <c r="F71" s="23">
        <v>0</v>
      </c>
      <c r="G71" s="23">
        <v>0</v>
      </c>
      <c r="H71" s="23">
        <v>0</v>
      </c>
      <c r="I71" s="23">
        <v>0</v>
      </c>
      <c r="J71" s="23">
        <v>0</v>
      </c>
      <c r="K71" s="23">
        <v>0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3">
        <v>0</v>
      </c>
      <c r="W71" s="23">
        <v>0</v>
      </c>
      <c r="X71" s="23">
        <v>0</v>
      </c>
      <c r="Y71" s="23">
        <v>0</v>
      </c>
      <c r="Z71" s="23">
        <v>0</v>
      </c>
      <c r="AA71" s="23">
        <v>0</v>
      </c>
      <c r="AB71" s="23">
        <v>0</v>
      </c>
      <c r="AC71" s="23">
        <v>0</v>
      </c>
      <c r="AD71" s="31">
        <v>0</v>
      </c>
      <c r="AE71" s="23">
        <v>1</v>
      </c>
      <c r="AF71" s="23">
        <v>0</v>
      </c>
      <c r="AG71" s="23">
        <v>0</v>
      </c>
      <c r="AH71" s="23">
        <v>0</v>
      </c>
      <c r="AI71" s="23">
        <v>0</v>
      </c>
      <c r="AJ71" s="23">
        <v>0</v>
      </c>
      <c r="AK71" s="23">
        <v>0</v>
      </c>
      <c r="AL71" s="23">
        <v>0</v>
      </c>
      <c r="AM71" s="23">
        <v>0</v>
      </c>
      <c r="AN71" s="23">
        <v>0</v>
      </c>
      <c r="AO71" s="23">
        <v>0</v>
      </c>
      <c r="AP71" s="23">
        <v>0</v>
      </c>
      <c r="AQ71" s="23">
        <f t="shared" si="4"/>
        <v>19.009899999999998</v>
      </c>
      <c r="AR71" s="23">
        <f t="shared" si="5"/>
        <v>533.41469606029966</v>
      </c>
      <c r="AS71" s="2">
        <v>530.4</v>
      </c>
      <c r="AT71" s="23">
        <f t="shared" si="6"/>
        <v>0.56838161016208222</v>
      </c>
      <c r="AU71" s="14">
        <f t="shared" si="7"/>
        <v>9.0883923359864376</v>
      </c>
    </row>
    <row r="72" spans="1:47">
      <c r="A72" s="1" t="s">
        <v>52</v>
      </c>
      <c r="B72" s="2" t="s">
        <v>147</v>
      </c>
      <c r="C72" s="23">
        <v>3</v>
      </c>
      <c r="D72" s="23">
        <v>3</v>
      </c>
      <c r="E72" s="23">
        <v>1</v>
      </c>
      <c r="F72" s="23">
        <v>0</v>
      </c>
      <c r="G72" s="23">
        <v>0</v>
      </c>
      <c r="H72" s="23">
        <v>0</v>
      </c>
      <c r="I72" s="23">
        <v>0</v>
      </c>
      <c r="J72" s="23">
        <v>0</v>
      </c>
      <c r="K72" s="23">
        <v>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  <c r="W72" s="23">
        <v>0</v>
      </c>
      <c r="X72" s="23">
        <v>0</v>
      </c>
      <c r="Y72" s="23">
        <v>0</v>
      </c>
      <c r="Z72" s="23">
        <v>0</v>
      </c>
      <c r="AA72" s="23">
        <v>0</v>
      </c>
      <c r="AB72" s="23">
        <v>0</v>
      </c>
      <c r="AC72" s="23">
        <v>0</v>
      </c>
      <c r="AD72" s="31">
        <v>0</v>
      </c>
      <c r="AE72" s="23">
        <v>0</v>
      </c>
      <c r="AF72" s="23">
        <v>0</v>
      </c>
      <c r="AG72" s="23">
        <v>0</v>
      </c>
      <c r="AH72" s="23">
        <v>0</v>
      </c>
      <c r="AI72" s="23">
        <v>0</v>
      </c>
      <c r="AJ72" s="23">
        <v>0</v>
      </c>
      <c r="AK72" s="23">
        <v>0</v>
      </c>
      <c r="AL72" s="23">
        <v>0</v>
      </c>
      <c r="AM72" s="23">
        <v>0</v>
      </c>
      <c r="AN72" s="23">
        <v>0</v>
      </c>
      <c r="AO72" s="23">
        <v>0</v>
      </c>
      <c r="AP72" s="23">
        <v>0</v>
      </c>
      <c r="AQ72" s="23">
        <f t="shared" si="4"/>
        <v>19.543299999999999</v>
      </c>
      <c r="AR72" s="23">
        <f t="shared" si="5"/>
        <v>538.42698248394959</v>
      </c>
      <c r="AS72" s="2">
        <v>535.20000000000005</v>
      </c>
      <c r="AT72" s="23">
        <f t="shared" si="6"/>
        <v>0.60294889460940604</v>
      </c>
      <c r="AU72" s="14">
        <f t="shared" si="7"/>
        <v>10.413415951717152</v>
      </c>
    </row>
    <row r="73" spans="1:47">
      <c r="A73" s="1" t="s">
        <v>53</v>
      </c>
      <c r="B73" s="2" t="s">
        <v>149</v>
      </c>
      <c r="C73" s="23">
        <v>4</v>
      </c>
      <c r="D73" s="23">
        <v>3</v>
      </c>
      <c r="E73" s="23">
        <v>0</v>
      </c>
      <c r="F73" s="23">
        <v>1</v>
      </c>
      <c r="G73" s="23">
        <v>0</v>
      </c>
      <c r="H73" s="23">
        <v>0</v>
      </c>
      <c r="I73" s="23">
        <v>0</v>
      </c>
      <c r="J73" s="23">
        <v>0</v>
      </c>
      <c r="K73" s="23">
        <v>0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23">
        <v>0</v>
      </c>
      <c r="R73" s="23">
        <v>0</v>
      </c>
      <c r="S73" s="23">
        <v>0</v>
      </c>
      <c r="T73" s="23">
        <v>0</v>
      </c>
      <c r="U73" s="23">
        <v>0</v>
      </c>
      <c r="V73" s="23">
        <v>0</v>
      </c>
      <c r="W73" s="23">
        <v>0</v>
      </c>
      <c r="X73" s="23">
        <v>0</v>
      </c>
      <c r="Y73" s="23">
        <v>0</v>
      </c>
      <c r="Z73" s="23">
        <v>0</v>
      </c>
      <c r="AA73" s="23">
        <v>0</v>
      </c>
      <c r="AB73" s="23">
        <v>0</v>
      </c>
      <c r="AC73" s="23">
        <v>0</v>
      </c>
      <c r="AD73" s="31">
        <v>0</v>
      </c>
      <c r="AE73" s="23">
        <v>0</v>
      </c>
      <c r="AF73" s="23">
        <v>1</v>
      </c>
      <c r="AG73" s="23">
        <v>0</v>
      </c>
      <c r="AH73" s="23">
        <v>0</v>
      </c>
      <c r="AI73" s="23">
        <v>0</v>
      </c>
      <c r="AJ73" s="23">
        <v>0</v>
      </c>
      <c r="AK73" s="23">
        <v>0</v>
      </c>
      <c r="AL73" s="23">
        <v>0</v>
      </c>
      <c r="AM73" s="23">
        <v>0</v>
      </c>
      <c r="AN73" s="23">
        <v>0</v>
      </c>
      <c r="AO73" s="23">
        <v>0</v>
      </c>
      <c r="AP73" s="23">
        <v>0</v>
      </c>
      <c r="AQ73" s="23">
        <f t="shared" si="4"/>
        <v>21.5564</v>
      </c>
      <c r="AR73" s="23">
        <f t="shared" si="5"/>
        <v>556.18481498816516</v>
      </c>
      <c r="AS73" s="2">
        <v>549.79999999999995</v>
      </c>
      <c r="AT73" s="23">
        <f t="shared" si="6"/>
        <v>1.1612977424818487</v>
      </c>
      <c r="AU73" s="14">
        <f t="shared" si="7"/>
        <v>40.765862433099024</v>
      </c>
    </row>
    <row r="74" spans="1:47">
      <c r="A74" s="1" t="s">
        <v>54</v>
      </c>
      <c r="B74" s="2" t="s">
        <v>149</v>
      </c>
      <c r="C74" s="23">
        <v>4</v>
      </c>
      <c r="D74" s="23">
        <v>2</v>
      </c>
      <c r="E74" s="23">
        <v>2</v>
      </c>
      <c r="F74" s="23">
        <v>0</v>
      </c>
      <c r="G74" s="23">
        <v>0</v>
      </c>
      <c r="H74" s="23">
        <v>0</v>
      </c>
      <c r="I74" s="23">
        <v>0</v>
      </c>
      <c r="J74" s="23">
        <v>0</v>
      </c>
      <c r="K74" s="23">
        <v>0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  <c r="W74" s="23">
        <v>0</v>
      </c>
      <c r="X74" s="23">
        <v>0</v>
      </c>
      <c r="Y74" s="23">
        <v>0</v>
      </c>
      <c r="Z74" s="23">
        <v>0</v>
      </c>
      <c r="AA74" s="23">
        <v>0</v>
      </c>
      <c r="AB74" s="23">
        <v>0</v>
      </c>
      <c r="AC74" s="23">
        <v>0</v>
      </c>
      <c r="AD74" s="31">
        <v>0</v>
      </c>
      <c r="AE74" s="23">
        <v>2</v>
      </c>
      <c r="AF74" s="23">
        <v>0</v>
      </c>
      <c r="AG74" s="23">
        <v>0</v>
      </c>
      <c r="AH74" s="23">
        <v>0</v>
      </c>
      <c r="AI74" s="23">
        <v>0</v>
      </c>
      <c r="AJ74" s="23">
        <v>0</v>
      </c>
      <c r="AK74" s="23">
        <v>0</v>
      </c>
      <c r="AL74" s="23">
        <v>0</v>
      </c>
      <c r="AM74" s="23">
        <v>0</v>
      </c>
      <c r="AN74" s="23">
        <v>0</v>
      </c>
      <c r="AO74" s="23">
        <v>0</v>
      </c>
      <c r="AP74" s="23">
        <v>0</v>
      </c>
      <c r="AQ74" s="23">
        <f t="shared" si="4"/>
        <v>20.695599999999999</v>
      </c>
      <c r="AR74" s="23">
        <f t="shared" si="5"/>
        <v>548.80355213262783</v>
      </c>
      <c r="AS74" s="2">
        <v>550</v>
      </c>
      <c r="AT74" s="23">
        <f t="shared" si="6"/>
        <v>0.21753597588584933</v>
      </c>
      <c r="AU74" s="14">
        <f t="shared" si="7"/>
        <v>1.4314874993394171</v>
      </c>
    </row>
    <row r="75" spans="1:47">
      <c r="A75" s="1" t="s">
        <v>55</v>
      </c>
      <c r="B75" s="2" t="s">
        <v>149</v>
      </c>
      <c r="C75" s="23">
        <v>4</v>
      </c>
      <c r="D75" s="23">
        <v>3</v>
      </c>
      <c r="E75" s="23">
        <v>0</v>
      </c>
      <c r="F75" s="23">
        <v>1</v>
      </c>
      <c r="G75" s="23">
        <v>0</v>
      </c>
      <c r="H75" s="23">
        <v>0</v>
      </c>
      <c r="I75" s="23">
        <v>0</v>
      </c>
      <c r="J75" s="23">
        <v>0</v>
      </c>
      <c r="K75" s="23">
        <v>0</v>
      </c>
      <c r="L75" s="23">
        <v>0</v>
      </c>
      <c r="M75" s="23">
        <v>0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0</v>
      </c>
      <c r="W75" s="23">
        <v>0</v>
      </c>
      <c r="X75" s="23">
        <v>0</v>
      </c>
      <c r="Y75" s="23">
        <v>0</v>
      </c>
      <c r="Z75" s="23">
        <v>0</v>
      </c>
      <c r="AA75" s="23">
        <v>0</v>
      </c>
      <c r="AB75" s="23">
        <v>0</v>
      </c>
      <c r="AC75" s="23">
        <v>0</v>
      </c>
      <c r="AD75" s="31">
        <v>0</v>
      </c>
      <c r="AE75" s="23">
        <v>0</v>
      </c>
      <c r="AF75" s="23">
        <v>0</v>
      </c>
      <c r="AG75" s="23">
        <v>0</v>
      </c>
      <c r="AH75" s="23">
        <v>0</v>
      </c>
      <c r="AI75" s="23">
        <v>0</v>
      </c>
      <c r="AJ75" s="23">
        <v>0</v>
      </c>
      <c r="AK75" s="23">
        <v>0</v>
      </c>
      <c r="AL75" s="23">
        <v>0</v>
      </c>
      <c r="AM75" s="23">
        <v>0</v>
      </c>
      <c r="AN75" s="23">
        <v>0</v>
      </c>
      <c r="AO75" s="23">
        <v>0</v>
      </c>
      <c r="AP75" s="23">
        <v>0</v>
      </c>
      <c r="AQ75" s="23">
        <f t="shared" si="4"/>
        <v>22.070699999999999</v>
      </c>
      <c r="AR75" s="23">
        <f t="shared" si="5"/>
        <v>560.45548372217354</v>
      </c>
      <c r="AS75" s="2">
        <v>562</v>
      </c>
      <c r="AT75" s="23">
        <f t="shared" si="6"/>
        <v>0.27482496046734167</v>
      </c>
      <c r="AU75" s="14">
        <f t="shared" si="7"/>
        <v>2.3855305324709035</v>
      </c>
    </row>
    <row r="76" spans="1:47">
      <c r="A76" s="1" t="s">
        <v>56</v>
      </c>
      <c r="B76" s="2" t="s">
        <v>147</v>
      </c>
      <c r="C76" s="23">
        <v>2</v>
      </c>
      <c r="D76" s="23">
        <v>5</v>
      </c>
      <c r="E76" s="23">
        <v>0</v>
      </c>
      <c r="F76" s="23">
        <v>0</v>
      </c>
      <c r="G76" s="23">
        <v>0</v>
      </c>
      <c r="H76" s="23">
        <v>0</v>
      </c>
      <c r="I76" s="23">
        <v>0</v>
      </c>
      <c r="J76" s="23">
        <v>0</v>
      </c>
      <c r="K76" s="23">
        <v>0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  <c r="W76" s="23">
        <v>0</v>
      </c>
      <c r="X76" s="23">
        <v>0</v>
      </c>
      <c r="Y76" s="23">
        <v>0</v>
      </c>
      <c r="Z76" s="23">
        <v>0</v>
      </c>
      <c r="AA76" s="23">
        <v>0</v>
      </c>
      <c r="AB76" s="23">
        <v>0</v>
      </c>
      <c r="AC76" s="23">
        <v>0</v>
      </c>
      <c r="AD76" s="31">
        <v>0</v>
      </c>
      <c r="AE76" s="23">
        <v>0</v>
      </c>
      <c r="AF76" s="23">
        <v>0</v>
      </c>
      <c r="AG76" s="23">
        <v>0</v>
      </c>
      <c r="AH76" s="23">
        <v>0</v>
      </c>
      <c r="AI76" s="23">
        <v>0</v>
      </c>
      <c r="AJ76" s="23">
        <v>0</v>
      </c>
      <c r="AK76" s="23">
        <v>0</v>
      </c>
      <c r="AL76" s="23">
        <v>0</v>
      </c>
      <c r="AM76" s="23">
        <v>0</v>
      </c>
      <c r="AN76" s="23">
        <v>0</v>
      </c>
      <c r="AO76" s="23">
        <v>0</v>
      </c>
      <c r="AP76" s="23">
        <v>0</v>
      </c>
      <c r="AQ76" s="23">
        <f t="shared" si="4"/>
        <v>20.816200000000002</v>
      </c>
      <c r="AR76" s="23">
        <f t="shared" si="5"/>
        <v>549.85598051473357</v>
      </c>
      <c r="AS76" s="2">
        <v>540.20000000000005</v>
      </c>
      <c r="AT76" s="23">
        <f t="shared" si="6"/>
        <v>1.7874825092065025</v>
      </c>
      <c r="AU76" s="14">
        <f t="shared" si="7"/>
        <v>93.237959700913578</v>
      </c>
    </row>
    <row r="77" spans="1:47">
      <c r="A77" s="1" t="s">
        <v>57</v>
      </c>
      <c r="B77" s="2" t="s">
        <v>149</v>
      </c>
      <c r="C77" s="23">
        <v>3</v>
      </c>
      <c r="D77" s="23">
        <v>4</v>
      </c>
      <c r="E77" s="23">
        <v>1</v>
      </c>
      <c r="F77" s="23">
        <v>0</v>
      </c>
      <c r="G77" s="23">
        <v>0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3">
        <v>0</v>
      </c>
      <c r="W77" s="23">
        <v>0</v>
      </c>
      <c r="X77" s="23">
        <v>0</v>
      </c>
      <c r="Y77" s="23">
        <v>0</v>
      </c>
      <c r="Z77" s="23">
        <v>0</v>
      </c>
      <c r="AA77" s="23">
        <v>0</v>
      </c>
      <c r="AB77" s="23">
        <v>0</v>
      </c>
      <c r="AC77" s="23">
        <v>0</v>
      </c>
      <c r="AD77" s="31">
        <v>0</v>
      </c>
      <c r="AE77" s="23">
        <v>1</v>
      </c>
      <c r="AF77" s="23">
        <v>0</v>
      </c>
      <c r="AG77" s="23">
        <v>0</v>
      </c>
      <c r="AH77" s="23">
        <v>0</v>
      </c>
      <c r="AI77" s="23">
        <v>0</v>
      </c>
      <c r="AJ77" s="23">
        <v>0</v>
      </c>
      <c r="AK77" s="23">
        <v>0</v>
      </c>
      <c r="AL77" s="23">
        <v>0</v>
      </c>
      <c r="AM77" s="23">
        <v>0</v>
      </c>
      <c r="AN77" s="23">
        <v>0</v>
      </c>
      <c r="AO77" s="23">
        <v>0</v>
      </c>
      <c r="AP77" s="23">
        <v>0</v>
      </c>
      <c r="AQ77" s="23">
        <f t="shared" si="4"/>
        <v>22.501899999999999</v>
      </c>
      <c r="AR77" s="23">
        <f t="shared" si="5"/>
        <v>563.96009553422675</v>
      </c>
      <c r="AS77" s="2">
        <v>559.70000000000005</v>
      </c>
      <c r="AT77" s="23">
        <f t="shared" si="6"/>
        <v>0.76113909848610084</v>
      </c>
      <c r="AU77" s="14">
        <f t="shared" si="7"/>
        <v>18.148413960738331</v>
      </c>
    </row>
    <row r="78" spans="1:47">
      <c r="A78" s="1" t="s">
        <v>58</v>
      </c>
      <c r="B78" s="2" t="s">
        <v>149</v>
      </c>
      <c r="C78" s="23">
        <v>3</v>
      </c>
      <c r="D78" s="23">
        <v>4</v>
      </c>
      <c r="E78" s="23">
        <v>1</v>
      </c>
      <c r="F78" s="23">
        <v>0</v>
      </c>
      <c r="G78" s="23">
        <v>0</v>
      </c>
      <c r="H78" s="23">
        <v>0</v>
      </c>
      <c r="I78" s="23">
        <v>0</v>
      </c>
      <c r="J78" s="23">
        <v>0</v>
      </c>
      <c r="K78" s="23">
        <v>0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3">
        <v>0</v>
      </c>
      <c r="V78" s="23">
        <v>0</v>
      </c>
      <c r="W78" s="23">
        <v>0</v>
      </c>
      <c r="X78" s="23">
        <v>0</v>
      </c>
      <c r="Y78" s="23">
        <v>0</v>
      </c>
      <c r="Z78" s="23">
        <v>0</v>
      </c>
      <c r="AA78" s="23">
        <v>0</v>
      </c>
      <c r="AB78" s="23">
        <v>0</v>
      </c>
      <c r="AC78" s="23">
        <v>0</v>
      </c>
      <c r="AD78" s="31">
        <v>0</v>
      </c>
      <c r="AE78" s="23">
        <v>0</v>
      </c>
      <c r="AF78" s="23">
        <v>0</v>
      </c>
      <c r="AG78" s="23">
        <v>1</v>
      </c>
      <c r="AH78" s="23">
        <v>0</v>
      </c>
      <c r="AI78" s="23">
        <v>0</v>
      </c>
      <c r="AJ78" s="23">
        <v>0</v>
      </c>
      <c r="AK78" s="23">
        <v>0</v>
      </c>
      <c r="AL78" s="23">
        <v>0</v>
      </c>
      <c r="AM78" s="23">
        <v>0</v>
      </c>
      <c r="AN78" s="23">
        <v>0</v>
      </c>
      <c r="AO78" s="23">
        <v>0</v>
      </c>
      <c r="AP78" s="23">
        <v>0</v>
      </c>
      <c r="AQ78" s="23">
        <f t="shared" si="4"/>
        <v>24.1052</v>
      </c>
      <c r="AR78" s="23">
        <f t="shared" si="5"/>
        <v>576.42674358997431</v>
      </c>
      <c r="AS78" s="2">
        <v>563.6</v>
      </c>
      <c r="AT78" s="23">
        <f t="shared" si="6"/>
        <v>2.2758594020536349</v>
      </c>
      <c r="AU78" s="14">
        <f t="shared" si="7"/>
        <v>164.5253511229464</v>
      </c>
    </row>
    <row r="79" spans="1:47">
      <c r="A79" s="1" t="s">
        <v>59</v>
      </c>
      <c r="B79" s="2" t="s">
        <v>149</v>
      </c>
      <c r="C79" s="23">
        <v>3</v>
      </c>
      <c r="D79" s="23">
        <v>4</v>
      </c>
      <c r="E79" s="23">
        <v>1</v>
      </c>
      <c r="F79" s="23">
        <v>0</v>
      </c>
      <c r="G79" s="23">
        <v>0</v>
      </c>
      <c r="H79" s="23">
        <v>0</v>
      </c>
      <c r="I79" s="23">
        <v>0</v>
      </c>
      <c r="J79" s="23">
        <v>0</v>
      </c>
      <c r="K79" s="23">
        <v>0</v>
      </c>
      <c r="L79" s="23">
        <v>0</v>
      </c>
      <c r="M79" s="23">
        <v>0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3">
        <v>0</v>
      </c>
      <c r="U79" s="23">
        <v>0</v>
      </c>
      <c r="V79" s="23">
        <v>0</v>
      </c>
      <c r="W79" s="23">
        <v>0</v>
      </c>
      <c r="X79" s="23">
        <v>0</v>
      </c>
      <c r="Y79" s="23">
        <v>0</v>
      </c>
      <c r="Z79" s="23">
        <v>0</v>
      </c>
      <c r="AA79" s="23">
        <v>0</v>
      </c>
      <c r="AB79" s="23">
        <v>0</v>
      </c>
      <c r="AC79" s="23">
        <v>0</v>
      </c>
      <c r="AD79" s="31">
        <v>0</v>
      </c>
      <c r="AE79" s="23">
        <v>0</v>
      </c>
      <c r="AF79" s="23">
        <v>0</v>
      </c>
      <c r="AG79" s="23">
        <v>0</v>
      </c>
      <c r="AH79" s="23">
        <v>0</v>
      </c>
      <c r="AI79" s="23">
        <v>0</v>
      </c>
      <c r="AJ79" s="23">
        <v>0</v>
      </c>
      <c r="AK79" s="23">
        <v>0</v>
      </c>
      <c r="AL79" s="23">
        <v>0</v>
      </c>
      <c r="AM79" s="23">
        <v>0</v>
      </c>
      <c r="AN79" s="23">
        <v>0</v>
      </c>
      <c r="AO79" s="23">
        <v>0</v>
      </c>
      <c r="AP79" s="23">
        <v>0</v>
      </c>
      <c r="AQ79" s="23">
        <f t="shared" si="4"/>
        <v>23.035299999999999</v>
      </c>
      <c r="AR79" s="23">
        <f t="shared" si="5"/>
        <v>568.20357533646381</v>
      </c>
      <c r="AS79" s="2">
        <v>561.70000000000005</v>
      </c>
      <c r="AT79" s="23">
        <f t="shared" si="6"/>
        <v>1.157837873680571</v>
      </c>
      <c r="AU79" s="14">
        <f t="shared" si="7"/>
        <v>42.296492157059816</v>
      </c>
    </row>
    <row r="80" spans="1:47">
      <c r="A80" s="1" t="s">
        <v>60</v>
      </c>
      <c r="B80" s="2" t="s">
        <v>149</v>
      </c>
      <c r="C80" s="23">
        <v>2</v>
      </c>
      <c r="D80" s="23">
        <v>6</v>
      </c>
      <c r="E80" s="23">
        <v>0</v>
      </c>
      <c r="F80" s="23">
        <v>0</v>
      </c>
      <c r="G80" s="23">
        <v>0</v>
      </c>
      <c r="H80" s="23">
        <v>0</v>
      </c>
      <c r="I80" s="23">
        <v>0</v>
      </c>
      <c r="J80" s="23">
        <v>0</v>
      </c>
      <c r="K80" s="23">
        <v>0</v>
      </c>
      <c r="L80" s="23">
        <v>0</v>
      </c>
      <c r="M80" s="23">
        <v>0</v>
      </c>
      <c r="N80" s="23">
        <v>0</v>
      </c>
      <c r="O80" s="23">
        <v>0</v>
      </c>
      <c r="P80" s="23">
        <v>0</v>
      </c>
      <c r="Q80" s="23">
        <v>0</v>
      </c>
      <c r="R80" s="23">
        <v>0</v>
      </c>
      <c r="S80" s="23">
        <v>0</v>
      </c>
      <c r="T80" s="23">
        <v>0</v>
      </c>
      <c r="U80" s="23">
        <v>0</v>
      </c>
      <c r="V80" s="23">
        <v>0</v>
      </c>
      <c r="W80" s="23">
        <v>0</v>
      </c>
      <c r="X80" s="23">
        <v>0</v>
      </c>
      <c r="Y80" s="23">
        <v>0</v>
      </c>
      <c r="Z80" s="23">
        <v>0</v>
      </c>
      <c r="AA80" s="23">
        <v>0</v>
      </c>
      <c r="AB80" s="23">
        <v>0</v>
      </c>
      <c r="AC80" s="23">
        <v>0</v>
      </c>
      <c r="AD80" s="31">
        <v>0</v>
      </c>
      <c r="AE80" s="23">
        <v>0</v>
      </c>
      <c r="AF80" s="23">
        <v>0</v>
      </c>
      <c r="AG80" s="23">
        <v>0</v>
      </c>
      <c r="AH80" s="23">
        <v>0</v>
      </c>
      <c r="AI80" s="23">
        <v>0</v>
      </c>
      <c r="AJ80" s="23">
        <v>0</v>
      </c>
      <c r="AK80" s="23">
        <v>0</v>
      </c>
      <c r="AL80" s="23">
        <v>0</v>
      </c>
      <c r="AM80" s="23">
        <v>0</v>
      </c>
      <c r="AN80" s="23">
        <v>0</v>
      </c>
      <c r="AO80" s="23">
        <v>0</v>
      </c>
      <c r="AP80" s="23">
        <v>0</v>
      </c>
      <c r="AQ80" s="23">
        <f t="shared" si="4"/>
        <v>24.308199999999999</v>
      </c>
      <c r="AR80" s="23">
        <f t="shared" si="5"/>
        <v>577.94571145793554</v>
      </c>
      <c r="AS80" s="2">
        <v>568.70000000000005</v>
      </c>
      <c r="AT80" s="23">
        <f t="shared" si="6"/>
        <v>1.6257625211773339</v>
      </c>
      <c r="AU80" s="14">
        <f t="shared" si="7"/>
        <v>85.483180363399782</v>
      </c>
    </row>
    <row r="81" spans="1:47">
      <c r="A81" s="1" t="s">
        <v>61</v>
      </c>
      <c r="B81" s="2" t="s">
        <v>151</v>
      </c>
      <c r="C81" s="23">
        <v>0</v>
      </c>
      <c r="D81" s="23">
        <v>0</v>
      </c>
      <c r="E81" s="23">
        <v>0</v>
      </c>
      <c r="F81" s="23">
        <v>0</v>
      </c>
      <c r="G81" s="23">
        <v>1</v>
      </c>
      <c r="H81" s="23">
        <v>0</v>
      </c>
      <c r="I81" s="23">
        <v>0</v>
      </c>
      <c r="J81" s="23">
        <v>0</v>
      </c>
      <c r="K81" s="23">
        <v>0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  <c r="W81" s="23">
        <v>0</v>
      </c>
      <c r="X81" s="23">
        <v>1</v>
      </c>
      <c r="Y81" s="23">
        <v>0</v>
      </c>
      <c r="Z81" s="23">
        <v>0</v>
      </c>
      <c r="AA81" s="23">
        <v>0</v>
      </c>
      <c r="AB81" s="23">
        <v>0</v>
      </c>
      <c r="AC81" s="23">
        <v>0</v>
      </c>
      <c r="AD81" s="31">
        <v>0</v>
      </c>
      <c r="AE81" s="23">
        <v>0</v>
      </c>
      <c r="AF81" s="23">
        <v>0</v>
      </c>
      <c r="AG81" s="23">
        <v>0</v>
      </c>
      <c r="AH81" s="23">
        <v>0</v>
      </c>
      <c r="AI81" s="23">
        <v>0</v>
      </c>
      <c r="AJ81" s="23">
        <v>0</v>
      </c>
      <c r="AK81" s="23">
        <v>0</v>
      </c>
      <c r="AL81" s="23">
        <v>0</v>
      </c>
      <c r="AM81" s="23">
        <v>0</v>
      </c>
      <c r="AN81" s="23">
        <v>0</v>
      </c>
      <c r="AO81" s="23">
        <v>0</v>
      </c>
      <c r="AP81" s="23">
        <v>1</v>
      </c>
      <c r="AQ81" s="23">
        <f t="shared" si="4"/>
        <v>6.1124000000000001</v>
      </c>
      <c r="AR81" s="23">
        <f t="shared" si="5"/>
        <v>327.89954944489051</v>
      </c>
      <c r="AS81" s="2">
        <v>327.83</v>
      </c>
      <c r="AT81" s="23">
        <f t="shared" si="6"/>
        <v>2.1215094680330202E-2</v>
      </c>
      <c r="AU81" s="14">
        <f t="shared" si="7"/>
        <v>4.837125284580383E-3</v>
      </c>
    </row>
    <row r="82" spans="1:47">
      <c r="A82" s="1" t="s">
        <v>62</v>
      </c>
      <c r="B82" s="2" t="s">
        <v>152</v>
      </c>
      <c r="C82" s="23">
        <v>0</v>
      </c>
      <c r="D82" s="23">
        <v>0</v>
      </c>
      <c r="E82" s="23">
        <v>0</v>
      </c>
      <c r="F82" s="23">
        <v>0</v>
      </c>
      <c r="G82" s="23">
        <v>0</v>
      </c>
      <c r="H82" s="23">
        <v>0</v>
      </c>
      <c r="I82" s="23">
        <v>0</v>
      </c>
      <c r="J82" s="23">
        <v>0</v>
      </c>
      <c r="K82" s="23">
        <v>0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0</v>
      </c>
      <c r="W82" s="23">
        <v>0</v>
      </c>
      <c r="X82" s="23">
        <v>2</v>
      </c>
      <c r="Y82" s="23">
        <v>1</v>
      </c>
      <c r="Z82" s="23">
        <v>0</v>
      </c>
      <c r="AA82" s="23">
        <v>0</v>
      </c>
      <c r="AB82" s="23">
        <v>0</v>
      </c>
      <c r="AC82" s="23">
        <v>0</v>
      </c>
      <c r="AD82" s="31">
        <v>0</v>
      </c>
      <c r="AE82" s="23">
        <v>0</v>
      </c>
      <c r="AF82" s="23">
        <v>0</v>
      </c>
      <c r="AG82" s="23">
        <v>0</v>
      </c>
      <c r="AH82" s="23">
        <v>0</v>
      </c>
      <c r="AI82" s="23">
        <v>0</v>
      </c>
      <c r="AJ82" s="23">
        <v>0</v>
      </c>
      <c r="AK82" s="23">
        <v>0</v>
      </c>
      <c r="AL82" s="23">
        <v>0</v>
      </c>
      <c r="AM82" s="23">
        <v>0</v>
      </c>
      <c r="AN82" s="23">
        <v>0</v>
      </c>
      <c r="AO82" s="23">
        <v>0</v>
      </c>
      <c r="AP82" s="23">
        <v>0</v>
      </c>
      <c r="AQ82" s="23">
        <f t="shared" si="4"/>
        <v>8.6281999999999996</v>
      </c>
      <c r="AR82" s="23">
        <f t="shared" si="5"/>
        <v>390.33734405313965</v>
      </c>
      <c r="AS82" s="2">
        <v>400.6</v>
      </c>
      <c r="AT82" s="23">
        <f t="shared" si="6"/>
        <v>2.5618212548328452</v>
      </c>
      <c r="AU82" s="14">
        <f t="shared" si="7"/>
        <v>105.32210708362867</v>
      </c>
    </row>
    <row r="83" spans="1:47">
      <c r="A83" s="1" t="s">
        <v>63</v>
      </c>
      <c r="B83" s="2" t="s">
        <v>153</v>
      </c>
      <c r="C83" s="23">
        <v>0</v>
      </c>
      <c r="D83" s="23">
        <v>0</v>
      </c>
      <c r="E83" s="23">
        <v>0</v>
      </c>
      <c r="F83" s="23">
        <v>0</v>
      </c>
      <c r="G83" s="23">
        <v>0</v>
      </c>
      <c r="H83" s="23">
        <v>0</v>
      </c>
      <c r="I83" s="23">
        <v>0</v>
      </c>
      <c r="J83" s="23">
        <v>0</v>
      </c>
      <c r="K83" s="23">
        <v>0</v>
      </c>
      <c r="L83" s="23">
        <v>0</v>
      </c>
      <c r="M83" s="23">
        <v>0</v>
      </c>
      <c r="N83" s="23">
        <v>0</v>
      </c>
      <c r="O83" s="23">
        <v>0</v>
      </c>
      <c r="P83" s="23">
        <v>0</v>
      </c>
      <c r="Q83" s="23">
        <v>0</v>
      </c>
      <c r="R83" s="23">
        <v>0</v>
      </c>
      <c r="S83" s="23">
        <v>0</v>
      </c>
      <c r="T83" s="23">
        <v>0</v>
      </c>
      <c r="U83" s="23">
        <v>0</v>
      </c>
      <c r="V83" s="23">
        <v>0</v>
      </c>
      <c r="W83" s="23">
        <v>0</v>
      </c>
      <c r="X83" s="23">
        <v>3</v>
      </c>
      <c r="Y83" s="23">
        <v>1</v>
      </c>
      <c r="Z83" s="23">
        <v>0</v>
      </c>
      <c r="AA83" s="23">
        <v>0</v>
      </c>
      <c r="AB83" s="23">
        <v>0</v>
      </c>
      <c r="AC83" s="23">
        <v>0</v>
      </c>
      <c r="AD83" s="31">
        <v>0</v>
      </c>
      <c r="AE83" s="23">
        <v>0</v>
      </c>
      <c r="AF83" s="23">
        <v>0</v>
      </c>
      <c r="AG83" s="23">
        <v>0</v>
      </c>
      <c r="AH83" s="23">
        <v>0</v>
      </c>
      <c r="AI83" s="23">
        <v>0</v>
      </c>
      <c r="AJ83" s="23">
        <v>0</v>
      </c>
      <c r="AK83" s="23">
        <v>0</v>
      </c>
      <c r="AL83" s="23">
        <v>0</v>
      </c>
      <c r="AM83" s="23">
        <v>0</v>
      </c>
      <c r="AN83" s="23">
        <v>0</v>
      </c>
      <c r="AO83" s="23">
        <v>0</v>
      </c>
      <c r="AP83" s="23">
        <v>1</v>
      </c>
      <c r="AQ83" s="23">
        <f t="shared" si="4"/>
        <v>9.7260000000000009</v>
      </c>
      <c r="AR83" s="23">
        <f t="shared" si="5"/>
        <v>412.0304656158022</v>
      </c>
      <c r="AS83" s="2">
        <v>379</v>
      </c>
      <c r="AT83" s="23">
        <f t="shared" si="6"/>
        <v>8.7151624316100786</v>
      </c>
      <c r="AU83" s="14">
        <f t="shared" si="7"/>
        <v>1091.0116587966913</v>
      </c>
    </row>
    <row r="84" spans="1:47">
      <c r="A84" s="1" t="s">
        <v>64</v>
      </c>
      <c r="B84" s="25" t="s">
        <v>154</v>
      </c>
      <c r="C84" s="26">
        <v>0</v>
      </c>
      <c r="D84" s="26">
        <v>0</v>
      </c>
      <c r="E84" s="26">
        <v>0</v>
      </c>
      <c r="F84" s="26">
        <v>0</v>
      </c>
      <c r="G84" s="26">
        <v>0</v>
      </c>
      <c r="H84" s="26">
        <v>0</v>
      </c>
      <c r="I84" s="26">
        <v>1</v>
      </c>
      <c r="J84" s="26">
        <v>0</v>
      </c>
      <c r="K84" s="26">
        <v>0</v>
      </c>
      <c r="L84" s="26">
        <v>0</v>
      </c>
      <c r="M84" s="26">
        <v>0</v>
      </c>
      <c r="N84" s="26">
        <v>0</v>
      </c>
      <c r="O84" s="26">
        <v>0</v>
      </c>
      <c r="P84" s="26">
        <v>0</v>
      </c>
      <c r="Q84" s="26">
        <v>0</v>
      </c>
      <c r="R84" s="26">
        <v>0</v>
      </c>
      <c r="S84" s="26">
        <v>0</v>
      </c>
      <c r="T84" s="26">
        <v>0</v>
      </c>
      <c r="U84" s="26">
        <v>0</v>
      </c>
      <c r="V84" s="26">
        <v>0</v>
      </c>
      <c r="W84" s="26">
        <v>0</v>
      </c>
      <c r="X84" s="26">
        <v>0</v>
      </c>
      <c r="Y84" s="26">
        <v>2</v>
      </c>
      <c r="Z84" s="26">
        <v>0</v>
      </c>
      <c r="AA84" s="26">
        <v>0</v>
      </c>
      <c r="AB84" s="26">
        <v>0</v>
      </c>
      <c r="AC84" s="26">
        <v>0</v>
      </c>
      <c r="AD84" s="32">
        <v>0</v>
      </c>
      <c r="AE84" s="23">
        <v>0</v>
      </c>
      <c r="AF84" s="23">
        <v>0</v>
      </c>
      <c r="AG84" s="23">
        <v>0</v>
      </c>
      <c r="AH84" s="23">
        <v>0</v>
      </c>
      <c r="AI84" s="23">
        <v>0</v>
      </c>
      <c r="AJ84" s="23">
        <v>0</v>
      </c>
      <c r="AK84" s="23">
        <v>0</v>
      </c>
      <c r="AL84" s="23">
        <v>0</v>
      </c>
      <c r="AM84" s="23">
        <v>0</v>
      </c>
      <c r="AN84" s="23">
        <v>0</v>
      </c>
      <c r="AO84" s="23">
        <v>0</v>
      </c>
      <c r="AP84" s="23">
        <v>0</v>
      </c>
      <c r="AQ84" s="23">
        <f t="shared" si="4"/>
        <v>17.3749</v>
      </c>
      <c r="AR84" s="26">
        <f t="shared" si="5"/>
        <v>517.12526453240127</v>
      </c>
      <c r="AS84" s="25">
        <v>503.25</v>
      </c>
      <c r="AT84" s="26">
        <f t="shared" si="6"/>
        <v>2.75713155139618</v>
      </c>
      <c r="AU84" s="14">
        <f t="shared" si="7"/>
        <v>192.52296584411278</v>
      </c>
    </row>
    <row r="85" spans="1:47">
      <c r="A85" s="1" t="s">
        <v>65</v>
      </c>
      <c r="B85" s="25" t="s">
        <v>155</v>
      </c>
      <c r="C85" s="26">
        <v>0</v>
      </c>
      <c r="D85" s="26">
        <v>0</v>
      </c>
      <c r="E85" s="26">
        <v>0</v>
      </c>
      <c r="F85" s="26">
        <v>0</v>
      </c>
      <c r="G85" s="26">
        <v>0</v>
      </c>
      <c r="H85" s="26">
        <v>0</v>
      </c>
      <c r="I85" s="26">
        <v>0</v>
      </c>
      <c r="J85" s="26">
        <v>0</v>
      </c>
      <c r="K85" s="26">
        <v>1</v>
      </c>
      <c r="L85" s="26">
        <v>0</v>
      </c>
      <c r="M85" s="26">
        <v>0</v>
      </c>
      <c r="N85" s="26">
        <v>0</v>
      </c>
      <c r="O85" s="26">
        <v>0</v>
      </c>
      <c r="P85" s="26">
        <v>0</v>
      </c>
      <c r="Q85" s="26">
        <v>0</v>
      </c>
      <c r="R85" s="26">
        <v>0</v>
      </c>
      <c r="S85" s="26">
        <v>0</v>
      </c>
      <c r="T85" s="26">
        <v>0</v>
      </c>
      <c r="U85" s="26">
        <v>0</v>
      </c>
      <c r="V85" s="26">
        <v>0</v>
      </c>
      <c r="W85" s="26">
        <v>0</v>
      </c>
      <c r="X85" s="26">
        <v>0</v>
      </c>
      <c r="Y85" s="26">
        <v>0</v>
      </c>
      <c r="Z85" s="26">
        <v>0</v>
      </c>
      <c r="AA85" s="26">
        <v>0</v>
      </c>
      <c r="AB85" s="26">
        <v>0</v>
      </c>
      <c r="AC85" s="26">
        <v>0</v>
      </c>
      <c r="AD85" s="32">
        <v>0</v>
      </c>
      <c r="AE85" s="23">
        <v>0</v>
      </c>
      <c r="AF85" s="23">
        <v>0</v>
      </c>
      <c r="AG85" s="23">
        <v>0</v>
      </c>
      <c r="AH85" s="23">
        <v>0</v>
      </c>
      <c r="AI85" s="23">
        <v>0</v>
      </c>
      <c r="AJ85" s="23">
        <v>0</v>
      </c>
      <c r="AK85" s="23">
        <v>0</v>
      </c>
      <c r="AL85" s="23">
        <v>0</v>
      </c>
      <c r="AM85" s="23">
        <v>0</v>
      </c>
      <c r="AN85" s="23">
        <v>0</v>
      </c>
      <c r="AO85" s="23">
        <v>0</v>
      </c>
      <c r="AP85" s="23">
        <v>1</v>
      </c>
      <c r="AQ85" s="23">
        <f t="shared" si="4"/>
        <v>10.876800000000001</v>
      </c>
      <c r="AR85" s="26">
        <f t="shared" si="5"/>
        <v>432.2858954803649</v>
      </c>
      <c r="AS85" s="25">
        <v>306.5</v>
      </c>
      <c r="AT85" s="26">
        <f t="shared" si="6"/>
        <v>41.039443876138634</v>
      </c>
      <c r="AU85" s="14">
        <f t="shared" si="7"/>
        <v>15822.091501797282</v>
      </c>
    </row>
    <row r="86" spans="1:47">
      <c r="A86" s="1" t="s">
        <v>66</v>
      </c>
      <c r="B86" s="2" t="s">
        <v>154</v>
      </c>
      <c r="C86" s="23">
        <v>0</v>
      </c>
      <c r="D86" s="23">
        <v>0</v>
      </c>
      <c r="E86" s="23">
        <v>0</v>
      </c>
      <c r="F86" s="23">
        <v>0</v>
      </c>
      <c r="G86" s="23">
        <v>0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23">
        <v>0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1</v>
      </c>
      <c r="U86" s="23">
        <v>0</v>
      </c>
      <c r="V86" s="23">
        <v>0</v>
      </c>
      <c r="W86" s="23">
        <v>0</v>
      </c>
      <c r="X86" s="23">
        <v>0</v>
      </c>
      <c r="Y86" s="23">
        <v>1</v>
      </c>
      <c r="Z86" s="23">
        <v>0</v>
      </c>
      <c r="AA86" s="23">
        <v>0</v>
      </c>
      <c r="AB86" s="23">
        <v>0</v>
      </c>
      <c r="AC86" s="23">
        <v>0</v>
      </c>
      <c r="AD86" s="31">
        <v>0</v>
      </c>
      <c r="AE86" s="23">
        <v>0</v>
      </c>
      <c r="AF86" s="23">
        <v>0</v>
      </c>
      <c r="AG86" s="23">
        <v>0</v>
      </c>
      <c r="AH86" s="23">
        <v>0</v>
      </c>
      <c r="AI86" s="23">
        <v>0</v>
      </c>
      <c r="AJ86" s="23">
        <v>0</v>
      </c>
      <c r="AK86" s="23">
        <v>0</v>
      </c>
      <c r="AL86" s="23">
        <v>0</v>
      </c>
      <c r="AM86" s="23">
        <v>0</v>
      </c>
      <c r="AN86" s="23">
        <v>0</v>
      </c>
      <c r="AO86" s="23">
        <v>0</v>
      </c>
      <c r="AP86" s="23">
        <v>0</v>
      </c>
      <c r="AQ86" s="23">
        <f t="shared" si="4"/>
        <v>21.8279</v>
      </c>
      <c r="AR86" s="23">
        <f t="shared" si="5"/>
        <v>558.45185140346257</v>
      </c>
      <c r="AS86" s="2">
        <v>507.25</v>
      </c>
      <c r="AT86" s="23">
        <f t="shared" si="6"/>
        <v>10.094007176631358</v>
      </c>
      <c r="AU86" s="14">
        <f t="shared" si="7"/>
        <v>2621.6295871422617</v>
      </c>
    </row>
    <row r="87" spans="1:47">
      <c r="A87" s="1" t="s">
        <v>67</v>
      </c>
      <c r="B87" s="2" t="s">
        <v>154</v>
      </c>
      <c r="C87" s="23">
        <v>0</v>
      </c>
      <c r="D87" s="23">
        <v>0</v>
      </c>
      <c r="E87" s="23">
        <v>0</v>
      </c>
      <c r="F87" s="23">
        <v>0</v>
      </c>
      <c r="G87" s="23">
        <v>0</v>
      </c>
      <c r="H87" s="23">
        <v>0</v>
      </c>
      <c r="I87" s="23">
        <v>0</v>
      </c>
      <c r="J87" s="23">
        <v>0</v>
      </c>
      <c r="K87" s="23">
        <v>0</v>
      </c>
      <c r="L87" s="23">
        <v>0</v>
      </c>
      <c r="M87" s="23">
        <v>0</v>
      </c>
      <c r="N87" s="23">
        <v>0</v>
      </c>
      <c r="O87" s="23">
        <v>0</v>
      </c>
      <c r="P87" s="23">
        <v>0</v>
      </c>
      <c r="Q87" s="23">
        <v>0</v>
      </c>
      <c r="R87" s="23">
        <v>0</v>
      </c>
      <c r="S87" s="23">
        <v>0</v>
      </c>
      <c r="T87" s="23">
        <v>1</v>
      </c>
      <c r="U87" s="23">
        <v>0</v>
      </c>
      <c r="V87" s="23">
        <v>0</v>
      </c>
      <c r="W87" s="23">
        <v>0</v>
      </c>
      <c r="X87" s="23">
        <v>0</v>
      </c>
      <c r="Y87" s="23">
        <v>1</v>
      </c>
      <c r="Z87" s="23">
        <v>0</v>
      </c>
      <c r="AA87" s="23">
        <v>0</v>
      </c>
      <c r="AB87" s="23">
        <v>0</v>
      </c>
      <c r="AC87" s="23">
        <v>0</v>
      </c>
      <c r="AD87" s="31">
        <v>0</v>
      </c>
      <c r="AE87" s="23">
        <v>0</v>
      </c>
      <c r="AF87" s="23">
        <v>0</v>
      </c>
      <c r="AG87" s="23">
        <v>0</v>
      </c>
      <c r="AH87" s="23">
        <v>0</v>
      </c>
      <c r="AI87" s="23">
        <v>0</v>
      </c>
      <c r="AJ87" s="23">
        <v>0</v>
      </c>
      <c r="AK87" s="23">
        <v>0</v>
      </c>
      <c r="AL87" s="23">
        <v>0</v>
      </c>
      <c r="AM87" s="23">
        <v>0</v>
      </c>
      <c r="AN87" s="23">
        <v>0</v>
      </c>
      <c r="AO87" s="23">
        <v>0</v>
      </c>
      <c r="AP87" s="23">
        <v>0</v>
      </c>
      <c r="AQ87" s="23">
        <f t="shared" si="4"/>
        <v>21.8279</v>
      </c>
      <c r="AR87" s="23">
        <f t="shared" si="5"/>
        <v>558.45185140346257</v>
      </c>
      <c r="AS87" s="2">
        <v>535.79999999999995</v>
      </c>
      <c r="AT87" s="23">
        <f t="shared" si="6"/>
        <v>4.2276691682461021</v>
      </c>
      <c r="AU87" s="14">
        <f t="shared" si="7"/>
        <v>513.10637200455119</v>
      </c>
    </row>
    <row r="88" spans="1:47">
      <c r="A88" s="1" t="s">
        <v>68</v>
      </c>
      <c r="B88" s="2" t="s">
        <v>156</v>
      </c>
      <c r="C88" s="23">
        <v>1</v>
      </c>
      <c r="D88" s="23">
        <v>0</v>
      </c>
      <c r="E88" s="23">
        <v>0</v>
      </c>
      <c r="F88" s="23">
        <v>0</v>
      </c>
      <c r="G88" s="23">
        <v>1</v>
      </c>
      <c r="H88" s="23">
        <v>0</v>
      </c>
      <c r="I88" s="23">
        <v>0</v>
      </c>
      <c r="J88" s="23">
        <v>0</v>
      </c>
      <c r="K88" s="23">
        <v>0</v>
      </c>
      <c r="L88" s="23">
        <v>0</v>
      </c>
      <c r="M88" s="23">
        <v>0</v>
      </c>
      <c r="N88" s="23">
        <v>1</v>
      </c>
      <c r="O88" s="23">
        <v>0</v>
      </c>
      <c r="P88" s="23">
        <v>0</v>
      </c>
      <c r="Q88" s="23">
        <v>0</v>
      </c>
      <c r="R88" s="23">
        <v>0</v>
      </c>
      <c r="S88" s="23">
        <v>0</v>
      </c>
      <c r="T88" s="23">
        <v>0</v>
      </c>
      <c r="U88" s="23">
        <v>0</v>
      </c>
      <c r="V88" s="23">
        <v>0</v>
      </c>
      <c r="W88" s="23">
        <v>0</v>
      </c>
      <c r="X88" s="23">
        <v>0</v>
      </c>
      <c r="Y88" s="23">
        <v>0</v>
      </c>
      <c r="Z88" s="23">
        <v>0</v>
      </c>
      <c r="AA88" s="23">
        <v>0</v>
      </c>
      <c r="AB88" s="23">
        <v>0</v>
      </c>
      <c r="AC88" s="23">
        <v>0</v>
      </c>
      <c r="AD88" s="31">
        <v>0</v>
      </c>
      <c r="AE88" s="23">
        <v>0</v>
      </c>
      <c r="AF88" s="23">
        <v>0</v>
      </c>
      <c r="AG88" s="23">
        <v>0</v>
      </c>
      <c r="AH88" s="23">
        <v>0</v>
      </c>
      <c r="AI88" s="23">
        <v>0</v>
      </c>
      <c r="AJ88" s="23">
        <v>0</v>
      </c>
      <c r="AK88" s="23">
        <v>0</v>
      </c>
      <c r="AL88" s="23">
        <v>0</v>
      </c>
      <c r="AM88" s="23">
        <v>0</v>
      </c>
      <c r="AN88" s="23">
        <v>0</v>
      </c>
      <c r="AO88" s="23">
        <v>1</v>
      </c>
      <c r="AP88" s="23">
        <v>0</v>
      </c>
      <c r="AQ88" s="23">
        <f t="shared" si="4"/>
        <v>13.780900000000001</v>
      </c>
      <c r="AR88" s="23">
        <f t="shared" si="5"/>
        <v>475.15010746302232</v>
      </c>
      <c r="AS88" s="2">
        <v>475</v>
      </c>
      <c r="AT88" s="23">
        <f t="shared" si="6"/>
        <v>3.1601571162594294E-2</v>
      </c>
      <c r="AU88" s="14">
        <f t="shared" si="7"/>
        <v>2.2532250454998043E-2</v>
      </c>
    </row>
    <row r="89" spans="1:47">
      <c r="A89" s="1" t="s">
        <v>69</v>
      </c>
      <c r="B89" s="2" t="s">
        <v>157</v>
      </c>
      <c r="C89" s="23">
        <v>1</v>
      </c>
      <c r="D89" s="23">
        <v>0</v>
      </c>
      <c r="E89" s="23">
        <v>0</v>
      </c>
      <c r="F89" s="23">
        <v>0</v>
      </c>
      <c r="G89" s="23">
        <v>1</v>
      </c>
      <c r="H89" s="23">
        <v>0</v>
      </c>
      <c r="I89" s="23">
        <v>0</v>
      </c>
      <c r="J89" s="23">
        <v>0</v>
      </c>
      <c r="K89" s="23">
        <v>0</v>
      </c>
      <c r="L89" s="23">
        <v>0</v>
      </c>
      <c r="M89" s="23">
        <v>0</v>
      </c>
      <c r="N89" s="23">
        <v>0</v>
      </c>
      <c r="O89" s="23">
        <v>0</v>
      </c>
      <c r="P89" s="23">
        <v>0</v>
      </c>
      <c r="Q89" s="23">
        <v>0</v>
      </c>
      <c r="R89" s="23">
        <v>0</v>
      </c>
      <c r="S89" s="23">
        <v>0</v>
      </c>
      <c r="T89" s="23">
        <v>0</v>
      </c>
      <c r="U89" s="23">
        <v>0</v>
      </c>
      <c r="V89" s="23">
        <v>0</v>
      </c>
      <c r="W89" s="23">
        <v>0</v>
      </c>
      <c r="X89" s="23">
        <v>0</v>
      </c>
      <c r="Y89" s="23">
        <v>0</v>
      </c>
      <c r="Z89" s="23">
        <v>0</v>
      </c>
      <c r="AA89" s="23">
        <v>0</v>
      </c>
      <c r="AB89" s="23">
        <v>0</v>
      </c>
      <c r="AC89" s="23">
        <v>0</v>
      </c>
      <c r="AD89" s="31">
        <v>0</v>
      </c>
      <c r="AE89" s="23">
        <v>0</v>
      </c>
      <c r="AF89" s="23">
        <v>0</v>
      </c>
      <c r="AG89" s="23">
        <v>0</v>
      </c>
      <c r="AH89" s="23">
        <v>0</v>
      </c>
      <c r="AI89" s="23">
        <v>0</v>
      </c>
      <c r="AJ89" s="23">
        <v>0</v>
      </c>
      <c r="AK89" s="23">
        <v>1</v>
      </c>
      <c r="AL89" s="23">
        <v>0</v>
      </c>
      <c r="AM89" s="23">
        <v>0</v>
      </c>
      <c r="AN89" s="23">
        <v>0</v>
      </c>
      <c r="AO89" s="23">
        <v>0</v>
      </c>
      <c r="AP89" s="23">
        <v>0</v>
      </c>
      <c r="AQ89" s="23">
        <f t="shared" si="4"/>
        <v>6.7093999999999996</v>
      </c>
      <c r="AR89" s="23">
        <f t="shared" si="5"/>
        <v>344.77887382517707</v>
      </c>
      <c r="AS89" s="2">
        <v>364.9</v>
      </c>
      <c r="AT89" s="23">
        <f t="shared" si="6"/>
        <v>5.5141480336593327</v>
      </c>
      <c r="AU89" s="14">
        <f t="shared" si="7"/>
        <v>404.8597185431434</v>
      </c>
    </row>
    <row r="90" spans="1:47">
      <c r="A90" s="1" t="s">
        <v>70</v>
      </c>
      <c r="B90" s="2" t="s">
        <v>158</v>
      </c>
      <c r="C90" s="23">
        <v>0</v>
      </c>
      <c r="D90" s="23">
        <v>0</v>
      </c>
      <c r="E90" s="23">
        <v>0</v>
      </c>
      <c r="F90" s="23">
        <v>0</v>
      </c>
      <c r="G90" s="23">
        <v>1</v>
      </c>
      <c r="H90" s="23">
        <v>0</v>
      </c>
      <c r="I90" s="23">
        <v>0</v>
      </c>
      <c r="J90" s="23">
        <v>0</v>
      </c>
      <c r="K90" s="23">
        <v>0</v>
      </c>
      <c r="L90" s="23">
        <v>0</v>
      </c>
      <c r="M90" s="23">
        <v>0</v>
      </c>
      <c r="N90" s="23">
        <v>0</v>
      </c>
      <c r="O90" s="23">
        <v>0</v>
      </c>
      <c r="P90" s="23">
        <v>0</v>
      </c>
      <c r="Q90" s="23">
        <v>0</v>
      </c>
      <c r="R90" s="23">
        <v>0</v>
      </c>
      <c r="S90" s="23">
        <v>1</v>
      </c>
      <c r="T90" s="23">
        <v>0</v>
      </c>
      <c r="U90" s="23">
        <v>0</v>
      </c>
      <c r="V90" s="23">
        <v>0</v>
      </c>
      <c r="W90" s="23">
        <v>0</v>
      </c>
      <c r="X90" s="23">
        <v>0</v>
      </c>
      <c r="Y90" s="23">
        <v>0</v>
      </c>
      <c r="Z90" s="23">
        <v>0</v>
      </c>
      <c r="AA90" s="23">
        <v>0</v>
      </c>
      <c r="AB90" s="23">
        <v>0</v>
      </c>
      <c r="AC90" s="23">
        <v>0</v>
      </c>
      <c r="AD90" s="31">
        <v>0</v>
      </c>
      <c r="AE90" s="23">
        <v>0</v>
      </c>
      <c r="AF90" s="23">
        <v>0</v>
      </c>
      <c r="AG90" s="23">
        <v>0</v>
      </c>
      <c r="AH90" s="23">
        <v>0</v>
      </c>
      <c r="AI90" s="23">
        <v>0</v>
      </c>
      <c r="AJ90" s="23">
        <v>0</v>
      </c>
      <c r="AK90" s="23">
        <v>1</v>
      </c>
      <c r="AL90" s="23">
        <v>0</v>
      </c>
      <c r="AM90" s="23">
        <v>0</v>
      </c>
      <c r="AN90" s="23">
        <v>0</v>
      </c>
      <c r="AO90" s="23">
        <v>0</v>
      </c>
      <c r="AP90" s="23">
        <v>0</v>
      </c>
      <c r="AQ90" s="23">
        <f t="shared" si="4"/>
        <v>16.427199999999999</v>
      </c>
      <c r="AR90" s="23">
        <f t="shared" si="5"/>
        <v>506.96613218651191</v>
      </c>
      <c r="AS90" s="2">
        <v>514</v>
      </c>
      <c r="AT90" s="23">
        <f t="shared" si="6"/>
        <v>1.3684567730521568</v>
      </c>
      <c r="AU90" s="14">
        <f t="shared" si="7"/>
        <v>49.475296417623674</v>
      </c>
    </row>
    <row r="91" spans="1:47">
      <c r="A91" s="1" t="s">
        <v>71</v>
      </c>
      <c r="B91" s="2" t="s">
        <v>159</v>
      </c>
      <c r="C91" s="23">
        <v>0</v>
      </c>
      <c r="D91" s="23">
        <v>0</v>
      </c>
      <c r="E91" s="23">
        <v>0</v>
      </c>
      <c r="F91" s="23">
        <v>0</v>
      </c>
      <c r="G91" s="23">
        <v>1</v>
      </c>
      <c r="H91" s="23">
        <v>0</v>
      </c>
      <c r="I91" s="23">
        <v>0</v>
      </c>
      <c r="J91" s="23">
        <v>0</v>
      </c>
      <c r="K91" s="23">
        <v>0</v>
      </c>
      <c r="L91" s="23">
        <v>0</v>
      </c>
      <c r="M91" s="23">
        <v>0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  <c r="W91" s="23">
        <v>0</v>
      </c>
      <c r="X91" s="23">
        <v>0</v>
      </c>
      <c r="Y91" s="23">
        <v>0</v>
      </c>
      <c r="Z91" s="23">
        <v>1</v>
      </c>
      <c r="AA91" s="23">
        <v>0</v>
      </c>
      <c r="AB91" s="23">
        <v>0</v>
      </c>
      <c r="AC91" s="23">
        <v>0</v>
      </c>
      <c r="AD91" s="31">
        <v>0</v>
      </c>
      <c r="AE91" s="23">
        <v>0</v>
      </c>
      <c r="AF91" s="23">
        <v>0</v>
      </c>
      <c r="AG91" s="23">
        <v>0</v>
      </c>
      <c r="AH91" s="23">
        <v>0</v>
      </c>
      <c r="AI91" s="23">
        <v>0</v>
      </c>
      <c r="AJ91" s="23">
        <v>0</v>
      </c>
      <c r="AK91" s="23">
        <v>0</v>
      </c>
      <c r="AL91" s="23">
        <v>0</v>
      </c>
      <c r="AM91" s="23">
        <v>1</v>
      </c>
      <c r="AN91" s="23">
        <v>0</v>
      </c>
      <c r="AO91" s="23">
        <v>0</v>
      </c>
      <c r="AP91" s="23">
        <v>0</v>
      </c>
      <c r="AQ91" s="23">
        <f t="shared" si="4"/>
        <v>7.1074000000000002</v>
      </c>
      <c r="AR91" s="23">
        <f t="shared" si="5"/>
        <v>355.21673103000722</v>
      </c>
      <c r="AS91" s="2">
        <v>378.65</v>
      </c>
      <c r="AT91" s="23">
        <f t="shared" si="6"/>
        <v>6.1886356714624995</v>
      </c>
      <c r="AU91" s="14">
        <f t="shared" si="7"/>
        <v>549.1180946200252</v>
      </c>
    </row>
    <row r="92" spans="1:47">
      <c r="A92" s="1" t="s">
        <v>72</v>
      </c>
      <c r="B92" s="2" t="s">
        <v>160</v>
      </c>
      <c r="C92" s="23">
        <v>0</v>
      </c>
      <c r="D92" s="23">
        <v>0</v>
      </c>
      <c r="E92" s="23">
        <v>0</v>
      </c>
      <c r="F92" s="23">
        <v>0</v>
      </c>
      <c r="G92" s="23">
        <v>0</v>
      </c>
      <c r="H92" s="23">
        <v>0</v>
      </c>
      <c r="I92" s="23">
        <v>1</v>
      </c>
      <c r="J92" s="23">
        <v>0</v>
      </c>
      <c r="K92" s="23">
        <v>0</v>
      </c>
      <c r="L92" s="23">
        <v>0</v>
      </c>
      <c r="M92" s="23">
        <v>0</v>
      </c>
      <c r="N92" s="23">
        <v>0</v>
      </c>
      <c r="O92" s="23">
        <v>0</v>
      </c>
      <c r="P92" s="23">
        <v>0</v>
      </c>
      <c r="Q92" s="23">
        <v>0</v>
      </c>
      <c r="R92" s="23">
        <v>0</v>
      </c>
      <c r="S92" s="23">
        <v>0</v>
      </c>
      <c r="T92" s="23">
        <v>0</v>
      </c>
      <c r="U92" s="23">
        <v>0</v>
      </c>
      <c r="V92" s="23">
        <v>0</v>
      </c>
      <c r="W92" s="23">
        <v>0</v>
      </c>
      <c r="X92" s="23">
        <v>1</v>
      </c>
      <c r="Y92" s="23">
        <v>0</v>
      </c>
      <c r="Z92" s="23">
        <v>1</v>
      </c>
      <c r="AA92" s="23">
        <v>0</v>
      </c>
      <c r="AB92" s="23">
        <v>0</v>
      </c>
      <c r="AC92" s="23">
        <v>0</v>
      </c>
      <c r="AD92" s="31">
        <v>0</v>
      </c>
      <c r="AE92" s="23">
        <v>0</v>
      </c>
      <c r="AF92" s="23">
        <v>0</v>
      </c>
      <c r="AG92" s="23">
        <v>0</v>
      </c>
      <c r="AH92" s="23">
        <v>0</v>
      </c>
      <c r="AI92" s="23">
        <v>0</v>
      </c>
      <c r="AJ92" s="23">
        <v>0</v>
      </c>
      <c r="AK92" s="23">
        <v>0</v>
      </c>
      <c r="AL92" s="23">
        <v>0</v>
      </c>
      <c r="AM92" s="23">
        <v>3</v>
      </c>
      <c r="AN92" s="23">
        <v>0</v>
      </c>
      <c r="AO92" s="23">
        <v>0</v>
      </c>
      <c r="AP92" s="23">
        <v>0</v>
      </c>
      <c r="AQ92" s="23">
        <f t="shared" si="4"/>
        <v>9.4283000000000001</v>
      </c>
      <c r="AR92" s="23">
        <f t="shared" si="5"/>
        <v>406.39975626970687</v>
      </c>
      <c r="AS92" s="2">
        <v>367.85</v>
      </c>
      <c r="AT92" s="23">
        <f t="shared" si="6"/>
        <v>10.479748883976308</v>
      </c>
      <c r="AU92" s="14">
        <f t="shared" si="7"/>
        <v>1486.0837084538025</v>
      </c>
    </row>
    <row r="93" spans="1:47">
      <c r="A93" s="1" t="s">
        <v>73</v>
      </c>
      <c r="B93" s="2" t="s">
        <v>161</v>
      </c>
      <c r="C93" s="23">
        <v>2</v>
      </c>
      <c r="D93" s="23">
        <v>0</v>
      </c>
      <c r="E93" s="23">
        <v>0</v>
      </c>
      <c r="F93" s="23">
        <v>0</v>
      </c>
      <c r="G93" s="23">
        <v>0</v>
      </c>
      <c r="H93" s="23">
        <v>0</v>
      </c>
      <c r="I93" s="23">
        <v>1</v>
      </c>
      <c r="J93" s="23">
        <v>0</v>
      </c>
      <c r="K93" s="23">
        <v>0</v>
      </c>
      <c r="L93" s="23">
        <v>0</v>
      </c>
      <c r="M93" s="23">
        <v>0</v>
      </c>
      <c r="N93" s="23">
        <v>0</v>
      </c>
      <c r="O93" s="23">
        <v>0</v>
      </c>
      <c r="P93" s="23">
        <v>0</v>
      </c>
      <c r="Q93" s="23">
        <v>0</v>
      </c>
      <c r="R93" s="23">
        <v>0</v>
      </c>
      <c r="S93" s="23">
        <v>0</v>
      </c>
      <c r="T93" s="23">
        <v>0</v>
      </c>
      <c r="U93" s="23">
        <v>0</v>
      </c>
      <c r="V93" s="23">
        <v>0</v>
      </c>
      <c r="W93" s="23">
        <v>0</v>
      </c>
      <c r="X93" s="23">
        <v>0</v>
      </c>
      <c r="Y93" s="23">
        <v>0</v>
      </c>
      <c r="Z93" s="23">
        <v>0</v>
      </c>
      <c r="AA93" s="23">
        <v>0</v>
      </c>
      <c r="AB93" s="23">
        <v>0</v>
      </c>
      <c r="AC93" s="23">
        <v>0</v>
      </c>
      <c r="AD93" s="31">
        <v>0</v>
      </c>
      <c r="AE93" s="23">
        <v>0</v>
      </c>
      <c r="AF93" s="23">
        <v>0</v>
      </c>
      <c r="AG93" s="23">
        <v>0</v>
      </c>
      <c r="AH93" s="23">
        <v>0</v>
      </c>
      <c r="AI93" s="23">
        <v>0</v>
      </c>
      <c r="AJ93" s="23">
        <v>0</v>
      </c>
      <c r="AK93" s="23">
        <v>1</v>
      </c>
      <c r="AL93" s="23">
        <v>0</v>
      </c>
      <c r="AM93" s="23">
        <v>0</v>
      </c>
      <c r="AN93" s="23">
        <v>0</v>
      </c>
      <c r="AO93" s="23">
        <v>0</v>
      </c>
      <c r="AP93" s="23">
        <v>0</v>
      </c>
      <c r="AQ93" s="23">
        <f t="shared" si="4"/>
        <v>9.8810000000000002</v>
      </c>
      <c r="AR93" s="23">
        <f t="shared" si="5"/>
        <v>414.89428209583667</v>
      </c>
      <c r="AS93" s="2">
        <v>417.9</v>
      </c>
      <c r="AT93" s="23">
        <f t="shared" si="6"/>
        <v>0.71924333672249463</v>
      </c>
      <c r="AU93" s="14">
        <f t="shared" si="7"/>
        <v>9.0343401194078492</v>
      </c>
    </row>
    <row r="94" spans="1:47">
      <c r="A94" s="1" t="s">
        <v>74</v>
      </c>
      <c r="B94" s="2" t="s">
        <v>162</v>
      </c>
      <c r="C94" s="23">
        <v>0</v>
      </c>
      <c r="D94" s="23">
        <v>0</v>
      </c>
      <c r="E94" s="23">
        <v>0</v>
      </c>
      <c r="F94" s="23">
        <v>0</v>
      </c>
      <c r="G94" s="23">
        <v>0</v>
      </c>
      <c r="H94" s="23">
        <v>0</v>
      </c>
      <c r="I94" s="23">
        <v>0</v>
      </c>
      <c r="J94" s="23">
        <v>0</v>
      </c>
      <c r="K94" s="23">
        <v>0</v>
      </c>
      <c r="L94" s="23">
        <v>1</v>
      </c>
      <c r="M94" s="23">
        <v>0</v>
      </c>
      <c r="N94" s="23">
        <v>0</v>
      </c>
      <c r="O94" s="23">
        <v>0</v>
      </c>
      <c r="P94" s="23">
        <v>0</v>
      </c>
      <c r="Q94" s="23">
        <v>0</v>
      </c>
      <c r="R94" s="23">
        <v>0</v>
      </c>
      <c r="S94" s="23">
        <v>0</v>
      </c>
      <c r="T94" s="23">
        <v>0</v>
      </c>
      <c r="U94" s="23">
        <v>0</v>
      </c>
      <c r="V94" s="23">
        <v>0</v>
      </c>
      <c r="W94" s="23">
        <v>0</v>
      </c>
      <c r="X94" s="23">
        <v>0</v>
      </c>
      <c r="Y94" s="23">
        <v>0</v>
      </c>
      <c r="Z94" s="23">
        <v>0</v>
      </c>
      <c r="AA94" s="23">
        <v>0</v>
      </c>
      <c r="AB94" s="23">
        <v>0</v>
      </c>
      <c r="AC94" s="23">
        <v>0</v>
      </c>
      <c r="AD94" s="31">
        <v>0</v>
      </c>
      <c r="AE94" s="23">
        <v>0</v>
      </c>
      <c r="AF94" s="23">
        <v>0</v>
      </c>
      <c r="AG94" s="23">
        <v>0</v>
      </c>
      <c r="AH94" s="23">
        <v>0</v>
      </c>
      <c r="AI94" s="23">
        <v>0</v>
      </c>
      <c r="AJ94" s="23">
        <v>0</v>
      </c>
      <c r="AK94" s="23">
        <v>0</v>
      </c>
      <c r="AL94" s="23">
        <v>0</v>
      </c>
      <c r="AM94" s="23">
        <v>0</v>
      </c>
      <c r="AN94" s="23">
        <v>0</v>
      </c>
      <c r="AO94" s="23">
        <v>0</v>
      </c>
      <c r="AP94" s="23">
        <v>0</v>
      </c>
      <c r="AQ94" s="23">
        <f t="shared" si="4"/>
        <v>9.9318000000000008</v>
      </c>
      <c r="AR94" s="23">
        <f t="shared" si="5"/>
        <v>415.82310816418436</v>
      </c>
      <c r="AS94" s="2">
        <v>394</v>
      </c>
      <c r="AT94" s="23">
        <f t="shared" si="6"/>
        <v>5.5388599401483152</v>
      </c>
      <c r="AU94" s="14">
        <f t="shared" si="7"/>
        <v>476.24804994569013</v>
      </c>
    </row>
    <row r="95" spans="1:47">
      <c r="A95" s="1" t="s">
        <v>75</v>
      </c>
      <c r="B95" s="2" t="s">
        <v>161</v>
      </c>
      <c r="C95" s="23">
        <v>1</v>
      </c>
      <c r="D95" s="23">
        <v>1</v>
      </c>
      <c r="E95" s="23">
        <v>0</v>
      </c>
      <c r="F95" s="23">
        <v>0</v>
      </c>
      <c r="G95" s="23">
        <v>1</v>
      </c>
      <c r="H95" s="23">
        <v>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  <c r="W95" s="23">
        <v>0</v>
      </c>
      <c r="X95" s="23">
        <v>0</v>
      </c>
      <c r="Y95" s="23">
        <v>0</v>
      </c>
      <c r="Z95" s="23">
        <v>0</v>
      </c>
      <c r="AA95" s="23">
        <v>0</v>
      </c>
      <c r="AB95" s="23">
        <v>0</v>
      </c>
      <c r="AC95" s="23">
        <v>0</v>
      </c>
      <c r="AD95" s="31">
        <v>0</v>
      </c>
      <c r="AE95" s="23">
        <v>0</v>
      </c>
      <c r="AF95" s="23">
        <v>0</v>
      </c>
      <c r="AG95" s="23">
        <v>0</v>
      </c>
      <c r="AH95" s="23">
        <v>0</v>
      </c>
      <c r="AI95" s="23">
        <v>0</v>
      </c>
      <c r="AJ95" s="23">
        <v>0</v>
      </c>
      <c r="AK95" s="23">
        <v>0</v>
      </c>
      <c r="AL95" s="23">
        <v>0</v>
      </c>
      <c r="AM95" s="23">
        <v>0</v>
      </c>
      <c r="AN95" s="23">
        <v>0</v>
      </c>
      <c r="AO95" s="23">
        <v>0</v>
      </c>
      <c r="AP95" s="23">
        <v>0</v>
      </c>
      <c r="AQ95" s="23">
        <f t="shared" si="4"/>
        <v>10.184699999999999</v>
      </c>
      <c r="AR95" s="23">
        <f t="shared" si="5"/>
        <v>420.37754702772941</v>
      </c>
      <c r="AS95" s="2">
        <v>419.5</v>
      </c>
      <c r="AT95" s="23">
        <f t="shared" si="6"/>
        <v>0.2091888027960444</v>
      </c>
      <c r="AU95" s="14">
        <f t="shared" si="7"/>
        <v>0.77008878587671514</v>
      </c>
    </row>
    <row r="96" spans="1:47">
      <c r="A96" s="1" t="s">
        <v>76</v>
      </c>
      <c r="B96" s="2" t="s">
        <v>161</v>
      </c>
      <c r="C96" s="23">
        <v>2</v>
      </c>
      <c r="D96" s="23">
        <v>0</v>
      </c>
      <c r="E96" s="23">
        <v>0</v>
      </c>
      <c r="F96" s="23">
        <v>0</v>
      </c>
      <c r="G96" s="23">
        <v>0</v>
      </c>
      <c r="H96" s="23">
        <v>1</v>
      </c>
      <c r="I96" s="23">
        <v>0</v>
      </c>
      <c r="J96" s="23">
        <v>0</v>
      </c>
      <c r="K96" s="23">
        <v>0</v>
      </c>
      <c r="L96" s="23">
        <v>0</v>
      </c>
      <c r="M96" s="23">
        <v>0</v>
      </c>
      <c r="N96" s="23">
        <v>0</v>
      </c>
      <c r="O96" s="23">
        <v>0</v>
      </c>
      <c r="P96" s="23">
        <v>0</v>
      </c>
      <c r="Q96" s="23">
        <v>0</v>
      </c>
      <c r="R96" s="23">
        <v>0</v>
      </c>
      <c r="S96" s="23">
        <v>0</v>
      </c>
      <c r="T96" s="23">
        <v>0</v>
      </c>
      <c r="U96" s="23">
        <v>0</v>
      </c>
      <c r="V96" s="23">
        <v>0</v>
      </c>
      <c r="W96" s="23">
        <v>0</v>
      </c>
      <c r="X96" s="23">
        <v>0</v>
      </c>
      <c r="Y96" s="23">
        <v>0</v>
      </c>
      <c r="Z96" s="23">
        <v>0</v>
      </c>
      <c r="AA96" s="23">
        <v>0</v>
      </c>
      <c r="AB96" s="23">
        <v>0</v>
      </c>
      <c r="AC96" s="23">
        <v>0</v>
      </c>
      <c r="AD96" s="31">
        <v>0</v>
      </c>
      <c r="AE96" s="23">
        <v>0</v>
      </c>
      <c r="AF96" s="23">
        <v>0</v>
      </c>
      <c r="AG96" s="23">
        <v>0</v>
      </c>
      <c r="AH96" s="23">
        <v>0</v>
      </c>
      <c r="AI96" s="23">
        <v>0</v>
      </c>
      <c r="AJ96" s="23">
        <v>0</v>
      </c>
      <c r="AK96" s="23">
        <v>1</v>
      </c>
      <c r="AL96" s="23">
        <v>0</v>
      </c>
      <c r="AM96" s="23">
        <v>0</v>
      </c>
      <c r="AN96" s="23">
        <v>0</v>
      </c>
      <c r="AO96" s="23">
        <v>0</v>
      </c>
      <c r="AP96" s="23">
        <v>0</v>
      </c>
      <c r="AQ96" s="23">
        <f t="shared" si="4"/>
        <v>10.742000000000001</v>
      </c>
      <c r="AR96" s="23">
        <f t="shared" si="5"/>
        <v>430.02708640378125</v>
      </c>
      <c r="AS96" s="2">
        <v>435.5</v>
      </c>
      <c r="AT96" s="23">
        <f t="shared" si="6"/>
        <v>1.2566965777769794</v>
      </c>
      <c r="AU96" s="14">
        <f t="shared" si="7"/>
        <v>29.952783231676005</v>
      </c>
    </row>
    <row r="97" spans="1:47">
      <c r="A97" s="1" t="s">
        <v>77</v>
      </c>
      <c r="B97" s="2" t="s">
        <v>161</v>
      </c>
      <c r="C97" s="23">
        <v>2</v>
      </c>
      <c r="D97" s="23">
        <v>0</v>
      </c>
      <c r="E97" s="23">
        <v>0</v>
      </c>
      <c r="F97" s="23">
        <v>0</v>
      </c>
      <c r="G97" s="23">
        <v>0</v>
      </c>
      <c r="H97" s="23">
        <v>1</v>
      </c>
      <c r="I97" s="23">
        <v>0</v>
      </c>
      <c r="J97" s="23">
        <v>0</v>
      </c>
      <c r="K97" s="23">
        <v>0</v>
      </c>
      <c r="L97" s="23">
        <v>0</v>
      </c>
      <c r="M97" s="23">
        <v>0</v>
      </c>
      <c r="N97" s="23">
        <v>0</v>
      </c>
      <c r="O97" s="23">
        <v>0</v>
      </c>
      <c r="P97" s="23">
        <v>0</v>
      </c>
      <c r="Q97" s="23">
        <v>0</v>
      </c>
      <c r="R97" s="23">
        <v>0</v>
      </c>
      <c r="S97" s="23">
        <v>0</v>
      </c>
      <c r="T97" s="23">
        <v>0</v>
      </c>
      <c r="U97" s="23">
        <v>0</v>
      </c>
      <c r="V97" s="23">
        <v>0</v>
      </c>
      <c r="W97" s="23">
        <v>0</v>
      </c>
      <c r="X97" s="23">
        <v>0</v>
      </c>
      <c r="Y97" s="23">
        <v>0</v>
      </c>
      <c r="Z97" s="23">
        <v>0</v>
      </c>
      <c r="AA97" s="23">
        <v>0</v>
      </c>
      <c r="AB97" s="23">
        <v>0</v>
      </c>
      <c r="AC97" s="23">
        <v>0</v>
      </c>
      <c r="AD97" s="31">
        <v>0</v>
      </c>
      <c r="AE97" s="23">
        <v>0</v>
      </c>
      <c r="AF97" s="23">
        <v>0</v>
      </c>
      <c r="AG97" s="23">
        <v>0</v>
      </c>
      <c r="AH97" s="23">
        <v>0</v>
      </c>
      <c r="AI97" s="23">
        <v>0</v>
      </c>
      <c r="AJ97" s="23">
        <v>0</v>
      </c>
      <c r="AK97" s="23">
        <v>1</v>
      </c>
      <c r="AL97" s="23">
        <v>0</v>
      </c>
      <c r="AM97" s="23">
        <v>0</v>
      </c>
      <c r="AN97" s="23">
        <v>0</v>
      </c>
      <c r="AO97" s="23">
        <v>0</v>
      </c>
      <c r="AP97" s="23">
        <v>0</v>
      </c>
      <c r="AQ97" s="23">
        <f t="shared" si="4"/>
        <v>10.742000000000001</v>
      </c>
      <c r="AR97" s="23">
        <f t="shared" si="5"/>
        <v>430.02708640378125</v>
      </c>
      <c r="AS97" s="2">
        <v>428.6</v>
      </c>
      <c r="AT97" s="23">
        <f t="shared" si="6"/>
        <v>0.33296462990696024</v>
      </c>
      <c r="AU97" s="14">
        <f t="shared" si="7"/>
        <v>2.0365756038572487</v>
      </c>
    </row>
    <row r="98" spans="1:47">
      <c r="A98" s="1" t="s">
        <v>78</v>
      </c>
      <c r="B98" s="2" t="s">
        <v>163</v>
      </c>
      <c r="C98" s="23">
        <v>2</v>
      </c>
      <c r="D98" s="23">
        <v>1</v>
      </c>
      <c r="E98" s="23">
        <v>0</v>
      </c>
      <c r="F98" s="23">
        <v>0</v>
      </c>
      <c r="G98" s="23">
        <v>0</v>
      </c>
      <c r="H98" s="23">
        <v>0</v>
      </c>
      <c r="I98" s="23">
        <v>1</v>
      </c>
      <c r="J98" s="23">
        <v>0</v>
      </c>
      <c r="K98" s="23">
        <v>0</v>
      </c>
      <c r="L98" s="23">
        <v>0</v>
      </c>
      <c r="M98" s="23">
        <v>0</v>
      </c>
      <c r="N98" s="23">
        <v>0</v>
      </c>
      <c r="O98" s="23">
        <v>0</v>
      </c>
      <c r="P98" s="23">
        <v>0</v>
      </c>
      <c r="Q98" s="23">
        <v>0</v>
      </c>
      <c r="R98" s="23">
        <v>0</v>
      </c>
      <c r="S98" s="23">
        <v>0</v>
      </c>
      <c r="T98" s="23">
        <v>0</v>
      </c>
      <c r="U98" s="23">
        <v>0</v>
      </c>
      <c r="V98" s="23">
        <v>0</v>
      </c>
      <c r="W98" s="23">
        <v>0</v>
      </c>
      <c r="X98" s="23">
        <v>0</v>
      </c>
      <c r="Y98" s="23">
        <v>0</v>
      </c>
      <c r="Z98" s="23">
        <v>0</v>
      </c>
      <c r="AA98" s="23">
        <v>0</v>
      </c>
      <c r="AB98" s="23">
        <v>0</v>
      </c>
      <c r="AC98" s="23">
        <v>0</v>
      </c>
      <c r="AD98" s="31">
        <v>0</v>
      </c>
      <c r="AE98" s="23">
        <v>0</v>
      </c>
      <c r="AF98" s="23">
        <v>0</v>
      </c>
      <c r="AG98" s="23">
        <v>0</v>
      </c>
      <c r="AH98" s="23">
        <v>0</v>
      </c>
      <c r="AI98" s="23">
        <v>0</v>
      </c>
      <c r="AJ98" s="23">
        <v>0</v>
      </c>
      <c r="AK98" s="23">
        <v>0</v>
      </c>
      <c r="AL98" s="23">
        <v>1</v>
      </c>
      <c r="AM98" s="23">
        <v>0</v>
      </c>
      <c r="AN98" s="23">
        <v>0</v>
      </c>
      <c r="AO98" s="23">
        <v>0</v>
      </c>
      <c r="AP98" s="23">
        <v>0</v>
      </c>
      <c r="AQ98" s="23">
        <f t="shared" si="4"/>
        <v>12.833200000000001</v>
      </c>
      <c r="AR98" s="23">
        <f t="shared" si="5"/>
        <v>462.24509744804834</v>
      </c>
      <c r="AS98" s="2">
        <v>465</v>
      </c>
      <c r="AT98" s="23">
        <f t="shared" si="6"/>
        <v>0.59245216171003412</v>
      </c>
      <c r="AU98" s="14">
        <f t="shared" si="7"/>
        <v>7.5894880707497636</v>
      </c>
    </row>
    <row r="99" spans="1:47">
      <c r="A99" s="1" t="s">
        <v>79</v>
      </c>
      <c r="B99" s="2" t="s">
        <v>163</v>
      </c>
      <c r="C99" s="23">
        <v>3</v>
      </c>
      <c r="D99" s="23">
        <v>0</v>
      </c>
      <c r="E99" s="23">
        <v>0</v>
      </c>
      <c r="F99" s="23">
        <v>0</v>
      </c>
      <c r="G99" s="23">
        <v>0</v>
      </c>
      <c r="H99" s="23">
        <v>1</v>
      </c>
      <c r="I99" s="23">
        <v>0</v>
      </c>
      <c r="J99" s="23">
        <v>0</v>
      </c>
      <c r="K99" s="23">
        <v>0</v>
      </c>
      <c r="L99" s="23">
        <v>0</v>
      </c>
      <c r="M99" s="23">
        <v>0</v>
      </c>
      <c r="N99" s="23">
        <v>0</v>
      </c>
      <c r="O99" s="23">
        <v>0</v>
      </c>
      <c r="P99" s="23">
        <v>0</v>
      </c>
      <c r="Q99" s="23">
        <v>0</v>
      </c>
      <c r="R99" s="23">
        <v>0</v>
      </c>
      <c r="S99" s="23">
        <v>0</v>
      </c>
      <c r="T99" s="23">
        <v>0</v>
      </c>
      <c r="U99" s="23">
        <v>0</v>
      </c>
      <c r="V99" s="23">
        <v>0</v>
      </c>
      <c r="W99" s="23">
        <v>0</v>
      </c>
      <c r="X99" s="23">
        <v>0</v>
      </c>
      <c r="Y99" s="23">
        <v>0</v>
      </c>
      <c r="Z99" s="23">
        <v>0</v>
      </c>
      <c r="AA99" s="23">
        <v>0</v>
      </c>
      <c r="AB99" s="23">
        <v>0</v>
      </c>
      <c r="AC99" s="23">
        <v>0</v>
      </c>
      <c r="AD99" s="31">
        <v>0</v>
      </c>
      <c r="AE99" s="23">
        <v>0</v>
      </c>
      <c r="AF99" s="23">
        <v>0</v>
      </c>
      <c r="AG99" s="23">
        <v>0</v>
      </c>
      <c r="AH99" s="23">
        <v>0</v>
      </c>
      <c r="AI99" s="23">
        <v>0</v>
      </c>
      <c r="AJ99" s="23">
        <v>0</v>
      </c>
      <c r="AK99" s="23">
        <v>1</v>
      </c>
      <c r="AL99" s="23">
        <v>0</v>
      </c>
      <c r="AM99" s="23">
        <v>0</v>
      </c>
      <c r="AN99" s="23">
        <v>0</v>
      </c>
      <c r="AO99" s="23">
        <v>0</v>
      </c>
      <c r="AP99" s="23">
        <v>0</v>
      </c>
      <c r="AQ99" s="23">
        <f t="shared" si="4"/>
        <v>12.420100000000001</v>
      </c>
      <c r="AR99" s="23">
        <f t="shared" si="5"/>
        <v>456.31869163287485</v>
      </c>
      <c r="AS99" s="2">
        <v>470</v>
      </c>
      <c r="AT99" s="23">
        <f t="shared" si="6"/>
        <v>2.9109166738564158</v>
      </c>
      <c r="AU99" s="14">
        <f t="shared" si="7"/>
        <v>187.17819863636876</v>
      </c>
    </row>
    <row r="100" spans="1:47">
      <c r="A100" s="1" t="s">
        <v>80</v>
      </c>
      <c r="B100" s="25" t="s">
        <v>164</v>
      </c>
      <c r="C100" s="26">
        <v>0</v>
      </c>
      <c r="D100" s="26">
        <v>0</v>
      </c>
      <c r="E100" s="26">
        <v>0</v>
      </c>
      <c r="F100" s="26">
        <v>0</v>
      </c>
      <c r="G100" s="26">
        <v>0</v>
      </c>
      <c r="H100" s="26">
        <v>0</v>
      </c>
      <c r="I100" s="26">
        <v>0</v>
      </c>
      <c r="J100" s="26">
        <v>0</v>
      </c>
      <c r="K100" s="26">
        <v>2</v>
      </c>
      <c r="L100" s="26">
        <v>0</v>
      </c>
      <c r="M100" s="26">
        <v>0</v>
      </c>
      <c r="N100" s="26">
        <v>0</v>
      </c>
      <c r="O100" s="26">
        <v>0</v>
      </c>
      <c r="P100" s="26">
        <v>0</v>
      </c>
      <c r="Q100" s="26">
        <v>0</v>
      </c>
      <c r="R100" s="26">
        <v>0</v>
      </c>
      <c r="S100" s="26">
        <v>0</v>
      </c>
      <c r="T100" s="26">
        <v>0</v>
      </c>
      <c r="U100" s="26">
        <v>0</v>
      </c>
      <c r="V100" s="26">
        <v>0</v>
      </c>
      <c r="W100" s="26">
        <v>0</v>
      </c>
      <c r="X100" s="26">
        <v>0</v>
      </c>
      <c r="Y100" s="26">
        <v>0</v>
      </c>
      <c r="Z100" s="26">
        <v>0</v>
      </c>
      <c r="AA100" s="26">
        <v>0</v>
      </c>
      <c r="AB100" s="26">
        <v>0</v>
      </c>
      <c r="AC100" s="26">
        <v>0</v>
      </c>
      <c r="AD100" s="32">
        <v>0</v>
      </c>
      <c r="AE100" s="26">
        <v>0</v>
      </c>
      <c r="AF100" s="26">
        <v>0</v>
      </c>
      <c r="AG100" s="26">
        <v>0</v>
      </c>
      <c r="AH100" s="26">
        <v>0</v>
      </c>
      <c r="AI100" s="26">
        <v>0</v>
      </c>
      <c r="AJ100" s="26">
        <v>0</v>
      </c>
      <c r="AK100" s="26">
        <v>0</v>
      </c>
      <c r="AL100" s="26">
        <v>0</v>
      </c>
      <c r="AM100" s="26">
        <v>0</v>
      </c>
      <c r="AN100" s="26">
        <v>0</v>
      </c>
      <c r="AO100" s="26">
        <v>0</v>
      </c>
      <c r="AP100" s="26">
        <v>1</v>
      </c>
      <c r="AQ100" s="23">
        <f t="shared" si="4"/>
        <v>22.2532</v>
      </c>
      <c r="AR100" s="26">
        <f t="shared" si="5"/>
        <v>561.94705133251284</v>
      </c>
      <c r="AS100" s="25">
        <v>412.75</v>
      </c>
      <c r="AT100" s="26">
        <f t="shared" si="6"/>
        <v>36.147074823140599</v>
      </c>
      <c r="AU100" s="14">
        <f t="shared" si="7"/>
        <v>22259.760126316472</v>
      </c>
    </row>
    <row r="101" spans="1:47">
      <c r="A101" s="1" t="s">
        <v>81</v>
      </c>
      <c r="B101" s="2" t="s">
        <v>165</v>
      </c>
      <c r="C101" s="23">
        <v>0</v>
      </c>
      <c r="D101" s="23">
        <v>0</v>
      </c>
      <c r="E101" s="23">
        <v>0</v>
      </c>
      <c r="F101" s="23">
        <v>0</v>
      </c>
      <c r="G101" s="23">
        <v>2</v>
      </c>
      <c r="H101" s="23">
        <v>0</v>
      </c>
      <c r="I101" s="23">
        <v>0</v>
      </c>
      <c r="J101" s="23">
        <v>0</v>
      </c>
      <c r="K101" s="23">
        <v>0</v>
      </c>
      <c r="L101" s="23">
        <v>0</v>
      </c>
      <c r="M101" s="23">
        <v>0</v>
      </c>
      <c r="N101" s="23">
        <v>0</v>
      </c>
      <c r="O101" s="23">
        <v>0</v>
      </c>
      <c r="P101" s="23">
        <v>0</v>
      </c>
      <c r="Q101" s="23">
        <v>0</v>
      </c>
      <c r="R101" s="23">
        <v>0</v>
      </c>
      <c r="S101" s="23">
        <v>0</v>
      </c>
      <c r="T101" s="23">
        <v>0</v>
      </c>
      <c r="U101" s="23">
        <v>0</v>
      </c>
      <c r="V101" s="23">
        <v>0</v>
      </c>
      <c r="W101" s="23">
        <v>0</v>
      </c>
      <c r="X101" s="23">
        <v>0</v>
      </c>
      <c r="Y101" s="23">
        <v>0</v>
      </c>
      <c r="Z101" s="23">
        <v>0</v>
      </c>
      <c r="AA101" s="23">
        <v>0</v>
      </c>
      <c r="AB101" s="23">
        <v>0</v>
      </c>
      <c r="AC101" s="23">
        <v>0</v>
      </c>
      <c r="AD101" s="31">
        <v>0</v>
      </c>
      <c r="AE101" s="23">
        <v>0</v>
      </c>
      <c r="AF101" s="23">
        <v>0</v>
      </c>
      <c r="AG101" s="23">
        <v>0</v>
      </c>
      <c r="AH101" s="23">
        <v>0</v>
      </c>
      <c r="AI101" s="23">
        <v>0</v>
      </c>
      <c r="AJ101" s="23">
        <v>1</v>
      </c>
      <c r="AK101" s="23">
        <v>0</v>
      </c>
      <c r="AL101" s="23">
        <v>0</v>
      </c>
      <c r="AM101" s="23">
        <v>0</v>
      </c>
      <c r="AN101" s="23">
        <v>0</v>
      </c>
      <c r="AO101" s="23">
        <v>0</v>
      </c>
      <c r="AP101" s="23">
        <v>0</v>
      </c>
      <c r="AQ101" s="23">
        <f t="shared" si="4"/>
        <v>10.4694</v>
      </c>
      <c r="AR101" s="23">
        <f t="shared" si="5"/>
        <v>425.37126817339976</v>
      </c>
      <c r="AS101" s="2">
        <v>425</v>
      </c>
      <c r="AT101" s="23">
        <f t="shared" si="6"/>
        <v>8.7357217270530724E-2</v>
      </c>
      <c r="AU101" s="14">
        <f t="shared" si="7"/>
        <v>0.137840056579591</v>
      </c>
    </row>
    <row r="102" spans="1:47">
      <c r="A102" s="1" t="s">
        <v>82</v>
      </c>
      <c r="B102" s="2" t="s">
        <v>163</v>
      </c>
      <c r="C102" s="23">
        <v>1</v>
      </c>
      <c r="D102" s="23">
        <v>2</v>
      </c>
      <c r="E102" s="23">
        <v>0</v>
      </c>
      <c r="F102" s="23">
        <v>0</v>
      </c>
      <c r="G102" s="23">
        <v>1</v>
      </c>
      <c r="H102" s="23">
        <v>0</v>
      </c>
      <c r="I102" s="23">
        <v>0</v>
      </c>
      <c r="J102" s="23">
        <v>0</v>
      </c>
      <c r="K102" s="23">
        <v>0</v>
      </c>
      <c r="L102" s="23">
        <v>0</v>
      </c>
      <c r="M102" s="23">
        <v>0</v>
      </c>
      <c r="N102" s="23">
        <v>0</v>
      </c>
      <c r="O102" s="23">
        <v>0</v>
      </c>
      <c r="P102" s="23">
        <v>0</v>
      </c>
      <c r="Q102" s="23">
        <v>0</v>
      </c>
      <c r="R102" s="23">
        <v>0</v>
      </c>
      <c r="S102" s="23">
        <v>0</v>
      </c>
      <c r="T102" s="23">
        <v>0</v>
      </c>
      <c r="U102" s="23">
        <v>0</v>
      </c>
      <c r="V102" s="23">
        <v>0</v>
      </c>
      <c r="W102" s="23">
        <v>0</v>
      </c>
      <c r="X102" s="23">
        <v>0</v>
      </c>
      <c r="Y102" s="23">
        <v>0</v>
      </c>
      <c r="Z102" s="23">
        <v>0</v>
      </c>
      <c r="AA102" s="23">
        <v>0</v>
      </c>
      <c r="AB102" s="23">
        <v>0</v>
      </c>
      <c r="AC102" s="23">
        <v>0</v>
      </c>
      <c r="AD102" s="31">
        <v>0</v>
      </c>
      <c r="AE102" s="23">
        <v>0</v>
      </c>
      <c r="AF102" s="23">
        <v>0</v>
      </c>
      <c r="AG102" s="23">
        <v>0</v>
      </c>
      <c r="AH102" s="23">
        <v>0</v>
      </c>
      <c r="AI102" s="23">
        <v>0</v>
      </c>
      <c r="AJ102" s="23">
        <v>0</v>
      </c>
      <c r="AK102" s="23">
        <v>0</v>
      </c>
      <c r="AL102" s="23">
        <v>0</v>
      </c>
      <c r="AM102" s="23">
        <v>0</v>
      </c>
      <c r="AN102" s="23">
        <v>0</v>
      </c>
      <c r="AO102" s="23">
        <v>0</v>
      </c>
      <c r="AP102" s="23">
        <v>0</v>
      </c>
      <c r="AQ102" s="23">
        <f t="shared" si="4"/>
        <v>13.6767</v>
      </c>
      <c r="AR102" s="23">
        <f t="shared" si="5"/>
        <v>473.77536034719753</v>
      </c>
      <c r="AS102" s="2">
        <v>464.8</v>
      </c>
      <c r="AT102" s="23">
        <f t="shared" si="6"/>
        <v>1.931015565231825</v>
      </c>
      <c r="AU102" s="14">
        <f t="shared" si="7"/>
        <v>80.557093362045634</v>
      </c>
    </row>
    <row r="103" spans="1:47">
      <c r="A103" s="1" t="s">
        <v>83</v>
      </c>
      <c r="B103" s="2" t="s">
        <v>163</v>
      </c>
      <c r="C103" s="23">
        <v>2</v>
      </c>
      <c r="D103" s="23">
        <v>1</v>
      </c>
      <c r="E103" s="23">
        <v>0</v>
      </c>
      <c r="F103" s="23">
        <v>0</v>
      </c>
      <c r="G103" s="23">
        <v>0</v>
      </c>
      <c r="H103" s="23">
        <v>1</v>
      </c>
      <c r="I103" s="23">
        <v>0</v>
      </c>
      <c r="J103" s="23">
        <v>0</v>
      </c>
      <c r="K103" s="23">
        <v>0</v>
      </c>
      <c r="L103" s="23">
        <v>0</v>
      </c>
      <c r="M103" s="23">
        <v>0</v>
      </c>
      <c r="N103" s="23">
        <v>0</v>
      </c>
      <c r="O103" s="23">
        <v>0</v>
      </c>
      <c r="P103" s="23">
        <v>0</v>
      </c>
      <c r="Q103" s="23">
        <v>0</v>
      </c>
      <c r="R103" s="23">
        <v>0</v>
      </c>
      <c r="S103" s="23">
        <v>0</v>
      </c>
      <c r="T103" s="23">
        <v>0</v>
      </c>
      <c r="U103" s="23">
        <v>0</v>
      </c>
      <c r="V103" s="23">
        <v>0</v>
      </c>
      <c r="W103" s="23">
        <v>0</v>
      </c>
      <c r="X103" s="23">
        <v>0</v>
      </c>
      <c r="Y103" s="23">
        <v>0</v>
      </c>
      <c r="Z103" s="23">
        <v>0</v>
      </c>
      <c r="AA103" s="23">
        <v>0</v>
      </c>
      <c r="AB103" s="23">
        <v>0</v>
      </c>
      <c r="AC103" s="23">
        <v>0</v>
      </c>
      <c r="AD103" s="31">
        <v>0</v>
      </c>
      <c r="AE103" s="23">
        <v>0</v>
      </c>
      <c r="AF103" s="23">
        <v>0</v>
      </c>
      <c r="AG103" s="23">
        <v>0</v>
      </c>
      <c r="AH103" s="23">
        <v>0</v>
      </c>
      <c r="AI103" s="23">
        <v>0</v>
      </c>
      <c r="AJ103" s="23">
        <v>0</v>
      </c>
      <c r="AK103" s="23">
        <v>0</v>
      </c>
      <c r="AL103" s="23">
        <v>0</v>
      </c>
      <c r="AM103" s="23">
        <v>0</v>
      </c>
      <c r="AN103" s="23">
        <v>0</v>
      </c>
      <c r="AO103" s="23">
        <v>0</v>
      </c>
      <c r="AP103" s="23">
        <v>0</v>
      </c>
      <c r="AQ103" s="23">
        <f t="shared" si="4"/>
        <v>14.217300000000002</v>
      </c>
      <c r="AR103" s="23">
        <f t="shared" si="5"/>
        <v>480.79694628038811</v>
      </c>
      <c r="AS103" s="2">
        <v>475</v>
      </c>
      <c r="AT103" s="23">
        <f t="shared" si="6"/>
        <v>1.2204097432396028</v>
      </c>
      <c r="AU103" s="14">
        <f t="shared" si="7"/>
        <v>33.604586177705578</v>
      </c>
    </row>
    <row r="104" spans="1:47">
      <c r="A104" s="1" t="s">
        <v>84</v>
      </c>
      <c r="B104" s="2" t="s">
        <v>163</v>
      </c>
      <c r="C104" s="23">
        <v>2</v>
      </c>
      <c r="D104" s="23">
        <v>1</v>
      </c>
      <c r="E104" s="23">
        <v>0</v>
      </c>
      <c r="F104" s="23">
        <v>0</v>
      </c>
      <c r="G104" s="23">
        <v>0</v>
      </c>
      <c r="H104" s="23">
        <v>1</v>
      </c>
      <c r="I104" s="23">
        <v>0</v>
      </c>
      <c r="J104" s="23">
        <v>0</v>
      </c>
      <c r="K104" s="23">
        <v>0</v>
      </c>
      <c r="L104" s="23">
        <v>0</v>
      </c>
      <c r="M104" s="23">
        <v>0</v>
      </c>
      <c r="N104" s="23">
        <v>0</v>
      </c>
      <c r="O104" s="23">
        <v>0</v>
      </c>
      <c r="P104" s="23">
        <v>0</v>
      </c>
      <c r="Q104" s="23">
        <v>0</v>
      </c>
      <c r="R104" s="23">
        <v>0</v>
      </c>
      <c r="S104" s="23">
        <v>0</v>
      </c>
      <c r="T104" s="23">
        <v>0</v>
      </c>
      <c r="U104" s="23">
        <v>0</v>
      </c>
      <c r="V104" s="23">
        <v>0</v>
      </c>
      <c r="W104" s="23">
        <v>0</v>
      </c>
      <c r="X104" s="23">
        <v>0</v>
      </c>
      <c r="Y104" s="23">
        <v>0</v>
      </c>
      <c r="Z104" s="23">
        <v>0</v>
      </c>
      <c r="AA104" s="23">
        <v>0</v>
      </c>
      <c r="AB104" s="23">
        <v>0</v>
      </c>
      <c r="AC104" s="23">
        <v>0</v>
      </c>
      <c r="AD104" s="31">
        <v>0</v>
      </c>
      <c r="AE104" s="23">
        <v>0</v>
      </c>
      <c r="AF104" s="23">
        <v>0</v>
      </c>
      <c r="AG104" s="23">
        <v>0</v>
      </c>
      <c r="AH104" s="23">
        <v>0</v>
      </c>
      <c r="AI104" s="23">
        <v>0</v>
      </c>
      <c r="AJ104" s="23">
        <v>0</v>
      </c>
      <c r="AK104" s="23">
        <v>0</v>
      </c>
      <c r="AL104" s="23">
        <v>0</v>
      </c>
      <c r="AM104" s="23">
        <v>0</v>
      </c>
      <c r="AN104" s="23">
        <v>0</v>
      </c>
      <c r="AO104" s="23">
        <v>0</v>
      </c>
      <c r="AP104" s="23">
        <v>0</v>
      </c>
      <c r="AQ104" s="23">
        <f t="shared" si="4"/>
        <v>14.217300000000002</v>
      </c>
      <c r="AR104" s="23">
        <f t="shared" si="5"/>
        <v>480.79694628038811</v>
      </c>
      <c r="AS104" s="2">
        <v>475</v>
      </c>
      <c r="AT104" s="23">
        <f t="shared" si="6"/>
        <v>1.2204097432396028</v>
      </c>
      <c r="AU104" s="14">
        <f t="shared" si="7"/>
        <v>33.604586177705578</v>
      </c>
    </row>
    <row r="105" spans="1:47">
      <c r="A105" s="1" t="s">
        <v>85</v>
      </c>
      <c r="B105" s="2" t="s">
        <v>166</v>
      </c>
      <c r="C105" s="23">
        <v>2</v>
      </c>
      <c r="D105" s="23">
        <v>1</v>
      </c>
      <c r="E105" s="23">
        <v>1</v>
      </c>
      <c r="F105" s="23">
        <v>0</v>
      </c>
      <c r="G105" s="23">
        <v>1</v>
      </c>
      <c r="H105" s="23">
        <v>0</v>
      </c>
      <c r="I105" s="23">
        <v>0</v>
      </c>
      <c r="J105" s="23">
        <v>0</v>
      </c>
      <c r="K105" s="23">
        <v>0</v>
      </c>
      <c r="L105" s="23">
        <v>0</v>
      </c>
      <c r="M105" s="23">
        <v>0</v>
      </c>
      <c r="N105" s="23">
        <v>0</v>
      </c>
      <c r="O105" s="23">
        <v>0</v>
      </c>
      <c r="P105" s="23">
        <v>0</v>
      </c>
      <c r="Q105" s="23">
        <v>0</v>
      </c>
      <c r="R105" s="23">
        <v>0</v>
      </c>
      <c r="S105" s="23">
        <v>0</v>
      </c>
      <c r="T105" s="23">
        <v>0</v>
      </c>
      <c r="U105" s="23">
        <v>0</v>
      </c>
      <c r="V105" s="23">
        <v>0</v>
      </c>
      <c r="W105" s="23">
        <v>0</v>
      </c>
      <c r="X105" s="23">
        <v>0</v>
      </c>
      <c r="Y105" s="23">
        <v>0</v>
      </c>
      <c r="Z105" s="23">
        <v>0</v>
      </c>
      <c r="AA105" s="23">
        <v>0</v>
      </c>
      <c r="AB105" s="23">
        <v>0</v>
      </c>
      <c r="AC105" s="23">
        <v>0</v>
      </c>
      <c r="AD105" s="31">
        <v>0</v>
      </c>
      <c r="AE105" s="23">
        <v>1</v>
      </c>
      <c r="AF105" s="23">
        <v>0</v>
      </c>
      <c r="AG105" s="23">
        <v>0</v>
      </c>
      <c r="AH105" s="23">
        <v>0</v>
      </c>
      <c r="AI105" s="23">
        <v>0</v>
      </c>
      <c r="AJ105" s="23">
        <v>0</v>
      </c>
      <c r="AK105" s="23">
        <v>0</v>
      </c>
      <c r="AL105" s="23">
        <v>0</v>
      </c>
      <c r="AM105" s="23">
        <v>0</v>
      </c>
      <c r="AN105" s="23">
        <v>0</v>
      </c>
      <c r="AO105" s="23">
        <v>0</v>
      </c>
      <c r="AP105" s="23">
        <v>0</v>
      </c>
      <c r="AQ105" s="23">
        <f t="shared" si="4"/>
        <v>15.362399999999999</v>
      </c>
      <c r="AR105" s="23">
        <f t="shared" si="5"/>
        <v>494.82774289757742</v>
      </c>
      <c r="AS105" s="2">
        <v>495</v>
      </c>
      <c r="AT105" s="23">
        <f t="shared" si="6"/>
        <v>3.4799414630823679E-2</v>
      </c>
      <c r="AU105" s="14">
        <f t="shared" si="7"/>
        <v>2.9672509335022249E-2</v>
      </c>
    </row>
    <row r="106" spans="1:47">
      <c r="A106" s="1" t="s">
        <v>86</v>
      </c>
      <c r="B106" s="2" t="s">
        <v>166</v>
      </c>
      <c r="C106" s="23">
        <v>1</v>
      </c>
      <c r="D106" s="23">
        <v>3</v>
      </c>
      <c r="E106" s="23">
        <v>0</v>
      </c>
      <c r="F106" s="23">
        <v>0</v>
      </c>
      <c r="G106" s="23">
        <v>1</v>
      </c>
      <c r="H106" s="23">
        <v>0</v>
      </c>
      <c r="I106" s="23">
        <v>0</v>
      </c>
      <c r="J106" s="23">
        <v>0</v>
      </c>
      <c r="K106" s="23">
        <v>0</v>
      </c>
      <c r="L106" s="23">
        <v>0</v>
      </c>
      <c r="M106" s="23">
        <v>0</v>
      </c>
      <c r="N106" s="23">
        <v>0</v>
      </c>
      <c r="O106" s="23">
        <v>0</v>
      </c>
      <c r="P106" s="23">
        <v>0</v>
      </c>
      <c r="Q106" s="23">
        <v>0</v>
      </c>
      <c r="R106" s="23">
        <v>0</v>
      </c>
      <c r="S106" s="23">
        <v>0</v>
      </c>
      <c r="T106" s="23">
        <v>0</v>
      </c>
      <c r="U106" s="23">
        <v>0</v>
      </c>
      <c r="V106" s="23">
        <v>0</v>
      </c>
      <c r="W106" s="23">
        <v>0</v>
      </c>
      <c r="X106" s="23">
        <v>0</v>
      </c>
      <c r="Y106" s="23">
        <v>0</v>
      </c>
      <c r="Z106" s="23">
        <v>0</v>
      </c>
      <c r="AA106" s="23">
        <v>0</v>
      </c>
      <c r="AB106" s="23">
        <v>0</v>
      </c>
      <c r="AC106" s="23">
        <v>0</v>
      </c>
      <c r="AD106" s="31">
        <v>0</v>
      </c>
      <c r="AE106" s="23">
        <v>0</v>
      </c>
      <c r="AF106" s="23">
        <v>0</v>
      </c>
      <c r="AG106" s="23">
        <v>0</v>
      </c>
      <c r="AH106" s="23">
        <v>0</v>
      </c>
      <c r="AI106" s="23">
        <v>0</v>
      </c>
      <c r="AJ106" s="23">
        <v>0</v>
      </c>
      <c r="AK106" s="23">
        <v>0</v>
      </c>
      <c r="AL106" s="23">
        <v>0</v>
      </c>
      <c r="AM106" s="23">
        <v>0</v>
      </c>
      <c r="AN106" s="23">
        <v>0</v>
      </c>
      <c r="AO106" s="23">
        <v>0</v>
      </c>
      <c r="AP106" s="23">
        <v>0</v>
      </c>
      <c r="AQ106" s="23">
        <f t="shared" si="4"/>
        <v>17.168700000000001</v>
      </c>
      <c r="AR106" s="23">
        <f t="shared" si="5"/>
        <v>514.96283576335873</v>
      </c>
      <c r="AS106" s="2">
        <v>504</v>
      </c>
      <c r="AT106" s="23">
        <f t="shared" si="6"/>
        <v>2.1751658260632389</v>
      </c>
      <c r="AU106" s="14">
        <f t="shared" si="7"/>
        <v>120.18376797437709</v>
      </c>
    </row>
    <row r="107" spans="1:47">
      <c r="A107" s="1" t="s">
        <v>87</v>
      </c>
      <c r="B107" s="2" t="s">
        <v>167</v>
      </c>
      <c r="C107" s="23">
        <v>0</v>
      </c>
      <c r="D107" s="23">
        <v>2</v>
      </c>
      <c r="E107" s="23">
        <v>0</v>
      </c>
      <c r="F107" s="23">
        <v>0</v>
      </c>
      <c r="G107" s="23">
        <v>2</v>
      </c>
      <c r="H107" s="23">
        <v>0</v>
      </c>
      <c r="I107" s="23">
        <v>0</v>
      </c>
      <c r="J107" s="23">
        <v>0</v>
      </c>
      <c r="K107" s="23">
        <v>0</v>
      </c>
      <c r="L107" s="23">
        <v>0</v>
      </c>
      <c r="M107" s="23">
        <v>0</v>
      </c>
      <c r="N107" s="23">
        <v>0</v>
      </c>
      <c r="O107" s="23">
        <v>0</v>
      </c>
      <c r="P107" s="23">
        <v>0</v>
      </c>
      <c r="Q107" s="23">
        <v>0</v>
      </c>
      <c r="R107" s="23">
        <v>0</v>
      </c>
      <c r="S107" s="23">
        <v>0</v>
      </c>
      <c r="T107" s="23">
        <v>0</v>
      </c>
      <c r="U107" s="23">
        <v>0</v>
      </c>
      <c r="V107" s="23">
        <v>0</v>
      </c>
      <c r="W107" s="23">
        <v>0</v>
      </c>
      <c r="X107" s="23">
        <v>0</v>
      </c>
      <c r="Y107" s="23">
        <v>0</v>
      </c>
      <c r="Z107" s="23">
        <v>0</v>
      </c>
      <c r="AA107" s="23">
        <v>0</v>
      </c>
      <c r="AB107" s="23">
        <v>0</v>
      </c>
      <c r="AC107" s="23">
        <v>0</v>
      </c>
      <c r="AD107" s="31">
        <v>0</v>
      </c>
      <c r="AE107" s="23">
        <v>0</v>
      </c>
      <c r="AF107" s="23">
        <v>0</v>
      </c>
      <c r="AG107" s="23">
        <v>0</v>
      </c>
      <c r="AH107" s="23">
        <v>0</v>
      </c>
      <c r="AI107" s="23">
        <v>0</v>
      </c>
      <c r="AJ107" s="23">
        <v>0</v>
      </c>
      <c r="AK107" s="23">
        <v>0</v>
      </c>
      <c r="AL107" s="23">
        <v>0</v>
      </c>
      <c r="AM107" s="23">
        <v>0</v>
      </c>
      <c r="AN107" s="23">
        <v>0</v>
      </c>
      <c r="AO107" s="23">
        <v>0</v>
      </c>
      <c r="AP107" s="23">
        <v>0</v>
      </c>
      <c r="AQ107" s="23">
        <f t="shared" si="4"/>
        <v>17.013199999999998</v>
      </c>
      <c r="AR107" s="23">
        <f t="shared" si="5"/>
        <v>513.31485257353711</v>
      </c>
      <c r="AS107" s="2">
        <v>508</v>
      </c>
      <c r="AT107" s="23">
        <f t="shared" si="6"/>
        <v>1.0462308215624232</v>
      </c>
      <c r="AU107" s="14">
        <f t="shared" si="7"/>
        <v>28.247657878434037</v>
      </c>
    </row>
    <row r="108" spans="1:47">
      <c r="A108" s="1" t="s">
        <v>88</v>
      </c>
      <c r="B108" s="2" t="s">
        <v>168</v>
      </c>
      <c r="C108" s="23">
        <v>1</v>
      </c>
      <c r="D108" s="23">
        <v>4</v>
      </c>
      <c r="E108" s="23">
        <v>0</v>
      </c>
      <c r="F108" s="23">
        <v>0</v>
      </c>
      <c r="G108" s="23">
        <v>1</v>
      </c>
      <c r="H108" s="23">
        <v>0</v>
      </c>
      <c r="I108" s="23">
        <v>0</v>
      </c>
      <c r="J108" s="23">
        <v>0</v>
      </c>
      <c r="K108" s="23">
        <v>0</v>
      </c>
      <c r="L108" s="23">
        <v>0</v>
      </c>
      <c r="M108" s="23">
        <v>0</v>
      </c>
      <c r="N108" s="23">
        <v>0</v>
      </c>
      <c r="O108" s="23">
        <v>0</v>
      </c>
      <c r="P108" s="23">
        <v>0</v>
      </c>
      <c r="Q108" s="23">
        <v>0</v>
      </c>
      <c r="R108" s="23">
        <v>0</v>
      </c>
      <c r="S108" s="23">
        <v>0</v>
      </c>
      <c r="T108" s="23">
        <v>0</v>
      </c>
      <c r="U108" s="23">
        <v>0</v>
      </c>
      <c r="V108" s="23">
        <v>0</v>
      </c>
      <c r="W108" s="23">
        <v>0</v>
      </c>
      <c r="X108" s="23">
        <v>0</v>
      </c>
      <c r="Y108" s="23">
        <v>0</v>
      </c>
      <c r="Z108" s="23">
        <v>0</v>
      </c>
      <c r="AA108" s="23">
        <v>0</v>
      </c>
      <c r="AB108" s="23">
        <v>0</v>
      </c>
      <c r="AC108" s="23">
        <v>0</v>
      </c>
      <c r="AD108" s="31">
        <v>0</v>
      </c>
      <c r="AE108" s="23">
        <v>0</v>
      </c>
      <c r="AF108" s="23">
        <v>0</v>
      </c>
      <c r="AG108" s="23">
        <v>0</v>
      </c>
      <c r="AH108" s="23">
        <v>0</v>
      </c>
      <c r="AI108" s="23">
        <v>0</v>
      </c>
      <c r="AJ108" s="23">
        <v>0</v>
      </c>
      <c r="AK108" s="23">
        <v>0</v>
      </c>
      <c r="AL108" s="23">
        <v>0</v>
      </c>
      <c r="AM108" s="23">
        <v>0</v>
      </c>
      <c r="AN108" s="23">
        <v>0</v>
      </c>
      <c r="AO108" s="23">
        <v>0</v>
      </c>
      <c r="AP108" s="23">
        <v>0</v>
      </c>
      <c r="AQ108" s="23">
        <f t="shared" si="4"/>
        <v>20.660699999999999</v>
      </c>
      <c r="AR108" s="23">
        <f t="shared" si="5"/>
        <v>548.49784931585873</v>
      </c>
      <c r="AS108" s="2">
        <v>537.29999999999995</v>
      </c>
      <c r="AT108" s="23">
        <f t="shared" si="6"/>
        <v>2.0840962806362882</v>
      </c>
      <c r="AU108" s="14">
        <f t="shared" si="7"/>
        <v>125.39182930067884</v>
      </c>
    </row>
    <row r="109" spans="1:47">
      <c r="A109" s="1" t="s">
        <v>89</v>
      </c>
      <c r="B109" s="2" t="s">
        <v>169</v>
      </c>
      <c r="C109" s="23">
        <v>1</v>
      </c>
      <c r="D109" s="23">
        <v>5</v>
      </c>
      <c r="E109" s="23">
        <v>0</v>
      </c>
      <c r="F109" s="23">
        <v>0</v>
      </c>
      <c r="G109" s="23">
        <v>1</v>
      </c>
      <c r="H109" s="23">
        <v>0</v>
      </c>
      <c r="I109" s="23">
        <v>0</v>
      </c>
      <c r="J109" s="23">
        <v>0</v>
      </c>
      <c r="K109" s="23">
        <v>0</v>
      </c>
      <c r="L109" s="23">
        <v>0</v>
      </c>
      <c r="M109" s="23">
        <v>0</v>
      </c>
      <c r="N109" s="23">
        <v>0</v>
      </c>
      <c r="O109" s="23">
        <v>0</v>
      </c>
      <c r="P109" s="23">
        <v>0</v>
      </c>
      <c r="Q109" s="23">
        <v>0</v>
      </c>
      <c r="R109" s="23">
        <v>0</v>
      </c>
      <c r="S109" s="23">
        <v>0</v>
      </c>
      <c r="T109" s="23">
        <v>0</v>
      </c>
      <c r="U109" s="23">
        <v>0</v>
      </c>
      <c r="V109" s="23">
        <v>0</v>
      </c>
      <c r="W109" s="23">
        <v>0</v>
      </c>
      <c r="X109" s="23">
        <v>0</v>
      </c>
      <c r="Y109" s="23">
        <v>0</v>
      </c>
      <c r="Z109" s="23">
        <v>0</v>
      </c>
      <c r="AA109" s="23">
        <v>0</v>
      </c>
      <c r="AB109" s="23">
        <v>0</v>
      </c>
      <c r="AC109" s="23">
        <v>0</v>
      </c>
      <c r="AD109" s="31">
        <v>0</v>
      </c>
      <c r="AE109" s="23">
        <v>0</v>
      </c>
      <c r="AF109" s="23">
        <v>0</v>
      </c>
      <c r="AG109" s="23">
        <v>0</v>
      </c>
      <c r="AH109" s="23">
        <v>0</v>
      </c>
      <c r="AI109" s="23">
        <v>0</v>
      </c>
      <c r="AJ109" s="23">
        <v>0</v>
      </c>
      <c r="AK109" s="23">
        <v>0</v>
      </c>
      <c r="AL109" s="23">
        <v>0</v>
      </c>
      <c r="AM109" s="23">
        <v>0</v>
      </c>
      <c r="AN109" s="23">
        <v>0</v>
      </c>
      <c r="AO109" s="23">
        <v>0</v>
      </c>
      <c r="AP109" s="23">
        <v>0</v>
      </c>
      <c r="AQ109" s="23">
        <f t="shared" si="4"/>
        <v>24.152700000000003</v>
      </c>
      <c r="AR109" s="23">
        <f t="shared" si="5"/>
        <v>576.7833104019777</v>
      </c>
      <c r="AS109" s="2">
        <v>567</v>
      </c>
      <c r="AT109" s="23">
        <f t="shared" si="6"/>
        <v>1.7254515700137041</v>
      </c>
      <c r="AU109" s="14">
        <f t="shared" si="7"/>
        <v>95.713162421445091</v>
      </c>
    </row>
    <row r="110" spans="1:47">
      <c r="A110" s="1" t="s">
        <v>90</v>
      </c>
      <c r="B110" s="2" t="s">
        <v>170</v>
      </c>
      <c r="C110" s="23">
        <v>1</v>
      </c>
      <c r="D110" s="23">
        <v>0</v>
      </c>
      <c r="E110" s="23">
        <v>0</v>
      </c>
      <c r="F110" s="23">
        <v>0</v>
      </c>
      <c r="G110" s="23">
        <v>0</v>
      </c>
      <c r="H110" s="23">
        <v>0</v>
      </c>
      <c r="I110" s="23">
        <v>0</v>
      </c>
      <c r="J110" s="23">
        <v>0</v>
      </c>
      <c r="K110" s="23">
        <v>0</v>
      </c>
      <c r="L110" s="23">
        <v>0</v>
      </c>
      <c r="M110" s="23">
        <v>1</v>
      </c>
      <c r="N110" s="23">
        <v>0</v>
      </c>
      <c r="O110" s="23">
        <v>0</v>
      </c>
      <c r="P110" s="23">
        <v>0</v>
      </c>
      <c r="Q110" s="23">
        <v>0</v>
      </c>
      <c r="R110" s="23">
        <v>0</v>
      </c>
      <c r="S110" s="23">
        <v>0</v>
      </c>
      <c r="T110" s="23">
        <v>0</v>
      </c>
      <c r="U110" s="23">
        <v>0</v>
      </c>
      <c r="V110" s="23">
        <v>0</v>
      </c>
      <c r="W110" s="23">
        <v>0</v>
      </c>
      <c r="X110" s="23">
        <v>0</v>
      </c>
      <c r="Y110" s="23">
        <v>0</v>
      </c>
      <c r="Z110" s="23">
        <v>0</v>
      </c>
      <c r="AA110" s="23">
        <v>0</v>
      </c>
      <c r="AB110" s="23">
        <v>0</v>
      </c>
      <c r="AC110" s="23">
        <v>0</v>
      </c>
      <c r="AD110" s="31">
        <v>0</v>
      </c>
      <c r="AE110" s="23">
        <v>0</v>
      </c>
      <c r="AF110" s="23">
        <v>0</v>
      </c>
      <c r="AG110" s="23">
        <v>0</v>
      </c>
      <c r="AH110" s="23">
        <v>0</v>
      </c>
      <c r="AI110" s="23">
        <v>0</v>
      </c>
      <c r="AJ110" s="23">
        <v>0</v>
      </c>
      <c r="AK110" s="23">
        <v>0</v>
      </c>
      <c r="AL110" s="23">
        <v>0</v>
      </c>
      <c r="AM110" s="23">
        <v>0</v>
      </c>
      <c r="AN110" s="23">
        <v>0</v>
      </c>
      <c r="AO110" s="23">
        <v>0</v>
      </c>
      <c r="AP110" s="23">
        <v>0</v>
      </c>
      <c r="AQ110" s="23">
        <f t="shared" si="4"/>
        <v>8.1517999999999997</v>
      </c>
      <c r="AR110" s="23">
        <f t="shared" si="5"/>
        <v>380.04979044056182</v>
      </c>
      <c r="AS110" s="2">
        <v>400.35</v>
      </c>
      <c r="AT110" s="23">
        <f t="shared" si="6"/>
        <v>5.0706156012084929</v>
      </c>
      <c r="AU110" s="14">
        <f t="shared" si="7"/>
        <v>412.09850815710615</v>
      </c>
    </row>
    <row r="111" spans="1:47">
      <c r="A111" s="1" t="s">
        <v>91</v>
      </c>
      <c r="B111" s="2" t="s">
        <v>171</v>
      </c>
      <c r="C111" s="23">
        <v>0</v>
      </c>
      <c r="D111" s="23">
        <v>0</v>
      </c>
      <c r="E111" s="23">
        <v>0</v>
      </c>
      <c r="F111" s="23">
        <v>0</v>
      </c>
      <c r="G111" s="23">
        <v>0</v>
      </c>
      <c r="H111" s="23">
        <v>0</v>
      </c>
      <c r="I111" s="23">
        <v>0</v>
      </c>
      <c r="J111" s="23">
        <v>0</v>
      </c>
      <c r="K111" s="23">
        <v>0</v>
      </c>
      <c r="L111" s="23">
        <v>0</v>
      </c>
      <c r="M111" s="23">
        <v>1</v>
      </c>
      <c r="N111" s="23">
        <v>0</v>
      </c>
      <c r="O111" s="23">
        <v>0</v>
      </c>
      <c r="P111" s="23">
        <v>0</v>
      </c>
      <c r="Q111" s="23">
        <v>0</v>
      </c>
      <c r="R111" s="23">
        <v>0</v>
      </c>
      <c r="S111" s="23">
        <v>0</v>
      </c>
      <c r="T111" s="23">
        <v>0</v>
      </c>
      <c r="U111" s="23">
        <v>0</v>
      </c>
      <c r="V111" s="23">
        <v>0</v>
      </c>
      <c r="W111" s="23">
        <v>0</v>
      </c>
      <c r="X111" s="23">
        <v>0</v>
      </c>
      <c r="Y111" s="23">
        <v>0</v>
      </c>
      <c r="Z111" s="23">
        <v>1</v>
      </c>
      <c r="AA111" s="23">
        <v>0</v>
      </c>
      <c r="AB111" s="23">
        <v>0</v>
      </c>
      <c r="AC111" s="23">
        <v>0</v>
      </c>
      <c r="AD111" s="31">
        <v>0</v>
      </c>
      <c r="AE111" s="23">
        <v>0</v>
      </c>
      <c r="AF111" s="23">
        <v>0</v>
      </c>
      <c r="AG111" s="23">
        <v>0</v>
      </c>
      <c r="AH111" s="23">
        <v>0</v>
      </c>
      <c r="AI111" s="23">
        <v>0</v>
      </c>
      <c r="AJ111" s="23">
        <v>0</v>
      </c>
      <c r="AK111" s="23">
        <v>0</v>
      </c>
      <c r="AL111" s="23">
        <v>0</v>
      </c>
      <c r="AM111" s="23">
        <v>0</v>
      </c>
      <c r="AN111" s="23">
        <v>0</v>
      </c>
      <c r="AO111" s="23">
        <v>0</v>
      </c>
      <c r="AP111" s="23">
        <v>0</v>
      </c>
      <c r="AQ111" s="23">
        <f t="shared" si="4"/>
        <v>8.9514999999999993</v>
      </c>
      <c r="AR111" s="23">
        <f t="shared" si="5"/>
        <v>397.00017510051265</v>
      </c>
      <c r="AS111" s="2">
        <v>378.05</v>
      </c>
      <c r="AT111" s="23">
        <f t="shared" si="6"/>
        <v>5.012610792358851</v>
      </c>
      <c r="AU111" s="14">
        <f t="shared" si="7"/>
        <v>359.10913634008915</v>
      </c>
    </row>
    <row r="112" spans="1:47">
      <c r="A112" s="1" t="s">
        <v>92</v>
      </c>
      <c r="B112" s="25" t="s">
        <v>172</v>
      </c>
      <c r="C112" s="26">
        <v>0</v>
      </c>
      <c r="D112" s="26">
        <v>0</v>
      </c>
      <c r="E112" s="26">
        <v>0</v>
      </c>
      <c r="F112" s="26">
        <v>0</v>
      </c>
      <c r="G112" s="26">
        <v>0</v>
      </c>
      <c r="H112" s="26">
        <v>0</v>
      </c>
      <c r="I112" s="26">
        <v>0</v>
      </c>
      <c r="J112" s="26">
        <v>0</v>
      </c>
      <c r="K112" s="26">
        <v>0</v>
      </c>
      <c r="L112" s="26">
        <v>0</v>
      </c>
      <c r="M112" s="26">
        <v>1</v>
      </c>
      <c r="N112" s="26">
        <v>0</v>
      </c>
      <c r="O112" s="26">
        <v>0</v>
      </c>
      <c r="P112" s="26">
        <v>0</v>
      </c>
      <c r="Q112" s="26">
        <v>0</v>
      </c>
      <c r="R112" s="26">
        <v>0</v>
      </c>
      <c r="S112" s="26">
        <v>0</v>
      </c>
      <c r="T112" s="26">
        <v>0</v>
      </c>
      <c r="U112" s="26">
        <v>0</v>
      </c>
      <c r="V112" s="26">
        <v>0</v>
      </c>
      <c r="W112" s="26">
        <v>0</v>
      </c>
      <c r="X112" s="26">
        <v>0</v>
      </c>
      <c r="Y112" s="26">
        <v>0</v>
      </c>
      <c r="Z112" s="26">
        <v>1</v>
      </c>
      <c r="AA112" s="26">
        <v>1</v>
      </c>
      <c r="AB112" s="26">
        <v>0</v>
      </c>
      <c r="AC112" s="26">
        <v>0</v>
      </c>
      <c r="AD112" s="32">
        <v>0</v>
      </c>
      <c r="AE112" s="23">
        <v>0</v>
      </c>
      <c r="AF112" s="23">
        <v>0</v>
      </c>
      <c r="AG112" s="23">
        <v>0</v>
      </c>
      <c r="AH112" s="23">
        <v>0</v>
      </c>
      <c r="AI112" s="23">
        <v>0</v>
      </c>
      <c r="AJ112" s="23">
        <v>0</v>
      </c>
      <c r="AK112" s="23">
        <v>0</v>
      </c>
      <c r="AL112" s="23">
        <v>0</v>
      </c>
      <c r="AM112" s="23">
        <v>0</v>
      </c>
      <c r="AN112" s="23">
        <v>0</v>
      </c>
      <c r="AO112" s="23">
        <v>0</v>
      </c>
      <c r="AP112" s="23">
        <v>0</v>
      </c>
      <c r="AQ112" s="23">
        <f t="shared" si="4"/>
        <v>10.6914</v>
      </c>
      <c r="AR112" s="26">
        <f t="shared" si="5"/>
        <v>429.17187035528826</v>
      </c>
      <c r="AS112" s="25">
        <v>406.85</v>
      </c>
      <c r="AT112" s="26">
        <f t="shared" si="6"/>
        <v>5.486511086466324</v>
      </c>
      <c r="AU112" s="14">
        <f t="shared" si="7"/>
        <v>498.26589615829596</v>
      </c>
    </row>
    <row r="113" spans="1:47">
      <c r="A113" s="1" t="s">
        <v>93</v>
      </c>
      <c r="B113" s="2" t="s">
        <v>173</v>
      </c>
      <c r="C113" s="23">
        <v>0</v>
      </c>
      <c r="D113" s="23">
        <v>0</v>
      </c>
      <c r="E113" s="23">
        <v>0</v>
      </c>
      <c r="F113" s="23">
        <v>0</v>
      </c>
      <c r="G113" s="23">
        <v>0</v>
      </c>
      <c r="H113" s="23">
        <v>0</v>
      </c>
      <c r="I113" s="23">
        <v>0</v>
      </c>
      <c r="J113" s="23">
        <v>0</v>
      </c>
      <c r="K113" s="23">
        <v>0</v>
      </c>
      <c r="L113" s="23">
        <v>0</v>
      </c>
      <c r="M113" s="23">
        <v>1</v>
      </c>
      <c r="N113" s="23">
        <v>0</v>
      </c>
      <c r="O113" s="23">
        <v>0</v>
      </c>
      <c r="P113" s="23">
        <v>0</v>
      </c>
      <c r="Q113" s="23">
        <v>0</v>
      </c>
      <c r="R113" s="23">
        <v>0</v>
      </c>
      <c r="S113" s="23">
        <v>0</v>
      </c>
      <c r="T113" s="23">
        <v>0</v>
      </c>
      <c r="U113" s="23">
        <v>0</v>
      </c>
      <c r="V113" s="23">
        <v>0</v>
      </c>
      <c r="W113" s="23">
        <v>0</v>
      </c>
      <c r="X113" s="23">
        <v>0</v>
      </c>
      <c r="Y113" s="23">
        <v>0</v>
      </c>
      <c r="Z113" s="23">
        <v>2</v>
      </c>
      <c r="AA113" s="23">
        <v>0</v>
      </c>
      <c r="AB113" s="23">
        <v>1</v>
      </c>
      <c r="AC113" s="23">
        <v>0</v>
      </c>
      <c r="AD113" s="31">
        <v>0</v>
      </c>
      <c r="AE113" s="23">
        <v>0</v>
      </c>
      <c r="AF113" s="23">
        <v>0</v>
      </c>
      <c r="AG113" s="23">
        <v>0</v>
      </c>
      <c r="AH113" s="23">
        <v>0</v>
      </c>
      <c r="AI113" s="23">
        <v>0</v>
      </c>
      <c r="AJ113" s="23">
        <v>0</v>
      </c>
      <c r="AK113" s="23">
        <v>0</v>
      </c>
      <c r="AL113" s="23">
        <v>0</v>
      </c>
      <c r="AM113" s="23">
        <v>0</v>
      </c>
      <c r="AN113" s="23">
        <v>0</v>
      </c>
      <c r="AO113" s="23">
        <v>0</v>
      </c>
      <c r="AP113" s="23">
        <v>0</v>
      </c>
      <c r="AQ113" s="23">
        <f t="shared" si="4"/>
        <v>14.948499999999999</v>
      </c>
      <c r="AR113" s="23">
        <f t="shared" si="5"/>
        <v>489.8807740271256</v>
      </c>
      <c r="AS113" s="2">
        <v>433.95</v>
      </c>
      <c r="AT113" s="23">
        <f t="shared" si="6"/>
        <v>12.888760001642035</v>
      </c>
      <c r="AU113" s="14">
        <f t="shared" si="7"/>
        <v>3128.2514832733887</v>
      </c>
    </row>
    <row r="114" spans="1:47">
      <c r="A114" s="1" t="s">
        <v>94</v>
      </c>
      <c r="B114" s="2" t="s">
        <v>173</v>
      </c>
      <c r="C114" s="23">
        <v>0</v>
      </c>
      <c r="D114" s="23">
        <v>0</v>
      </c>
      <c r="E114" s="23">
        <v>0</v>
      </c>
      <c r="F114" s="23">
        <v>0</v>
      </c>
      <c r="G114" s="23">
        <v>0</v>
      </c>
      <c r="H114" s="23">
        <v>0</v>
      </c>
      <c r="I114" s="23">
        <v>0</v>
      </c>
      <c r="J114" s="23">
        <v>0</v>
      </c>
      <c r="K114" s="23">
        <v>0</v>
      </c>
      <c r="L114" s="23">
        <v>0</v>
      </c>
      <c r="M114" s="23">
        <v>1</v>
      </c>
      <c r="N114" s="23">
        <v>0</v>
      </c>
      <c r="O114" s="23">
        <v>0</v>
      </c>
      <c r="P114" s="23">
        <v>0</v>
      </c>
      <c r="Q114" s="23">
        <v>0</v>
      </c>
      <c r="R114" s="23">
        <v>0</v>
      </c>
      <c r="S114" s="23">
        <v>0</v>
      </c>
      <c r="T114" s="23">
        <v>0</v>
      </c>
      <c r="U114" s="23">
        <v>0</v>
      </c>
      <c r="V114" s="23">
        <v>0</v>
      </c>
      <c r="W114" s="23">
        <v>0</v>
      </c>
      <c r="X114" s="23">
        <v>0</v>
      </c>
      <c r="Y114" s="23">
        <v>0</v>
      </c>
      <c r="Z114" s="23">
        <v>1</v>
      </c>
      <c r="AA114" s="23">
        <v>2</v>
      </c>
      <c r="AB114" s="23">
        <v>0</v>
      </c>
      <c r="AC114" s="23">
        <v>0</v>
      </c>
      <c r="AD114" s="31">
        <v>0</v>
      </c>
      <c r="AE114" s="23">
        <v>0</v>
      </c>
      <c r="AF114" s="23">
        <v>0</v>
      </c>
      <c r="AG114" s="23">
        <v>0</v>
      </c>
      <c r="AH114" s="23">
        <v>0</v>
      </c>
      <c r="AI114" s="23">
        <v>0</v>
      </c>
      <c r="AJ114" s="23">
        <v>0</v>
      </c>
      <c r="AK114" s="23">
        <v>0</v>
      </c>
      <c r="AL114" s="23">
        <v>0</v>
      </c>
      <c r="AM114" s="23">
        <v>0</v>
      </c>
      <c r="AN114" s="23">
        <v>0</v>
      </c>
      <c r="AO114" s="23">
        <v>0</v>
      </c>
      <c r="AP114" s="23">
        <v>0</v>
      </c>
      <c r="AQ114" s="23">
        <f t="shared" si="4"/>
        <v>12.4313</v>
      </c>
      <c r="AR114" s="23">
        <f t="shared" si="5"/>
        <v>456.48195275597828</v>
      </c>
      <c r="AS114" s="2">
        <v>437.75</v>
      </c>
      <c r="AT114" s="23">
        <f t="shared" si="6"/>
        <v>4.2791439762371866</v>
      </c>
      <c r="AU114" s="14">
        <f t="shared" si="7"/>
        <v>350.88605405220244</v>
      </c>
    </row>
    <row r="115" spans="1:47">
      <c r="A115" s="1" t="s">
        <v>95</v>
      </c>
      <c r="B115" s="2" t="s">
        <v>174</v>
      </c>
      <c r="C115" s="23">
        <v>2</v>
      </c>
      <c r="D115" s="23">
        <v>1</v>
      </c>
      <c r="E115" s="23">
        <v>0</v>
      </c>
      <c r="F115" s="23">
        <v>0</v>
      </c>
      <c r="G115" s="23">
        <v>0</v>
      </c>
      <c r="H115" s="23">
        <v>0</v>
      </c>
      <c r="I115" s="23">
        <v>0</v>
      </c>
      <c r="J115" s="23">
        <v>0</v>
      </c>
      <c r="K115" s="23">
        <v>0</v>
      </c>
      <c r="L115" s="23">
        <v>0</v>
      </c>
      <c r="M115" s="23">
        <v>0</v>
      </c>
      <c r="N115" s="23">
        <v>1</v>
      </c>
      <c r="O115" s="23">
        <v>0</v>
      </c>
      <c r="P115" s="23">
        <v>0</v>
      </c>
      <c r="Q115" s="23">
        <v>0</v>
      </c>
      <c r="R115" s="23">
        <v>0</v>
      </c>
      <c r="S115" s="23">
        <v>0</v>
      </c>
      <c r="T115" s="23">
        <v>0</v>
      </c>
      <c r="U115" s="23">
        <v>0</v>
      </c>
      <c r="V115" s="23">
        <v>0</v>
      </c>
      <c r="W115" s="23">
        <v>0</v>
      </c>
      <c r="X115" s="23">
        <v>0</v>
      </c>
      <c r="Y115" s="23">
        <v>0</v>
      </c>
      <c r="Z115" s="23">
        <v>0</v>
      </c>
      <c r="AA115" s="23">
        <v>0</v>
      </c>
      <c r="AB115" s="23">
        <v>0</v>
      </c>
      <c r="AC115" s="23">
        <v>0</v>
      </c>
      <c r="AD115" s="31">
        <v>0</v>
      </c>
      <c r="AE115" s="23">
        <v>0</v>
      </c>
      <c r="AF115" s="23">
        <v>0</v>
      </c>
      <c r="AG115" s="23">
        <v>0</v>
      </c>
      <c r="AH115" s="23">
        <v>0</v>
      </c>
      <c r="AI115" s="23">
        <v>0</v>
      </c>
      <c r="AJ115" s="23">
        <v>0</v>
      </c>
      <c r="AK115" s="23">
        <v>0</v>
      </c>
      <c r="AL115" s="23">
        <v>0</v>
      </c>
      <c r="AM115" s="23">
        <v>0</v>
      </c>
      <c r="AN115" s="23">
        <v>0</v>
      </c>
      <c r="AO115" s="23">
        <v>0</v>
      </c>
      <c r="AP115" s="23">
        <v>0</v>
      </c>
      <c r="AQ115" s="23">
        <f t="shared" si="4"/>
        <v>12.920500000000001</v>
      </c>
      <c r="AR115" s="23">
        <f t="shared" si="5"/>
        <v>463.4730790558379</v>
      </c>
      <c r="AS115" s="2">
        <v>466.7</v>
      </c>
      <c r="AT115" s="23">
        <f t="shared" si="6"/>
        <v>0.69143367134392308</v>
      </c>
      <c r="AU115" s="14">
        <f t="shared" si="7"/>
        <v>10.413018779871946</v>
      </c>
    </row>
    <row r="116" spans="1:47">
      <c r="A116" s="1" t="s">
        <v>96</v>
      </c>
      <c r="B116" s="2" t="s">
        <v>175</v>
      </c>
      <c r="C116" s="23">
        <v>0</v>
      </c>
      <c r="D116" s="23">
        <v>2</v>
      </c>
      <c r="E116" s="23">
        <v>0</v>
      </c>
      <c r="F116" s="23">
        <v>0</v>
      </c>
      <c r="G116" s="23">
        <v>0</v>
      </c>
      <c r="H116" s="23">
        <v>0</v>
      </c>
      <c r="I116" s="23">
        <v>0</v>
      </c>
      <c r="J116" s="23">
        <v>0</v>
      </c>
      <c r="K116" s="23">
        <v>0</v>
      </c>
      <c r="L116" s="23">
        <v>0</v>
      </c>
      <c r="M116" s="23">
        <v>2</v>
      </c>
      <c r="N116" s="23">
        <v>0</v>
      </c>
      <c r="O116" s="23">
        <v>0</v>
      </c>
      <c r="P116" s="23">
        <v>0</v>
      </c>
      <c r="Q116" s="23">
        <v>0</v>
      </c>
      <c r="R116" s="23">
        <v>0</v>
      </c>
      <c r="S116" s="23">
        <v>0</v>
      </c>
      <c r="T116" s="23">
        <v>0</v>
      </c>
      <c r="U116" s="23">
        <v>0</v>
      </c>
      <c r="V116" s="23">
        <v>0</v>
      </c>
      <c r="W116" s="23">
        <v>0</v>
      </c>
      <c r="X116" s="23">
        <v>0</v>
      </c>
      <c r="Y116" s="23">
        <v>0</v>
      </c>
      <c r="Z116" s="23">
        <v>0</v>
      </c>
      <c r="AA116" s="23">
        <v>0</v>
      </c>
      <c r="AB116" s="23">
        <v>0</v>
      </c>
      <c r="AC116" s="23">
        <v>0</v>
      </c>
      <c r="AD116" s="31">
        <v>0</v>
      </c>
      <c r="AE116" s="23">
        <v>0</v>
      </c>
      <c r="AF116" s="23">
        <v>0</v>
      </c>
      <c r="AG116" s="23">
        <v>0</v>
      </c>
      <c r="AH116" s="23">
        <v>0</v>
      </c>
      <c r="AI116" s="23">
        <v>0</v>
      </c>
      <c r="AJ116" s="23">
        <v>0</v>
      </c>
      <c r="AK116" s="23">
        <v>0</v>
      </c>
      <c r="AL116" s="23">
        <v>0</v>
      </c>
      <c r="AM116" s="23">
        <v>0</v>
      </c>
      <c r="AN116" s="23">
        <v>0</v>
      </c>
      <c r="AO116" s="23">
        <v>0</v>
      </c>
      <c r="AP116" s="23">
        <v>0</v>
      </c>
      <c r="AQ116" s="23">
        <f t="shared" si="4"/>
        <v>19.9314</v>
      </c>
      <c r="AR116" s="23">
        <f t="shared" si="5"/>
        <v>541.98865828520945</v>
      </c>
      <c r="AS116" s="2">
        <v>540</v>
      </c>
      <c r="AT116" s="23">
        <f t="shared" si="6"/>
        <v>0.36827005281656544</v>
      </c>
      <c r="AU116" s="14">
        <f t="shared" si="7"/>
        <v>3.9547617753322037</v>
      </c>
    </row>
    <row r="117" spans="1:47">
      <c r="A117" s="1" t="s">
        <v>97</v>
      </c>
      <c r="B117" s="2" t="s">
        <v>144</v>
      </c>
      <c r="C117" s="23">
        <v>3</v>
      </c>
      <c r="D117" s="23">
        <v>0</v>
      </c>
      <c r="E117" s="23">
        <v>0</v>
      </c>
      <c r="F117" s="23">
        <v>1</v>
      </c>
      <c r="G117" s="23">
        <v>0</v>
      </c>
      <c r="H117" s="23">
        <v>0</v>
      </c>
      <c r="I117" s="23">
        <v>0</v>
      </c>
      <c r="J117" s="23">
        <v>0</v>
      </c>
      <c r="K117" s="23">
        <v>0</v>
      </c>
      <c r="L117" s="23">
        <v>0</v>
      </c>
      <c r="M117" s="23">
        <v>1</v>
      </c>
      <c r="N117" s="23">
        <v>0</v>
      </c>
      <c r="O117" s="23">
        <v>0</v>
      </c>
      <c r="P117" s="23">
        <v>0</v>
      </c>
      <c r="Q117" s="23">
        <v>0</v>
      </c>
      <c r="R117" s="23">
        <v>0</v>
      </c>
      <c r="S117" s="23">
        <v>0</v>
      </c>
      <c r="T117" s="23">
        <v>0</v>
      </c>
      <c r="U117" s="23">
        <v>0</v>
      </c>
      <c r="V117" s="23">
        <v>0</v>
      </c>
      <c r="W117" s="23">
        <v>0</v>
      </c>
      <c r="X117" s="23">
        <v>0</v>
      </c>
      <c r="Y117" s="23">
        <v>0</v>
      </c>
      <c r="Z117" s="23">
        <v>0</v>
      </c>
      <c r="AA117" s="23">
        <v>0</v>
      </c>
      <c r="AB117" s="23">
        <v>0</v>
      </c>
      <c r="AC117" s="23">
        <v>0</v>
      </c>
      <c r="AD117" s="31">
        <v>0</v>
      </c>
      <c r="AE117" s="23">
        <v>0</v>
      </c>
      <c r="AF117" s="23">
        <v>0</v>
      </c>
      <c r="AG117" s="23">
        <v>0</v>
      </c>
      <c r="AH117" s="23">
        <v>0</v>
      </c>
      <c r="AI117" s="23">
        <v>0</v>
      </c>
      <c r="AJ117" s="23">
        <v>0</v>
      </c>
      <c r="AK117" s="23">
        <v>0</v>
      </c>
      <c r="AL117" s="23">
        <v>0</v>
      </c>
      <c r="AM117" s="23">
        <v>0</v>
      </c>
      <c r="AN117" s="23">
        <v>0</v>
      </c>
      <c r="AO117" s="23">
        <v>0</v>
      </c>
      <c r="AP117" s="23">
        <v>0</v>
      </c>
      <c r="AQ117" s="23">
        <f t="shared" si="4"/>
        <v>16.3903</v>
      </c>
      <c r="AR117" s="23">
        <f t="shared" si="5"/>
        <v>506.55881133534109</v>
      </c>
      <c r="AS117" s="2">
        <v>497.1</v>
      </c>
      <c r="AT117" s="23">
        <f t="shared" si="6"/>
        <v>1.9027984983586939</v>
      </c>
      <c r="AU117" s="14">
        <f t="shared" si="7"/>
        <v>89.469111877576665</v>
      </c>
    </row>
    <row r="118" spans="1:47">
      <c r="A118" s="1" t="s">
        <v>98</v>
      </c>
      <c r="B118" s="2" t="s">
        <v>176</v>
      </c>
      <c r="C118" s="23">
        <v>2</v>
      </c>
      <c r="D118" s="23">
        <v>0</v>
      </c>
      <c r="E118" s="23">
        <v>0</v>
      </c>
      <c r="F118" s="23">
        <v>1</v>
      </c>
      <c r="G118" s="23">
        <v>0</v>
      </c>
      <c r="H118" s="23">
        <v>0</v>
      </c>
      <c r="I118" s="23">
        <v>0</v>
      </c>
      <c r="J118" s="23">
        <v>0</v>
      </c>
      <c r="K118" s="23">
        <v>0</v>
      </c>
      <c r="L118" s="23">
        <v>0</v>
      </c>
      <c r="M118" s="23">
        <v>2</v>
      </c>
      <c r="N118" s="23">
        <v>0</v>
      </c>
      <c r="O118" s="23">
        <v>0</v>
      </c>
      <c r="P118" s="23">
        <v>0</v>
      </c>
      <c r="Q118" s="23">
        <v>0</v>
      </c>
      <c r="R118" s="23">
        <v>0</v>
      </c>
      <c r="S118" s="23">
        <v>0</v>
      </c>
      <c r="T118" s="23">
        <v>0</v>
      </c>
      <c r="U118" s="23">
        <v>0</v>
      </c>
      <c r="V118" s="23">
        <v>0</v>
      </c>
      <c r="W118" s="23">
        <v>0</v>
      </c>
      <c r="X118" s="23">
        <v>0</v>
      </c>
      <c r="Y118" s="23">
        <v>0</v>
      </c>
      <c r="Z118" s="23">
        <v>0</v>
      </c>
      <c r="AA118" s="23">
        <v>0</v>
      </c>
      <c r="AB118" s="23">
        <v>0</v>
      </c>
      <c r="AC118" s="23">
        <v>0</v>
      </c>
      <c r="AD118" s="31">
        <v>0</v>
      </c>
      <c r="AE118" s="23">
        <v>0</v>
      </c>
      <c r="AF118" s="23">
        <v>0</v>
      </c>
      <c r="AG118" s="23">
        <v>0</v>
      </c>
      <c r="AH118" s="23">
        <v>0</v>
      </c>
      <c r="AI118" s="23">
        <v>0</v>
      </c>
      <c r="AJ118" s="23">
        <v>0</v>
      </c>
      <c r="AK118" s="23">
        <v>0</v>
      </c>
      <c r="AL118" s="23">
        <v>0</v>
      </c>
      <c r="AM118" s="23">
        <v>0</v>
      </c>
      <c r="AN118" s="23">
        <v>0</v>
      </c>
      <c r="AO118" s="23">
        <v>0</v>
      </c>
      <c r="AP118" s="23">
        <v>0</v>
      </c>
      <c r="AQ118" s="23">
        <f t="shared" si="4"/>
        <v>21.1859</v>
      </c>
      <c r="AR118" s="23">
        <f t="shared" si="5"/>
        <v>553.04461874861886</v>
      </c>
      <c r="AS118" s="2">
        <v>510</v>
      </c>
      <c r="AT118" s="23">
        <f t="shared" si="6"/>
        <v>8.4401213232585999</v>
      </c>
      <c r="AU118" s="14">
        <f t="shared" si="7"/>
        <v>1852.8392032139502</v>
      </c>
    </row>
    <row r="119" spans="1:47">
      <c r="A119" s="1" t="s">
        <v>99</v>
      </c>
      <c r="B119" s="2" t="s">
        <v>144</v>
      </c>
      <c r="C119" s="23">
        <v>3</v>
      </c>
      <c r="D119" s="23">
        <v>0</v>
      </c>
      <c r="E119" s="23">
        <v>1</v>
      </c>
      <c r="F119" s="23">
        <v>0</v>
      </c>
      <c r="G119" s="23">
        <v>0</v>
      </c>
      <c r="H119" s="23">
        <v>0</v>
      </c>
      <c r="I119" s="23">
        <v>0</v>
      </c>
      <c r="J119" s="23">
        <v>0</v>
      </c>
      <c r="K119" s="23">
        <v>0</v>
      </c>
      <c r="L119" s="23">
        <v>0</v>
      </c>
      <c r="M119" s="23">
        <v>0</v>
      </c>
      <c r="N119" s="23">
        <v>1</v>
      </c>
      <c r="O119" s="23">
        <v>0</v>
      </c>
      <c r="P119" s="23">
        <v>0</v>
      </c>
      <c r="Q119" s="23">
        <v>0</v>
      </c>
      <c r="R119" s="23">
        <v>0</v>
      </c>
      <c r="S119" s="23">
        <v>0</v>
      </c>
      <c r="T119" s="23">
        <v>0</v>
      </c>
      <c r="U119" s="23">
        <v>0</v>
      </c>
      <c r="V119" s="23">
        <v>0</v>
      </c>
      <c r="W119" s="23">
        <v>0</v>
      </c>
      <c r="X119" s="23">
        <v>0</v>
      </c>
      <c r="Y119" s="23">
        <v>0</v>
      </c>
      <c r="Z119" s="23">
        <v>0</v>
      </c>
      <c r="AA119" s="23">
        <v>0</v>
      </c>
      <c r="AB119" s="23">
        <v>0</v>
      </c>
      <c r="AC119" s="23">
        <v>0</v>
      </c>
      <c r="AD119" s="31">
        <v>0</v>
      </c>
      <c r="AE119" s="23">
        <v>0</v>
      </c>
      <c r="AF119" s="23">
        <v>0</v>
      </c>
      <c r="AG119" s="23">
        <v>0</v>
      </c>
      <c r="AH119" s="23">
        <v>0</v>
      </c>
      <c r="AI119" s="23">
        <v>0</v>
      </c>
      <c r="AJ119" s="23">
        <v>0</v>
      </c>
      <c r="AK119" s="23">
        <v>0</v>
      </c>
      <c r="AL119" s="23">
        <v>0</v>
      </c>
      <c r="AM119" s="23">
        <v>0</v>
      </c>
      <c r="AN119" s="23">
        <v>0</v>
      </c>
      <c r="AO119" s="23">
        <v>0</v>
      </c>
      <c r="AP119" s="23">
        <v>0</v>
      </c>
      <c r="AQ119" s="23">
        <f t="shared" si="4"/>
        <v>15.1396</v>
      </c>
      <c r="AR119" s="23">
        <f t="shared" si="5"/>
        <v>492.18161896209608</v>
      </c>
      <c r="AS119" s="2">
        <v>500.2</v>
      </c>
      <c r="AT119" s="23">
        <f t="shared" si="6"/>
        <v>1.6030349935833483</v>
      </c>
      <c r="AU119" s="14">
        <f t="shared" si="7"/>
        <v>64.294434469016949</v>
      </c>
    </row>
    <row r="120" spans="1:47">
      <c r="A120" s="1" t="s">
        <v>100</v>
      </c>
      <c r="B120" s="2" t="s">
        <v>177</v>
      </c>
      <c r="C120" s="23">
        <v>4</v>
      </c>
      <c r="D120" s="23">
        <v>0</v>
      </c>
      <c r="E120" s="23">
        <v>0</v>
      </c>
      <c r="F120" s="23">
        <v>1</v>
      </c>
      <c r="G120" s="23">
        <v>0</v>
      </c>
      <c r="H120" s="23">
        <v>0</v>
      </c>
      <c r="I120" s="23">
        <v>0</v>
      </c>
      <c r="J120" s="23">
        <v>0</v>
      </c>
      <c r="K120" s="23">
        <v>0</v>
      </c>
      <c r="L120" s="23">
        <v>0</v>
      </c>
      <c r="M120" s="23">
        <v>0</v>
      </c>
      <c r="N120" s="23">
        <v>1</v>
      </c>
      <c r="O120" s="23">
        <v>0</v>
      </c>
      <c r="P120" s="23">
        <v>0</v>
      </c>
      <c r="Q120" s="23">
        <v>0</v>
      </c>
      <c r="R120" s="23">
        <v>0</v>
      </c>
      <c r="S120" s="23">
        <v>0</v>
      </c>
      <c r="T120" s="23">
        <v>0</v>
      </c>
      <c r="U120" s="23">
        <v>0</v>
      </c>
      <c r="V120" s="23">
        <v>0</v>
      </c>
      <c r="W120" s="23">
        <v>0</v>
      </c>
      <c r="X120" s="23">
        <v>0</v>
      </c>
      <c r="Y120" s="23">
        <v>0</v>
      </c>
      <c r="Z120" s="23">
        <v>0</v>
      </c>
      <c r="AA120" s="23">
        <v>0</v>
      </c>
      <c r="AB120" s="23">
        <v>0</v>
      </c>
      <c r="AC120" s="23">
        <v>0</v>
      </c>
      <c r="AD120" s="31">
        <v>0</v>
      </c>
      <c r="AE120" s="23">
        <v>0</v>
      </c>
      <c r="AF120" s="23">
        <v>0</v>
      </c>
      <c r="AG120" s="23">
        <v>0</v>
      </c>
      <c r="AH120" s="23">
        <v>0</v>
      </c>
      <c r="AI120" s="23">
        <v>0</v>
      </c>
      <c r="AJ120" s="23">
        <v>0</v>
      </c>
      <c r="AK120" s="23">
        <v>0</v>
      </c>
      <c r="AL120" s="23">
        <v>0</v>
      </c>
      <c r="AM120" s="23">
        <v>0</v>
      </c>
      <c r="AN120" s="23">
        <v>0</v>
      </c>
      <c r="AO120" s="23">
        <v>0</v>
      </c>
      <c r="AP120" s="23">
        <v>0</v>
      </c>
      <c r="AQ120" s="23">
        <f t="shared" si="4"/>
        <v>17.667000000000002</v>
      </c>
      <c r="AR120" s="23">
        <f t="shared" si="5"/>
        <v>520.14500457318502</v>
      </c>
      <c r="AS120" s="2">
        <v>509.4</v>
      </c>
      <c r="AT120" s="23">
        <f t="shared" si="6"/>
        <v>2.1093452244179511</v>
      </c>
      <c r="AU120" s="14">
        <f t="shared" si="7"/>
        <v>115.45512327776747</v>
      </c>
    </row>
    <row r="121" spans="1:47">
      <c r="A121" s="3" t="s">
        <v>101</v>
      </c>
      <c r="B121" s="18" t="s">
        <v>177</v>
      </c>
      <c r="C121" s="18">
        <v>2</v>
      </c>
      <c r="D121" s="18">
        <v>3</v>
      </c>
      <c r="E121" s="18">
        <v>0</v>
      </c>
      <c r="F121" s="18">
        <v>0</v>
      </c>
      <c r="G121" s="18">
        <v>0</v>
      </c>
      <c r="H121" s="18">
        <v>0</v>
      </c>
      <c r="I121" s="18">
        <v>0</v>
      </c>
      <c r="J121" s="18">
        <v>0</v>
      </c>
      <c r="K121" s="18">
        <v>0</v>
      </c>
      <c r="L121" s="18">
        <v>0</v>
      </c>
      <c r="M121" s="18">
        <v>0</v>
      </c>
      <c r="N121" s="18">
        <v>1</v>
      </c>
      <c r="O121" s="18">
        <v>0</v>
      </c>
      <c r="P121" s="18">
        <v>0</v>
      </c>
      <c r="Q121" s="18">
        <v>0</v>
      </c>
      <c r="R121" s="18">
        <v>0</v>
      </c>
      <c r="S121" s="18">
        <v>0</v>
      </c>
      <c r="T121" s="18">
        <v>0</v>
      </c>
      <c r="U121" s="18">
        <v>0</v>
      </c>
      <c r="V121" s="18">
        <v>0</v>
      </c>
      <c r="W121" s="18">
        <v>0</v>
      </c>
      <c r="X121" s="18">
        <v>0</v>
      </c>
      <c r="Y121" s="18">
        <v>0</v>
      </c>
      <c r="Z121" s="18">
        <v>0</v>
      </c>
      <c r="AA121" s="18">
        <v>0</v>
      </c>
      <c r="AB121" s="18">
        <v>0</v>
      </c>
      <c r="AC121" s="18">
        <v>0</v>
      </c>
      <c r="AD121" s="34">
        <v>0</v>
      </c>
      <c r="AE121" s="18">
        <v>0</v>
      </c>
      <c r="AF121" s="18">
        <v>0</v>
      </c>
      <c r="AG121" s="18">
        <v>0</v>
      </c>
      <c r="AH121" s="18">
        <v>0</v>
      </c>
      <c r="AI121" s="18">
        <v>0</v>
      </c>
      <c r="AJ121" s="18">
        <v>0</v>
      </c>
      <c r="AK121" s="18">
        <v>0</v>
      </c>
      <c r="AL121" s="18">
        <v>0</v>
      </c>
      <c r="AM121" s="18">
        <v>0</v>
      </c>
      <c r="AN121" s="18">
        <v>0</v>
      </c>
      <c r="AO121" s="18">
        <v>0</v>
      </c>
      <c r="AP121" s="18">
        <v>0</v>
      </c>
      <c r="AQ121" s="18">
        <f t="shared" si="4"/>
        <v>19.904499999999999</v>
      </c>
      <c r="AR121" s="18">
        <f t="shared" si="5"/>
        <v>541.74403753153842</v>
      </c>
      <c r="AS121" s="18">
        <v>530.6</v>
      </c>
      <c r="AT121" s="18">
        <f t="shared" si="6"/>
        <v>2.1002709256574446</v>
      </c>
      <c r="AU121" s="20">
        <f t="shared" si="7"/>
        <v>124.18957250433651</v>
      </c>
    </row>
    <row r="122" spans="1:47"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AQ122" s="23"/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1"/>
  <sheetViews>
    <sheetView workbookViewId="0"/>
  </sheetViews>
  <sheetFormatPr defaultRowHeight="14.25"/>
  <cols>
    <col min="1" max="1" width="38.25" style="2" customWidth="1"/>
    <col min="2" max="2" width="11.75" style="24" customWidth="1"/>
    <col min="3" max="10" width="9" style="4"/>
    <col min="11" max="11" width="13.375" style="4" customWidth="1"/>
    <col min="12" max="13" width="9" style="4"/>
    <col min="14" max="14" width="13.125" style="4" customWidth="1"/>
    <col min="15" max="15" width="14.125" style="4" customWidth="1"/>
  </cols>
  <sheetData>
    <row r="1" spans="1:18" ht="15.75">
      <c r="A1" s="5" t="s">
        <v>179</v>
      </c>
      <c r="B1" s="22" t="s">
        <v>178</v>
      </c>
      <c r="C1" s="11" t="s">
        <v>211</v>
      </c>
      <c r="D1" s="11" t="s">
        <v>264</v>
      </c>
      <c r="E1" s="11" t="s">
        <v>265</v>
      </c>
      <c r="F1" s="11" t="s">
        <v>266</v>
      </c>
      <c r="G1" s="11" t="s">
        <v>267</v>
      </c>
      <c r="H1" s="11" t="s">
        <v>268</v>
      </c>
      <c r="I1" s="11" t="s">
        <v>269</v>
      </c>
      <c r="J1" s="11" t="s">
        <v>270</v>
      </c>
      <c r="K1" s="35" t="s">
        <v>271</v>
      </c>
      <c r="L1" s="11" t="s">
        <v>213</v>
      </c>
      <c r="M1" s="11" t="s">
        <v>212</v>
      </c>
      <c r="N1" s="11" t="s">
        <v>216</v>
      </c>
      <c r="O1" s="17" t="s">
        <v>215</v>
      </c>
    </row>
    <row r="2" spans="1:18">
      <c r="A2" s="1" t="s">
        <v>0</v>
      </c>
      <c r="B2" s="2" t="s">
        <v>102</v>
      </c>
      <c r="C2" s="4">
        <v>110.99999999999997</v>
      </c>
      <c r="D2" s="4">
        <v>1</v>
      </c>
      <c r="E2" s="4">
        <v>4</v>
      </c>
      <c r="F2" s="4">
        <v>0</v>
      </c>
      <c r="G2" s="4">
        <v>0</v>
      </c>
      <c r="H2" s="4">
        <v>0</v>
      </c>
      <c r="I2" s="4">
        <v>0</v>
      </c>
      <c r="J2" s="4">
        <v>0</v>
      </c>
      <c r="K2" s="4">
        <f>12.0107*D2+1.00794*E2+15.9994*F2+18.9984032*G2+35.453*H2+79.904*I2+126.90447*J2</f>
        <v>16.042459999999998</v>
      </c>
      <c r="L2" s="1">
        <v>190.56</v>
      </c>
      <c r="M2" s="4">
        <f>50.2-0.16*K2+1.41*C2</f>
        <v>204.14320639999997</v>
      </c>
      <c r="N2" s="4">
        <f>ABS((M2-L2)/L2*100)</f>
        <v>7.1280470193114853</v>
      </c>
      <c r="O2" s="14">
        <f>(M2-L2)^2</f>
        <v>184.50349610500004</v>
      </c>
    </row>
    <row r="3" spans="1:18">
      <c r="A3" s="1" t="s">
        <v>1</v>
      </c>
      <c r="B3" s="2" t="s">
        <v>103</v>
      </c>
      <c r="C3" s="4">
        <v>221.49999999999997</v>
      </c>
      <c r="D3" s="4">
        <v>1</v>
      </c>
      <c r="E3" s="4">
        <v>2</v>
      </c>
      <c r="F3" s="4">
        <v>0</v>
      </c>
      <c r="G3" s="4">
        <v>2</v>
      </c>
      <c r="H3" s="4">
        <v>0</v>
      </c>
      <c r="I3" s="4">
        <v>0</v>
      </c>
      <c r="J3" s="4">
        <v>0</v>
      </c>
      <c r="K3" s="4">
        <f t="shared" ref="K3:K66" si="0">12.0107*D3+1.00794*E3+15.9994*F3+18.9984032*G3+35.453*H3+79.904*I3+126.90447*J3</f>
        <v>52.023386399999993</v>
      </c>
      <c r="L3" s="10">
        <v>351.25</v>
      </c>
      <c r="M3" s="4">
        <f>50.2-0.16*K3+1.41*C3</f>
        <v>354.19125817599996</v>
      </c>
      <c r="N3" s="4">
        <f t="shared" ref="N3:N66" si="1">ABS((M3-L3)/L3*100)</f>
        <v>0.83736887572952667</v>
      </c>
      <c r="O3" s="14">
        <f t="shared" ref="O3:O66" si="2">(M3-L3)^2</f>
        <v>8.6509996578866257</v>
      </c>
    </row>
    <row r="4" spans="1:18">
      <c r="A4" s="2" t="s">
        <v>180</v>
      </c>
      <c r="B4" s="2" t="s">
        <v>104</v>
      </c>
      <c r="C4" s="4">
        <v>191.04999999999998</v>
      </c>
      <c r="D4" s="4">
        <v>1</v>
      </c>
      <c r="E4" s="4">
        <v>1</v>
      </c>
      <c r="F4" s="4">
        <v>0</v>
      </c>
      <c r="G4" s="4">
        <v>3</v>
      </c>
      <c r="H4" s="4">
        <v>0</v>
      </c>
      <c r="I4" s="4">
        <v>0</v>
      </c>
      <c r="J4" s="4">
        <v>0</v>
      </c>
      <c r="K4" s="4">
        <f t="shared" si="0"/>
        <v>70.0138496</v>
      </c>
      <c r="L4" s="10">
        <v>299.25</v>
      </c>
      <c r="M4" s="4">
        <f t="shared" ref="M4:M67" si="3">50.2-0.16*K4+1.41*C4</f>
        <v>308.37828406400001</v>
      </c>
      <c r="N4" s="4">
        <f t="shared" si="1"/>
        <v>3.0503873229741063</v>
      </c>
      <c r="O4" s="14">
        <f t="shared" si="2"/>
        <v>83.325569953076595</v>
      </c>
    </row>
    <row r="5" spans="1:18">
      <c r="A5" s="2" t="s">
        <v>181</v>
      </c>
      <c r="B5" s="2" t="s">
        <v>105</v>
      </c>
      <c r="C5" s="4">
        <v>145.24999999999997</v>
      </c>
      <c r="D5" s="4">
        <v>1</v>
      </c>
      <c r="E5" s="4">
        <v>0</v>
      </c>
      <c r="F5" s="4">
        <v>0</v>
      </c>
      <c r="G5" s="4">
        <v>4</v>
      </c>
      <c r="H5" s="4">
        <v>0</v>
      </c>
      <c r="I5" s="4">
        <v>0</v>
      </c>
      <c r="J5" s="4">
        <v>0</v>
      </c>
      <c r="K5" s="4">
        <f t="shared" si="0"/>
        <v>88.004312799999994</v>
      </c>
      <c r="L5" s="10">
        <v>227.55</v>
      </c>
      <c r="M5" s="4">
        <f t="shared" si="3"/>
        <v>240.92180995199996</v>
      </c>
      <c r="N5" s="4">
        <f t="shared" si="1"/>
        <v>5.8764271377718957</v>
      </c>
      <c r="O5" s="14">
        <f t="shared" si="2"/>
        <v>178.80530139240491</v>
      </c>
      <c r="Q5" s="12" t="s">
        <v>214</v>
      </c>
      <c r="R5" s="13" t="s">
        <v>217</v>
      </c>
    </row>
    <row r="6" spans="1:18">
      <c r="A6" s="2" t="s">
        <v>182</v>
      </c>
      <c r="B6" s="2" t="s">
        <v>106</v>
      </c>
      <c r="C6" s="4">
        <v>315.64999999999998</v>
      </c>
      <c r="D6" s="4">
        <v>1</v>
      </c>
      <c r="E6" s="4">
        <v>3</v>
      </c>
      <c r="F6" s="4">
        <v>0</v>
      </c>
      <c r="G6" s="4">
        <v>0</v>
      </c>
      <c r="H6" s="4">
        <v>0</v>
      </c>
      <c r="I6" s="4">
        <v>0</v>
      </c>
      <c r="J6" s="4">
        <v>1</v>
      </c>
      <c r="K6" s="4">
        <f t="shared" si="0"/>
        <v>141.93898999999999</v>
      </c>
      <c r="L6" s="10">
        <v>528</v>
      </c>
      <c r="M6" s="4">
        <f t="shared" si="3"/>
        <v>472.55626159999997</v>
      </c>
      <c r="N6" s="4">
        <f t="shared" si="1"/>
        <v>10.500708030303036</v>
      </c>
      <c r="O6" s="14">
        <f t="shared" si="2"/>
        <v>3074.0081277676377</v>
      </c>
      <c r="Q6" s="15">
        <f>AVERAGE(N2:N121)</f>
        <v>2.844623715326088</v>
      </c>
      <c r="R6" s="16">
        <f>SQRT(SUM(O2:O121)/120)</f>
        <v>17.88383101608316</v>
      </c>
    </row>
    <row r="7" spans="1:18">
      <c r="A7" s="2" t="s">
        <v>183</v>
      </c>
      <c r="B7" s="2" t="s">
        <v>107</v>
      </c>
      <c r="C7" s="4">
        <v>276.75</v>
      </c>
      <c r="D7" s="4">
        <v>1</v>
      </c>
      <c r="E7" s="4">
        <v>3</v>
      </c>
      <c r="F7" s="4">
        <v>0</v>
      </c>
      <c r="G7" s="4">
        <v>0</v>
      </c>
      <c r="H7" s="4">
        <v>0</v>
      </c>
      <c r="I7" s="4">
        <v>1</v>
      </c>
      <c r="J7" s="4">
        <v>0</v>
      </c>
      <c r="K7" s="4">
        <f t="shared" si="0"/>
        <v>94.938519999999997</v>
      </c>
      <c r="L7" s="10">
        <v>478.06</v>
      </c>
      <c r="M7" s="4">
        <f t="shared" si="3"/>
        <v>425.22733679999999</v>
      </c>
      <c r="N7" s="4">
        <f t="shared" si="1"/>
        <v>11.051471196084178</v>
      </c>
      <c r="O7" s="14">
        <f t="shared" si="2"/>
        <v>2791.2903008046355</v>
      </c>
    </row>
    <row r="8" spans="1:18">
      <c r="A8" s="2" t="s">
        <v>184</v>
      </c>
      <c r="B8" s="2" t="s">
        <v>108</v>
      </c>
      <c r="C8" s="4">
        <v>370.04999999999995</v>
      </c>
      <c r="D8" s="4">
        <v>1</v>
      </c>
      <c r="E8" s="4">
        <v>2</v>
      </c>
      <c r="F8" s="4">
        <v>0</v>
      </c>
      <c r="G8" s="4">
        <v>0</v>
      </c>
      <c r="H8" s="4">
        <v>0</v>
      </c>
      <c r="I8" s="4">
        <v>2</v>
      </c>
      <c r="J8" s="4">
        <v>0</v>
      </c>
      <c r="K8" s="4">
        <f t="shared" si="0"/>
        <v>173.83457999999999</v>
      </c>
      <c r="L8" s="10">
        <v>583</v>
      </c>
      <c r="M8" s="4">
        <f t="shared" si="3"/>
        <v>544.15696719999983</v>
      </c>
      <c r="N8" s="4">
        <f t="shared" si="1"/>
        <v>6.6626128301887091</v>
      </c>
      <c r="O8" s="14">
        <f t="shared" si="2"/>
        <v>1508.7811971018893</v>
      </c>
    </row>
    <row r="9" spans="1:18">
      <c r="A9" s="2" t="s">
        <v>185</v>
      </c>
      <c r="B9" s="2" t="s">
        <v>109</v>
      </c>
      <c r="C9" s="4">
        <v>312.95</v>
      </c>
      <c r="D9" s="4">
        <v>1</v>
      </c>
      <c r="E9" s="4">
        <v>2</v>
      </c>
      <c r="F9" s="4">
        <v>0</v>
      </c>
      <c r="G9" s="4">
        <v>0</v>
      </c>
      <c r="H9" s="4">
        <v>2</v>
      </c>
      <c r="I9" s="4">
        <v>0</v>
      </c>
      <c r="J9" s="4">
        <v>0</v>
      </c>
      <c r="K9" s="4">
        <f t="shared" si="0"/>
        <v>84.932580000000002</v>
      </c>
      <c r="L9" s="10">
        <v>509.75</v>
      </c>
      <c r="M9" s="4">
        <f t="shared" si="3"/>
        <v>477.87028719999995</v>
      </c>
      <c r="N9" s="4">
        <f t="shared" si="1"/>
        <v>6.2539897596861307</v>
      </c>
      <c r="O9" s="14">
        <f t="shared" si="2"/>
        <v>1016.316088210487</v>
      </c>
    </row>
    <row r="10" spans="1:18">
      <c r="A10" s="2" t="s">
        <v>186</v>
      </c>
      <c r="B10" s="2" t="s">
        <v>110</v>
      </c>
      <c r="C10" s="4">
        <v>344.45</v>
      </c>
      <c r="D10" s="4">
        <v>1</v>
      </c>
      <c r="E10" s="4">
        <v>1</v>
      </c>
      <c r="F10" s="4">
        <v>0</v>
      </c>
      <c r="G10" s="4">
        <v>0</v>
      </c>
      <c r="H10" s="4">
        <v>3</v>
      </c>
      <c r="I10" s="4">
        <v>0</v>
      </c>
      <c r="J10" s="4">
        <v>0</v>
      </c>
      <c r="K10" s="4">
        <f t="shared" si="0"/>
        <v>119.37764000000001</v>
      </c>
      <c r="L10" s="10">
        <v>536.01</v>
      </c>
      <c r="M10" s="4">
        <f t="shared" si="3"/>
        <v>516.77407759999994</v>
      </c>
      <c r="N10" s="4">
        <f t="shared" si="1"/>
        <v>3.5887245387213018</v>
      </c>
      <c r="O10" s="14">
        <f t="shared" si="2"/>
        <v>370.02071057882364</v>
      </c>
    </row>
    <row r="11" spans="1:18">
      <c r="A11" s="2" t="s">
        <v>187</v>
      </c>
      <c r="B11" s="2" t="s">
        <v>111</v>
      </c>
      <c r="C11" s="4">
        <v>349.87</v>
      </c>
      <c r="D11" s="4">
        <v>1</v>
      </c>
      <c r="E11" s="4">
        <v>0</v>
      </c>
      <c r="F11" s="4">
        <v>0</v>
      </c>
      <c r="G11" s="4">
        <v>0</v>
      </c>
      <c r="H11" s="4">
        <v>4</v>
      </c>
      <c r="I11" s="4">
        <v>0</v>
      </c>
      <c r="J11" s="4">
        <v>0</v>
      </c>
      <c r="K11" s="4">
        <f t="shared" si="0"/>
        <v>153.8227</v>
      </c>
      <c r="L11" s="10">
        <v>556.30999999999995</v>
      </c>
      <c r="M11" s="4">
        <f t="shared" si="3"/>
        <v>518.90506800000003</v>
      </c>
      <c r="N11" s="4">
        <f t="shared" si="1"/>
        <v>6.7237568981323212</v>
      </c>
      <c r="O11" s="14">
        <f t="shared" si="2"/>
        <v>1399.1289379246177</v>
      </c>
    </row>
    <row r="12" spans="1:18">
      <c r="A12" s="2" t="s">
        <v>188</v>
      </c>
      <c r="B12" s="25" t="s">
        <v>112</v>
      </c>
      <c r="C12" s="4">
        <v>257.66999999999996</v>
      </c>
      <c r="D12" s="4">
        <v>1</v>
      </c>
      <c r="E12" s="4">
        <v>1</v>
      </c>
      <c r="F12" s="4">
        <v>0</v>
      </c>
      <c r="G12" s="4">
        <v>2</v>
      </c>
      <c r="H12" s="4">
        <v>0</v>
      </c>
      <c r="I12" s="4">
        <v>1</v>
      </c>
      <c r="J12" s="4">
        <v>0</v>
      </c>
      <c r="K12" s="4">
        <f t="shared" si="0"/>
        <v>130.9194464</v>
      </c>
      <c r="L12" s="10">
        <v>411.89</v>
      </c>
      <c r="M12" s="4">
        <f t="shared" si="3"/>
        <v>392.56758857599993</v>
      </c>
      <c r="N12" s="4">
        <f t="shared" si="1"/>
        <v>4.6911581791255079</v>
      </c>
      <c r="O12" s="14">
        <f t="shared" si="2"/>
        <v>373.35558323832771</v>
      </c>
    </row>
    <row r="13" spans="1:18">
      <c r="A13" s="2" t="s">
        <v>189</v>
      </c>
      <c r="B13" s="25" t="s">
        <v>113</v>
      </c>
      <c r="C13" s="4">
        <v>269.5</v>
      </c>
      <c r="D13" s="4">
        <v>1</v>
      </c>
      <c r="E13" s="4">
        <v>0</v>
      </c>
      <c r="F13" s="4">
        <v>0</v>
      </c>
      <c r="G13" s="4">
        <v>2</v>
      </c>
      <c r="H13" s="4">
        <v>1</v>
      </c>
      <c r="I13" s="4">
        <v>1</v>
      </c>
      <c r="J13" s="4">
        <v>0</v>
      </c>
      <c r="K13" s="4">
        <f t="shared" si="0"/>
        <v>165.36450639999998</v>
      </c>
      <c r="L13" s="10">
        <v>452.15</v>
      </c>
      <c r="M13" s="4">
        <f t="shared" si="3"/>
        <v>403.73667897600001</v>
      </c>
      <c r="N13" s="4">
        <f t="shared" si="1"/>
        <v>10.707358404069439</v>
      </c>
      <c r="O13" s="14">
        <f t="shared" si="2"/>
        <v>2343.8496525728774</v>
      </c>
    </row>
    <row r="14" spans="1:18">
      <c r="A14" s="2" t="s">
        <v>190</v>
      </c>
      <c r="B14" s="2" t="s">
        <v>114</v>
      </c>
      <c r="C14" s="4">
        <v>250.64999999999998</v>
      </c>
      <c r="D14" s="4">
        <v>1</v>
      </c>
      <c r="E14" s="4">
        <v>0</v>
      </c>
      <c r="F14" s="4">
        <v>0</v>
      </c>
      <c r="G14" s="4">
        <v>3</v>
      </c>
      <c r="H14" s="4">
        <v>0</v>
      </c>
      <c r="I14" s="4">
        <v>0</v>
      </c>
      <c r="J14" s="4">
        <v>1</v>
      </c>
      <c r="K14" s="4">
        <f t="shared" si="0"/>
        <v>195.9103796</v>
      </c>
      <c r="L14" s="10">
        <v>421.45</v>
      </c>
      <c r="M14" s="4">
        <f t="shared" si="3"/>
        <v>372.27083926399996</v>
      </c>
      <c r="N14" s="4">
        <f t="shared" si="1"/>
        <v>11.669038020168474</v>
      </c>
      <c r="O14" s="14">
        <f t="shared" si="2"/>
        <v>2418.5898506973267</v>
      </c>
    </row>
    <row r="15" spans="1:18">
      <c r="A15" s="1" t="s">
        <v>2</v>
      </c>
      <c r="B15" s="2" t="s">
        <v>115</v>
      </c>
      <c r="C15" s="4">
        <v>264.04999999999995</v>
      </c>
      <c r="D15" s="4">
        <v>1</v>
      </c>
      <c r="E15" s="4">
        <v>2</v>
      </c>
      <c r="F15" s="4">
        <v>0</v>
      </c>
      <c r="G15" s="4">
        <v>1</v>
      </c>
      <c r="H15" s="4">
        <v>1</v>
      </c>
      <c r="I15" s="4">
        <v>0</v>
      </c>
      <c r="J15" s="4">
        <v>0</v>
      </c>
      <c r="K15" s="4">
        <f t="shared" si="0"/>
        <v>68.477983199999997</v>
      </c>
      <c r="L15" s="10">
        <v>424.95</v>
      </c>
      <c r="M15" s="4">
        <f t="shared" si="3"/>
        <v>411.55402268799992</v>
      </c>
      <c r="N15" s="4">
        <f t="shared" si="1"/>
        <v>3.1523655281798026</v>
      </c>
      <c r="O15" s="14">
        <f t="shared" si="2"/>
        <v>179.45220814362062</v>
      </c>
    </row>
    <row r="16" spans="1:18">
      <c r="A16" s="1" t="s">
        <v>3</v>
      </c>
      <c r="B16" s="25" t="s">
        <v>116</v>
      </c>
      <c r="C16" s="4">
        <v>232.45</v>
      </c>
      <c r="D16" s="4">
        <v>1</v>
      </c>
      <c r="E16" s="4">
        <v>1</v>
      </c>
      <c r="F16" s="4">
        <v>0</v>
      </c>
      <c r="G16" s="4">
        <v>2</v>
      </c>
      <c r="H16" s="4">
        <v>1</v>
      </c>
      <c r="I16" s="4">
        <v>0</v>
      </c>
      <c r="J16" s="4">
        <v>0</v>
      </c>
      <c r="K16" s="4">
        <f t="shared" si="0"/>
        <v>86.468446400000005</v>
      </c>
      <c r="L16" s="10">
        <v>369.38</v>
      </c>
      <c r="M16" s="4">
        <f t="shared" si="3"/>
        <v>364.11954857599994</v>
      </c>
      <c r="N16" s="4">
        <f t="shared" si="1"/>
        <v>1.4241300081217318</v>
      </c>
      <c r="O16" s="14">
        <f t="shared" si="2"/>
        <v>27.672349184264181</v>
      </c>
    </row>
    <row r="17" spans="1:15">
      <c r="A17" s="1" t="s">
        <v>4</v>
      </c>
      <c r="B17" s="2" t="s">
        <v>117</v>
      </c>
      <c r="C17" s="4">
        <v>282.04999999999995</v>
      </c>
      <c r="D17" s="4">
        <v>1</v>
      </c>
      <c r="E17" s="4">
        <v>1</v>
      </c>
      <c r="F17" s="4">
        <v>0</v>
      </c>
      <c r="G17" s="4">
        <v>1</v>
      </c>
      <c r="H17" s="4">
        <v>2</v>
      </c>
      <c r="I17" s="4">
        <v>0</v>
      </c>
      <c r="J17" s="4">
        <v>0</v>
      </c>
      <c r="K17" s="4">
        <f t="shared" si="0"/>
        <v>102.9230432</v>
      </c>
      <c r="L17" s="10">
        <v>451.51</v>
      </c>
      <c r="M17" s="4">
        <f t="shared" si="3"/>
        <v>431.42281308799994</v>
      </c>
      <c r="N17" s="4">
        <f t="shared" si="1"/>
        <v>4.4488908134925138</v>
      </c>
      <c r="O17" s="14">
        <f t="shared" si="2"/>
        <v>403.49507803762612</v>
      </c>
    </row>
    <row r="18" spans="1:15">
      <c r="A18" s="1" t="s">
        <v>5</v>
      </c>
      <c r="B18" s="2" t="s">
        <v>118</v>
      </c>
      <c r="C18" s="4">
        <v>243.34999999999997</v>
      </c>
      <c r="D18" s="4">
        <v>1</v>
      </c>
      <c r="E18" s="4">
        <v>0</v>
      </c>
      <c r="F18" s="4">
        <v>0</v>
      </c>
      <c r="G18" s="4">
        <v>2</v>
      </c>
      <c r="H18" s="4">
        <v>2</v>
      </c>
      <c r="I18" s="4">
        <v>0</v>
      </c>
      <c r="J18" s="4">
        <v>0</v>
      </c>
      <c r="K18" s="4">
        <f t="shared" si="0"/>
        <v>120.9135064</v>
      </c>
      <c r="L18" s="10">
        <v>385.08</v>
      </c>
      <c r="M18" s="4">
        <f t="shared" si="3"/>
        <v>373.97733897599994</v>
      </c>
      <c r="N18" s="4">
        <f t="shared" si="1"/>
        <v>2.8832089498286182</v>
      </c>
      <c r="O18" s="14">
        <f t="shared" si="2"/>
        <v>123.26908181384967</v>
      </c>
    </row>
    <row r="19" spans="1:15">
      <c r="A19" s="1" t="s">
        <v>6</v>
      </c>
      <c r="B19" s="2" t="s">
        <v>119</v>
      </c>
      <c r="C19" s="4">
        <v>296.84999999999997</v>
      </c>
      <c r="D19" s="4">
        <v>1</v>
      </c>
      <c r="E19" s="4">
        <v>0</v>
      </c>
      <c r="F19" s="4">
        <v>0</v>
      </c>
      <c r="G19" s="4">
        <v>1</v>
      </c>
      <c r="H19" s="4">
        <v>3</v>
      </c>
      <c r="I19" s="4">
        <v>0</v>
      </c>
      <c r="J19" s="4">
        <v>0</v>
      </c>
      <c r="K19" s="4">
        <f t="shared" si="0"/>
        <v>137.36810320000001</v>
      </c>
      <c r="L19" s="10">
        <v>471.15</v>
      </c>
      <c r="M19" s="4">
        <f t="shared" si="3"/>
        <v>446.77960348799991</v>
      </c>
      <c r="N19" s="4">
        <f t="shared" si="1"/>
        <v>5.1725345456861032</v>
      </c>
      <c r="O19" s="14">
        <f t="shared" si="2"/>
        <v>593.9162261521052</v>
      </c>
    </row>
    <row r="20" spans="1:15">
      <c r="A20" s="1" t="s">
        <v>7</v>
      </c>
      <c r="B20" s="2" t="s">
        <v>120</v>
      </c>
      <c r="C20" s="4">
        <v>184.54999999999998</v>
      </c>
      <c r="D20" s="4">
        <v>2</v>
      </c>
      <c r="E20" s="4">
        <v>6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f t="shared" si="0"/>
        <v>30.069040000000001</v>
      </c>
      <c r="L20" s="10">
        <v>305.32</v>
      </c>
      <c r="M20" s="4">
        <f t="shared" si="3"/>
        <v>305.60445359999994</v>
      </c>
      <c r="N20" s="4">
        <f t="shared" si="1"/>
        <v>9.3165727761021014E-2</v>
      </c>
      <c r="O20" s="14">
        <f t="shared" si="2"/>
        <v>8.0913850552931182E-2</v>
      </c>
    </row>
    <row r="21" spans="1:15">
      <c r="A21" s="1" t="s">
        <v>8</v>
      </c>
      <c r="B21" s="2" t="s">
        <v>121</v>
      </c>
      <c r="C21" s="4">
        <v>285.54999999999995</v>
      </c>
      <c r="D21" s="4">
        <v>2</v>
      </c>
      <c r="E21" s="4">
        <v>5</v>
      </c>
      <c r="F21" s="4">
        <v>0</v>
      </c>
      <c r="G21" s="4">
        <v>0</v>
      </c>
      <c r="H21" s="4">
        <v>1</v>
      </c>
      <c r="I21" s="4">
        <v>0</v>
      </c>
      <c r="J21" s="4">
        <v>0</v>
      </c>
      <c r="K21" s="4">
        <f t="shared" si="0"/>
        <v>64.514099999999999</v>
      </c>
      <c r="L21" s="10">
        <v>460.4</v>
      </c>
      <c r="M21" s="4">
        <f t="shared" si="3"/>
        <v>442.50324399999994</v>
      </c>
      <c r="N21" s="4">
        <f t="shared" si="1"/>
        <v>3.8872189400521373</v>
      </c>
      <c r="O21" s="14">
        <f t="shared" si="2"/>
        <v>320.29387532353741</v>
      </c>
    </row>
    <row r="22" spans="1:15">
      <c r="A22" s="2" t="s">
        <v>191</v>
      </c>
      <c r="B22" s="2" t="s">
        <v>122</v>
      </c>
      <c r="C22" s="4">
        <v>225.64999999999998</v>
      </c>
      <c r="D22" s="4">
        <v>2</v>
      </c>
      <c r="E22" s="4">
        <v>3</v>
      </c>
      <c r="F22" s="4">
        <v>0</v>
      </c>
      <c r="G22" s="4">
        <v>3</v>
      </c>
      <c r="H22" s="4">
        <v>0</v>
      </c>
      <c r="I22" s="4">
        <v>0</v>
      </c>
      <c r="J22" s="4">
        <v>0</v>
      </c>
      <c r="K22" s="4">
        <f t="shared" si="0"/>
        <v>84.040429599999996</v>
      </c>
      <c r="L22" s="10">
        <v>345.85</v>
      </c>
      <c r="M22" s="4">
        <f t="shared" si="3"/>
        <v>354.92003126399993</v>
      </c>
      <c r="N22" s="4">
        <f t="shared" si="1"/>
        <v>2.6225332554575416</v>
      </c>
      <c r="O22" s="14">
        <f t="shared" si="2"/>
        <v>82.265467129935772</v>
      </c>
    </row>
    <row r="23" spans="1:15">
      <c r="A23" s="2" t="s">
        <v>192</v>
      </c>
      <c r="B23" s="2" t="s">
        <v>123</v>
      </c>
      <c r="C23" s="4">
        <v>246.64999999999998</v>
      </c>
      <c r="D23" s="4">
        <v>2</v>
      </c>
      <c r="E23" s="4">
        <v>2</v>
      </c>
      <c r="F23" s="4">
        <v>0</v>
      </c>
      <c r="G23" s="4">
        <v>4</v>
      </c>
      <c r="H23" s="4">
        <v>0</v>
      </c>
      <c r="I23" s="4">
        <v>0</v>
      </c>
      <c r="J23" s="4">
        <v>0</v>
      </c>
      <c r="K23" s="4">
        <f t="shared" si="0"/>
        <v>102.03089279999999</v>
      </c>
      <c r="L23" s="10">
        <v>374.25</v>
      </c>
      <c r="M23" s="4">
        <f t="shared" si="3"/>
        <v>381.65155715199995</v>
      </c>
      <c r="N23" s="4">
        <f t="shared" si="1"/>
        <v>1.9777039818303148</v>
      </c>
      <c r="O23" s="14">
        <f t="shared" si="2"/>
        <v>54.783048274321651</v>
      </c>
    </row>
    <row r="24" spans="1:15">
      <c r="A24" s="2" t="s">
        <v>193</v>
      </c>
      <c r="B24" s="2" t="s">
        <v>124</v>
      </c>
      <c r="C24" s="4">
        <v>194.95</v>
      </c>
      <c r="D24" s="4">
        <v>2</v>
      </c>
      <c r="E24" s="4">
        <v>0</v>
      </c>
      <c r="F24" s="4">
        <v>0</v>
      </c>
      <c r="G24" s="4">
        <v>6</v>
      </c>
      <c r="H24" s="4">
        <v>0</v>
      </c>
      <c r="I24" s="4">
        <v>0</v>
      </c>
      <c r="J24" s="4">
        <v>0</v>
      </c>
      <c r="K24" s="4">
        <f t="shared" si="0"/>
        <v>138.01181919999999</v>
      </c>
      <c r="L24" s="10">
        <v>293</v>
      </c>
      <c r="M24" s="4">
        <f t="shared" si="3"/>
        <v>302.99760892799998</v>
      </c>
      <c r="N24" s="4">
        <f t="shared" si="1"/>
        <v>3.4121532177474325</v>
      </c>
      <c r="O24" s="14">
        <f t="shared" si="2"/>
        <v>99.952184277224845</v>
      </c>
    </row>
    <row r="25" spans="1:15">
      <c r="A25" s="2" t="s">
        <v>9</v>
      </c>
      <c r="B25" s="2" t="s">
        <v>125</v>
      </c>
      <c r="C25" s="4">
        <v>311.54999999999995</v>
      </c>
      <c r="D25" s="4">
        <v>2</v>
      </c>
      <c r="E25" s="4">
        <v>5</v>
      </c>
      <c r="F25" s="4">
        <v>0</v>
      </c>
      <c r="G25" s="4">
        <v>0</v>
      </c>
      <c r="H25" s="4">
        <v>0</v>
      </c>
      <c r="I25" s="4">
        <v>1</v>
      </c>
      <c r="J25" s="4">
        <v>0</v>
      </c>
      <c r="K25" s="4">
        <f t="shared" si="0"/>
        <v>108.96509999999999</v>
      </c>
      <c r="L25" s="10">
        <v>503.9</v>
      </c>
      <c r="M25" s="4">
        <f t="shared" si="3"/>
        <v>472.05108399999989</v>
      </c>
      <c r="N25" s="4">
        <f t="shared" si="1"/>
        <v>6.3204834292518539</v>
      </c>
      <c r="O25" s="14">
        <f t="shared" si="2"/>
        <v>1014.3534503750616</v>
      </c>
    </row>
    <row r="26" spans="1:15">
      <c r="A26" s="1" t="s">
        <v>10</v>
      </c>
      <c r="B26" s="25" t="s">
        <v>126</v>
      </c>
      <c r="C26" s="4">
        <v>263.64999999999998</v>
      </c>
      <c r="D26" s="4">
        <v>2</v>
      </c>
      <c r="E26" s="4">
        <v>3</v>
      </c>
      <c r="F26" s="4">
        <v>0</v>
      </c>
      <c r="G26" s="4">
        <v>2</v>
      </c>
      <c r="H26" s="4">
        <v>1</v>
      </c>
      <c r="I26" s="4">
        <v>0</v>
      </c>
      <c r="J26" s="4">
        <v>0</v>
      </c>
      <c r="K26" s="4">
        <f t="shared" si="0"/>
        <v>100.4950264</v>
      </c>
      <c r="L26" s="10">
        <v>410.29</v>
      </c>
      <c r="M26" s="4">
        <f t="shared" si="3"/>
        <v>405.86729577599999</v>
      </c>
      <c r="N26" s="4">
        <f t="shared" si="1"/>
        <v>1.0779458977796263</v>
      </c>
      <c r="O26" s="14">
        <f t="shared" si="2"/>
        <v>19.560312652987697</v>
      </c>
    </row>
    <row r="27" spans="1:15">
      <c r="A27" s="1" t="s">
        <v>11</v>
      </c>
      <c r="B27" s="2" t="s">
        <v>127</v>
      </c>
      <c r="C27" s="4">
        <v>234.04999999999998</v>
      </c>
      <c r="D27" s="4">
        <v>2</v>
      </c>
      <c r="E27" s="4">
        <v>0</v>
      </c>
      <c r="F27" s="4">
        <v>0</v>
      </c>
      <c r="G27" s="4">
        <v>5</v>
      </c>
      <c r="H27" s="4">
        <v>1</v>
      </c>
      <c r="I27" s="4">
        <v>0</v>
      </c>
      <c r="J27" s="4">
        <v>0</v>
      </c>
      <c r="K27" s="4">
        <f t="shared" si="0"/>
        <v>154.46641599999998</v>
      </c>
      <c r="L27" s="10">
        <v>352.9</v>
      </c>
      <c r="M27" s="4">
        <f t="shared" si="3"/>
        <v>355.49587343999997</v>
      </c>
      <c r="N27" s="4">
        <f t="shared" si="1"/>
        <v>0.73558329271748124</v>
      </c>
      <c r="O27" s="14">
        <f t="shared" si="2"/>
        <v>6.7385589164973876</v>
      </c>
    </row>
    <row r="28" spans="1:15">
      <c r="A28" s="1" t="s">
        <v>12</v>
      </c>
      <c r="B28" s="2" t="s">
        <v>128</v>
      </c>
      <c r="C28" s="4">
        <v>305.14999999999998</v>
      </c>
      <c r="D28" s="4">
        <v>2</v>
      </c>
      <c r="E28" s="4">
        <v>3</v>
      </c>
      <c r="F28" s="4">
        <v>0</v>
      </c>
      <c r="G28" s="4">
        <v>1</v>
      </c>
      <c r="H28" s="4">
        <v>2</v>
      </c>
      <c r="I28" s="4">
        <v>0</v>
      </c>
      <c r="J28" s="4">
        <v>0</v>
      </c>
      <c r="K28" s="4">
        <f t="shared" si="0"/>
        <v>116.9496232</v>
      </c>
      <c r="L28" s="10">
        <v>477.3</v>
      </c>
      <c r="M28" s="4">
        <f t="shared" si="3"/>
        <v>461.74956028799994</v>
      </c>
      <c r="N28" s="4">
        <f t="shared" si="1"/>
        <v>3.2580011967316302</v>
      </c>
      <c r="O28" s="14">
        <f t="shared" si="2"/>
        <v>241.81617523654884</v>
      </c>
    </row>
    <row r="29" spans="1:15">
      <c r="A29" s="1" t="s">
        <v>13</v>
      </c>
      <c r="B29" s="2" t="s">
        <v>129</v>
      </c>
      <c r="C29" s="4">
        <v>276.14999999999998</v>
      </c>
      <c r="D29" s="4">
        <v>2</v>
      </c>
      <c r="E29" s="4">
        <v>0</v>
      </c>
      <c r="F29" s="4">
        <v>0</v>
      </c>
      <c r="G29" s="4">
        <v>4</v>
      </c>
      <c r="H29" s="4">
        <v>2</v>
      </c>
      <c r="I29" s="4">
        <v>0</v>
      </c>
      <c r="J29" s="4">
        <v>0</v>
      </c>
      <c r="K29" s="4">
        <f t="shared" si="0"/>
        <v>170.9210128</v>
      </c>
      <c r="L29" s="10">
        <v>418.7</v>
      </c>
      <c r="M29" s="4">
        <f t="shared" si="3"/>
        <v>412.22413795199998</v>
      </c>
      <c r="N29" s="4">
        <f t="shared" si="1"/>
        <v>1.54665919465011</v>
      </c>
      <c r="O29" s="14">
        <f t="shared" si="2"/>
        <v>41.93678926472689</v>
      </c>
    </row>
    <row r="30" spans="1:15">
      <c r="A30" s="1" t="s">
        <v>14</v>
      </c>
      <c r="B30" s="2" t="s">
        <v>130</v>
      </c>
      <c r="C30" s="4">
        <v>301.84999999999997</v>
      </c>
      <c r="D30" s="4">
        <v>2</v>
      </c>
      <c r="E30" s="4">
        <v>1</v>
      </c>
      <c r="F30" s="4">
        <v>0</v>
      </c>
      <c r="G30" s="4">
        <v>3</v>
      </c>
      <c r="H30" s="4">
        <v>2</v>
      </c>
      <c r="I30" s="4">
        <v>0</v>
      </c>
      <c r="J30" s="4">
        <v>0</v>
      </c>
      <c r="K30" s="4">
        <f t="shared" si="0"/>
        <v>152.93054960000001</v>
      </c>
      <c r="L30" s="10">
        <v>456.92</v>
      </c>
      <c r="M30" s="4">
        <f t="shared" si="3"/>
        <v>451.33961206399994</v>
      </c>
      <c r="N30" s="4">
        <f t="shared" si="1"/>
        <v>1.2213052473080801</v>
      </c>
      <c r="O30" s="14">
        <f t="shared" si="2"/>
        <v>31.140729516255224</v>
      </c>
    </row>
    <row r="31" spans="1:15">
      <c r="A31" s="1" t="s">
        <v>15</v>
      </c>
      <c r="B31" s="2" t="s">
        <v>129</v>
      </c>
      <c r="C31" s="4">
        <v>276.95</v>
      </c>
      <c r="D31" s="4">
        <v>2</v>
      </c>
      <c r="E31" s="4">
        <v>0</v>
      </c>
      <c r="F31" s="4">
        <v>0</v>
      </c>
      <c r="G31" s="4">
        <v>4</v>
      </c>
      <c r="H31" s="4">
        <v>2</v>
      </c>
      <c r="I31" s="4">
        <v>0</v>
      </c>
      <c r="J31" s="4">
        <v>0</v>
      </c>
      <c r="K31" s="4">
        <f t="shared" si="0"/>
        <v>170.9210128</v>
      </c>
      <c r="L31" s="10">
        <v>418.75</v>
      </c>
      <c r="M31" s="4">
        <f t="shared" si="3"/>
        <v>413.35213795199996</v>
      </c>
      <c r="N31" s="4">
        <f t="shared" si="1"/>
        <v>1.2890416831044862</v>
      </c>
      <c r="O31" s="14">
        <f t="shared" si="2"/>
        <v>29.136914689239141</v>
      </c>
    </row>
    <row r="32" spans="1:15">
      <c r="A32" s="1" t="s">
        <v>16</v>
      </c>
      <c r="B32" s="2" t="s">
        <v>131</v>
      </c>
      <c r="C32" s="4">
        <v>366.04999999999995</v>
      </c>
      <c r="D32" s="4">
        <v>2</v>
      </c>
      <c r="E32" s="4">
        <v>0</v>
      </c>
      <c r="F32" s="4">
        <v>0</v>
      </c>
      <c r="G32" s="4">
        <v>2</v>
      </c>
      <c r="H32" s="4">
        <v>4</v>
      </c>
      <c r="I32" s="4">
        <v>0</v>
      </c>
      <c r="J32" s="4">
        <v>0</v>
      </c>
      <c r="K32" s="4">
        <f t="shared" si="0"/>
        <v>203.83020640000001</v>
      </c>
      <c r="L32" s="10">
        <v>551.15</v>
      </c>
      <c r="M32" s="4">
        <f t="shared" si="3"/>
        <v>533.71766697599992</v>
      </c>
      <c r="N32" s="4">
        <f t="shared" si="1"/>
        <v>3.1629017552390568</v>
      </c>
      <c r="O32" s="14">
        <f t="shared" si="2"/>
        <v>303.88623465964304</v>
      </c>
    </row>
    <row r="33" spans="1:15">
      <c r="A33" s="1" t="s">
        <v>17</v>
      </c>
      <c r="B33" s="2" t="s">
        <v>131</v>
      </c>
      <c r="C33" s="4">
        <v>365.29999999999995</v>
      </c>
      <c r="D33" s="4">
        <v>2</v>
      </c>
      <c r="E33" s="4">
        <v>0</v>
      </c>
      <c r="F33" s="4">
        <v>0</v>
      </c>
      <c r="G33" s="4">
        <v>2</v>
      </c>
      <c r="H33" s="4">
        <v>4</v>
      </c>
      <c r="I33" s="4">
        <v>0</v>
      </c>
      <c r="J33" s="4">
        <v>0</v>
      </c>
      <c r="K33" s="4">
        <f t="shared" si="0"/>
        <v>203.83020640000001</v>
      </c>
      <c r="L33" s="10">
        <v>552.35</v>
      </c>
      <c r="M33" s="4">
        <f t="shared" si="3"/>
        <v>532.66016697599991</v>
      </c>
      <c r="N33" s="4">
        <f t="shared" si="1"/>
        <v>3.5647384853806661</v>
      </c>
      <c r="O33" s="14">
        <f t="shared" si="2"/>
        <v>387.68952451300527</v>
      </c>
    </row>
    <row r="34" spans="1:15">
      <c r="A34" s="1" t="s">
        <v>18</v>
      </c>
      <c r="B34" s="2" t="s">
        <v>132</v>
      </c>
      <c r="C34" s="4">
        <v>320.84999999999997</v>
      </c>
      <c r="D34" s="4">
        <v>2</v>
      </c>
      <c r="E34" s="4">
        <v>0</v>
      </c>
      <c r="F34" s="4">
        <v>0</v>
      </c>
      <c r="G34" s="4">
        <v>3</v>
      </c>
      <c r="H34" s="4">
        <v>3</v>
      </c>
      <c r="I34" s="4">
        <v>0</v>
      </c>
      <c r="J34" s="4">
        <v>0</v>
      </c>
      <c r="K34" s="4">
        <f t="shared" si="0"/>
        <v>187.37560960000002</v>
      </c>
      <c r="L34" s="10">
        <v>487.44</v>
      </c>
      <c r="M34" s="4">
        <f t="shared" si="3"/>
        <v>472.61840246399993</v>
      </c>
      <c r="N34" s="4">
        <f t="shared" si="1"/>
        <v>3.0407019399310826</v>
      </c>
      <c r="O34" s="14">
        <f t="shared" si="2"/>
        <v>219.67975351916334</v>
      </c>
    </row>
    <row r="35" spans="1:15">
      <c r="A35" s="1" t="s">
        <v>19</v>
      </c>
      <c r="B35" s="25" t="s">
        <v>133</v>
      </c>
      <c r="C35" s="4">
        <v>261.14999999999998</v>
      </c>
      <c r="D35" s="4">
        <v>2</v>
      </c>
      <c r="E35" s="4">
        <v>1</v>
      </c>
      <c r="F35" s="4">
        <v>0</v>
      </c>
      <c r="G35" s="4">
        <v>4</v>
      </c>
      <c r="H35" s="4">
        <v>1</v>
      </c>
      <c r="I35" s="4">
        <v>0</v>
      </c>
      <c r="J35" s="4">
        <v>0</v>
      </c>
      <c r="K35" s="4">
        <f t="shared" si="0"/>
        <v>136.47595280000002</v>
      </c>
      <c r="L35" s="10">
        <v>395.45</v>
      </c>
      <c r="M35" s="4">
        <f t="shared" si="3"/>
        <v>396.58534755199992</v>
      </c>
      <c r="N35" s="4">
        <f t="shared" si="1"/>
        <v>0.28710268099631503</v>
      </c>
      <c r="O35" s="14">
        <f t="shared" si="2"/>
        <v>1.2890140638322289</v>
      </c>
    </row>
    <row r="36" spans="1:15">
      <c r="A36" s="2" t="s">
        <v>20</v>
      </c>
      <c r="B36" s="2" t="s">
        <v>134</v>
      </c>
      <c r="C36" s="4">
        <v>319.54999999999995</v>
      </c>
      <c r="D36" s="4">
        <v>2</v>
      </c>
      <c r="E36" s="4">
        <v>0</v>
      </c>
      <c r="F36" s="4">
        <v>0</v>
      </c>
      <c r="G36" s="4">
        <v>4</v>
      </c>
      <c r="H36" s="4">
        <v>0</v>
      </c>
      <c r="I36" s="4">
        <v>2</v>
      </c>
      <c r="J36" s="4">
        <v>0</v>
      </c>
      <c r="K36" s="4">
        <f t="shared" si="0"/>
        <v>259.82301280000001</v>
      </c>
      <c r="L36" s="10">
        <v>487.79</v>
      </c>
      <c r="M36" s="4">
        <f t="shared" si="3"/>
        <v>459.1938179519999</v>
      </c>
      <c r="N36" s="4">
        <f t="shared" si="1"/>
        <v>5.8623961229217727</v>
      </c>
      <c r="O36" s="14">
        <f t="shared" si="2"/>
        <v>817.74162772236411</v>
      </c>
    </row>
    <row r="37" spans="1:15">
      <c r="A37" s="1" t="s">
        <v>21</v>
      </c>
      <c r="B37" s="2" t="s">
        <v>135</v>
      </c>
      <c r="C37" s="4">
        <v>319.75</v>
      </c>
      <c r="D37" s="4">
        <v>3</v>
      </c>
      <c r="E37" s="4">
        <v>7</v>
      </c>
      <c r="F37" s="4">
        <v>0</v>
      </c>
      <c r="G37" s="4">
        <v>0</v>
      </c>
      <c r="H37" s="4">
        <v>1</v>
      </c>
      <c r="I37" s="4">
        <v>0</v>
      </c>
      <c r="J37" s="4">
        <v>0</v>
      </c>
      <c r="K37" s="4">
        <f t="shared" si="0"/>
        <v>78.540680000000009</v>
      </c>
      <c r="L37" s="10">
        <v>503.5</v>
      </c>
      <c r="M37" s="4">
        <f t="shared" si="3"/>
        <v>488.48099119999995</v>
      </c>
      <c r="N37" s="4">
        <f t="shared" si="1"/>
        <v>2.9829213108242403</v>
      </c>
      <c r="O37" s="14">
        <f t="shared" si="2"/>
        <v>225.57062533447899</v>
      </c>
    </row>
    <row r="38" spans="1:15">
      <c r="A38" s="1" t="s">
        <v>22</v>
      </c>
      <c r="B38" s="2" t="s">
        <v>135</v>
      </c>
      <c r="C38" s="4">
        <v>307.95</v>
      </c>
      <c r="D38" s="4">
        <v>3</v>
      </c>
      <c r="E38" s="4">
        <v>7</v>
      </c>
      <c r="F38" s="4">
        <v>0</v>
      </c>
      <c r="G38" s="4">
        <v>0</v>
      </c>
      <c r="H38" s="4">
        <v>1</v>
      </c>
      <c r="I38" s="4">
        <v>0</v>
      </c>
      <c r="J38" s="4">
        <v>0</v>
      </c>
      <c r="K38" s="4">
        <f t="shared" si="0"/>
        <v>78.540680000000009</v>
      </c>
      <c r="L38" s="10">
        <v>482.4</v>
      </c>
      <c r="M38" s="4">
        <f t="shared" si="3"/>
        <v>471.84299119999991</v>
      </c>
      <c r="N38" s="4">
        <f t="shared" si="1"/>
        <v>2.1884346600331805</v>
      </c>
      <c r="O38" s="14">
        <f t="shared" si="2"/>
        <v>111.45043480327875</v>
      </c>
    </row>
    <row r="39" spans="1:15">
      <c r="A39" s="1" t="s">
        <v>23</v>
      </c>
      <c r="B39" s="2" t="s">
        <v>136</v>
      </c>
      <c r="C39" s="4">
        <v>263.75</v>
      </c>
      <c r="D39" s="4">
        <v>3</v>
      </c>
      <c r="E39" s="4">
        <v>7</v>
      </c>
      <c r="F39" s="4">
        <v>0</v>
      </c>
      <c r="G39" s="4">
        <v>1</v>
      </c>
      <c r="H39" s="4">
        <v>0</v>
      </c>
      <c r="I39" s="4">
        <v>0</v>
      </c>
      <c r="J39" s="4">
        <v>0</v>
      </c>
      <c r="K39" s="4">
        <f t="shared" si="0"/>
        <v>62.086083199999997</v>
      </c>
      <c r="L39" s="10">
        <v>374.8</v>
      </c>
      <c r="M39" s="4">
        <f t="shared" si="3"/>
        <v>412.15372668800001</v>
      </c>
      <c r="N39" s="4">
        <f t="shared" si="1"/>
        <v>9.9663091483457826</v>
      </c>
      <c r="O39" s="14">
        <f t="shared" si="2"/>
        <v>1395.3008974818031</v>
      </c>
    </row>
    <row r="40" spans="1:15">
      <c r="A40" s="1" t="s">
        <v>24</v>
      </c>
      <c r="B40" s="2" t="s">
        <v>137</v>
      </c>
      <c r="C40" s="4">
        <v>313.14999999999998</v>
      </c>
      <c r="D40" s="4">
        <v>3</v>
      </c>
      <c r="E40" s="4">
        <v>3</v>
      </c>
      <c r="F40" s="4">
        <v>0</v>
      </c>
      <c r="G40" s="4">
        <v>5</v>
      </c>
      <c r="H40" s="4">
        <v>0</v>
      </c>
      <c r="I40" s="4">
        <v>0</v>
      </c>
      <c r="J40" s="4">
        <v>0</v>
      </c>
      <c r="K40" s="4">
        <f t="shared" si="0"/>
        <v>134.04793599999999</v>
      </c>
      <c r="L40" s="10">
        <v>427.15</v>
      </c>
      <c r="M40" s="4">
        <f t="shared" si="3"/>
        <v>470.29383023999992</v>
      </c>
      <c r="N40" s="4">
        <f t="shared" si="1"/>
        <v>10.10039336064613</v>
      </c>
      <c r="O40" s="14">
        <f t="shared" si="2"/>
        <v>1861.3900877779336</v>
      </c>
    </row>
    <row r="41" spans="1:15">
      <c r="A41" s="1" t="s">
        <v>25</v>
      </c>
      <c r="B41" s="2" t="s">
        <v>138</v>
      </c>
      <c r="C41" s="4">
        <v>271.70999999999998</v>
      </c>
      <c r="D41" s="4">
        <v>3</v>
      </c>
      <c r="E41" s="4">
        <v>2</v>
      </c>
      <c r="F41" s="4">
        <v>0</v>
      </c>
      <c r="G41" s="4">
        <v>6</v>
      </c>
      <c r="H41" s="4">
        <v>0</v>
      </c>
      <c r="I41" s="4">
        <v>0</v>
      </c>
      <c r="J41" s="4">
        <v>0</v>
      </c>
      <c r="K41" s="4">
        <f t="shared" si="0"/>
        <v>152.03839919999999</v>
      </c>
      <c r="L41" s="10">
        <v>403.35</v>
      </c>
      <c r="M41" s="4">
        <f t="shared" si="3"/>
        <v>408.98495612799996</v>
      </c>
      <c r="N41" s="4">
        <f t="shared" si="1"/>
        <v>1.3970388317837961</v>
      </c>
      <c r="O41" s="14">
        <f t="shared" si="2"/>
        <v>31.7527305644841</v>
      </c>
    </row>
    <row r="42" spans="1:15">
      <c r="A42" s="1" t="s">
        <v>26</v>
      </c>
      <c r="B42" s="2" t="s">
        <v>138</v>
      </c>
      <c r="C42" s="4">
        <v>279.64999999999998</v>
      </c>
      <c r="D42" s="4">
        <v>3</v>
      </c>
      <c r="E42" s="4">
        <v>2</v>
      </c>
      <c r="F42" s="4">
        <v>0</v>
      </c>
      <c r="G42" s="4">
        <v>6</v>
      </c>
      <c r="H42" s="4">
        <v>0</v>
      </c>
      <c r="I42" s="4">
        <v>0</v>
      </c>
      <c r="J42" s="4">
        <v>0</v>
      </c>
      <c r="K42" s="4">
        <f t="shared" si="0"/>
        <v>152.03839919999999</v>
      </c>
      <c r="L42" s="10">
        <v>412.45</v>
      </c>
      <c r="M42" s="4">
        <f t="shared" si="3"/>
        <v>420.18035612799997</v>
      </c>
      <c r="N42" s="4">
        <f t="shared" si="1"/>
        <v>1.8742529101709255</v>
      </c>
      <c r="O42" s="14">
        <f t="shared" si="2"/>
        <v>59.758405865706884</v>
      </c>
    </row>
    <row r="43" spans="1:15">
      <c r="A43" s="1" t="s">
        <v>27</v>
      </c>
      <c r="B43" s="2" t="s">
        <v>138</v>
      </c>
      <c r="C43" s="4">
        <v>272.45</v>
      </c>
      <c r="D43" s="4">
        <v>3</v>
      </c>
      <c r="E43" s="4">
        <v>2</v>
      </c>
      <c r="F43" s="4">
        <v>0</v>
      </c>
      <c r="G43" s="4">
        <v>6</v>
      </c>
      <c r="H43" s="4">
        <v>0</v>
      </c>
      <c r="I43" s="4">
        <v>0</v>
      </c>
      <c r="J43" s="4">
        <v>0</v>
      </c>
      <c r="K43" s="4">
        <f t="shared" si="0"/>
        <v>152.03839919999999</v>
      </c>
      <c r="L43" s="10">
        <v>398.1</v>
      </c>
      <c r="M43" s="4">
        <f t="shared" si="3"/>
        <v>410.02835612799998</v>
      </c>
      <c r="N43" s="4">
        <f t="shared" si="1"/>
        <v>2.9963215594071744</v>
      </c>
      <c r="O43" s="14">
        <f t="shared" si="2"/>
        <v>142.28567991639423</v>
      </c>
    </row>
    <row r="44" spans="1:15">
      <c r="A44" s="1" t="s">
        <v>194</v>
      </c>
      <c r="B44" s="2" t="s">
        <v>139</v>
      </c>
      <c r="C44" s="4">
        <v>237.14999999999998</v>
      </c>
      <c r="D44" s="4">
        <v>3</v>
      </c>
      <c r="E44" s="4">
        <v>0</v>
      </c>
      <c r="F44" s="4">
        <v>0</v>
      </c>
      <c r="G44" s="4">
        <v>8</v>
      </c>
      <c r="H44" s="4">
        <v>0</v>
      </c>
      <c r="I44" s="4">
        <v>0</v>
      </c>
      <c r="J44" s="4">
        <v>0</v>
      </c>
      <c r="K44" s="4">
        <f t="shared" si="0"/>
        <v>188.0193256</v>
      </c>
      <c r="L44" s="10">
        <v>345.01</v>
      </c>
      <c r="M44" s="4">
        <f t="shared" si="3"/>
        <v>354.49840790399998</v>
      </c>
      <c r="N44" s="4">
        <f t="shared" si="1"/>
        <v>2.7501834451175284</v>
      </c>
      <c r="O44" s="14">
        <f t="shared" si="2"/>
        <v>90.029884552689381</v>
      </c>
    </row>
    <row r="45" spans="1:15">
      <c r="A45" s="1" t="s">
        <v>28</v>
      </c>
      <c r="B45" s="2" t="s">
        <v>140</v>
      </c>
      <c r="C45" s="4">
        <v>301.34999999999997</v>
      </c>
      <c r="D45" s="4">
        <v>3</v>
      </c>
      <c r="E45" s="4">
        <v>3</v>
      </c>
      <c r="F45" s="4">
        <v>0</v>
      </c>
      <c r="G45" s="4">
        <v>3</v>
      </c>
      <c r="H45" s="4">
        <v>2</v>
      </c>
      <c r="I45" s="4">
        <v>0</v>
      </c>
      <c r="J45" s="4">
        <v>0</v>
      </c>
      <c r="K45" s="4">
        <f t="shared" si="0"/>
        <v>166.9571296</v>
      </c>
      <c r="L45" s="10">
        <v>461.6</v>
      </c>
      <c r="M45" s="4">
        <f t="shared" si="3"/>
        <v>448.39035926399993</v>
      </c>
      <c r="N45" s="4">
        <f t="shared" si="1"/>
        <v>2.8617072651646653</v>
      </c>
      <c r="O45" s="14">
        <f t="shared" si="2"/>
        <v>174.49460837419318</v>
      </c>
    </row>
    <row r="46" spans="1:15">
      <c r="A46" s="2" t="s">
        <v>195</v>
      </c>
      <c r="B46" s="2" t="s">
        <v>141</v>
      </c>
      <c r="C46" s="4">
        <v>263.64999999999998</v>
      </c>
      <c r="D46" s="4">
        <v>4</v>
      </c>
      <c r="E46" s="4">
        <v>10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f t="shared" si="0"/>
        <v>58.122199999999999</v>
      </c>
      <c r="L46" s="10">
        <v>425.12</v>
      </c>
      <c r="M46" s="4">
        <f t="shared" si="3"/>
        <v>412.64694799999995</v>
      </c>
      <c r="N46" s="4">
        <f t="shared" si="1"/>
        <v>2.9340073391042649</v>
      </c>
      <c r="O46" s="14">
        <f t="shared" si="2"/>
        <v>155.5770261947053</v>
      </c>
    </row>
    <row r="47" spans="1:15">
      <c r="A47" s="2" t="s">
        <v>196</v>
      </c>
      <c r="B47" s="2" t="s">
        <v>142</v>
      </c>
      <c r="C47" s="4">
        <v>300.95</v>
      </c>
      <c r="D47" s="4">
        <v>4</v>
      </c>
      <c r="E47" s="4">
        <v>2</v>
      </c>
      <c r="F47" s="4">
        <v>0</v>
      </c>
      <c r="G47" s="4">
        <v>8</v>
      </c>
      <c r="H47" s="4">
        <v>0</v>
      </c>
      <c r="I47" s="4">
        <v>0</v>
      </c>
      <c r="J47" s="4">
        <v>0</v>
      </c>
      <c r="K47" s="4">
        <f t="shared" si="0"/>
        <v>202.0459056</v>
      </c>
      <c r="L47" s="10">
        <v>431.95</v>
      </c>
      <c r="M47" s="4">
        <f t="shared" si="3"/>
        <v>442.21215510399998</v>
      </c>
      <c r="N47" s="4">
        <f t="shared" si="1"/>
        <v>2.3757738404907949</v>
      </c>
      <c r="O47" s="14">
        <f t="shared" si="2"/>
        <v>105.31182737855299</v>
      </c>
    </row>
    <row r="48" spans="1:15">
      <c r="A48" s="2" t="s">
        <v>197</v>
      </c>
      <c r="B48" s="2" t="s">
        <v>143</v>
      </c>
      <c r="C48" s="4">
        <v>271.95</v>
      </c>
      <c r="D48" s="4">
        <v>4</v>
      </c>
      <c r="E48" s="4">
        <v>0</v>
      </c>
      <c r="F48" s="4">
        <v>0</v>
      </c>
      <c r="G48" s="4">
        <v>10</v>
      </c>
      <c r="H48" s="4">
        <v>0</v>
      </c>
      <c r="I48" s="4">
        <v>0</v>
      </c>
      <c r="J48" s="4">
        <v>0</v>
      </c>
      <c r="K48" s="4">
        <f t="shared" si="0"/>
        <v>238.02683199999998</v>
      </c>
      <c r="L48" s="10">
        <v>386.35</v>
      </c>
      <c r="M48" s="4">
        <f t="shared" si="3"/>
        <v>395.56520687999995</v>
      </c>
      <c r="N48" s="4">
        <f t="shared" si="1"/>
        <v>2.3851965523488872</v>
      </c>
      <c r="O48" s="14">
        <f t="shared" si="2"/>
        <v>84.920037841197967</v>
      </c>
    </row>
    <row r="49" spans="1:15">
      <c r="A49" s="1" t="s">
        <v>29</v>
      </c>
      <c r="B49" s="2" t="s">
        <v>144</v>
      </c>
      <c r="C49" s="4">
        <v>343.34999999999997</v>
      </c>
      <c r="D49" s="4">
        <v>5</v>
      </c>
      <c r="E49" s="4">
        <v>12</v>
      </c>
      <c r="F49" s="4">
        <v>1</v>
      </c>
      <c r="G49" s="4">
        <v>0</v>
      </c>
      <c r="H49" s="4">
        <v>0</v>
      </c>
      <c r="I49" s="4">
        <v>0</v>
      </c>
      <c r="J49" s="4">
        <v>0</v>
      </c>
      <c r="K49" s="4">
        <f t="shared" si="0"/>
        <v>88.148179999999996</v>
      </c>
      <c r="L49" s="10">
        <v>512.70000000000005</v>
      </c>
      <c r="M49" s="4">
        <f t="shared" si="3"/>
        <v>520.21979119999992</v>
      </c>
      <c r="N49" s="4">
        <f t="shared" si="1"/>
        <v>1.4667039594304412</v>
      </c>
      <c r="O49" s="14">
        <f t="shared" si="2"/>
        <v>56.547259691595521</v>
      </c>
    </row>
    <row r="50" spans="1:15">
      <c r="A50" s="1" t="s">
        <v>30</v>
      </c>
      <c r="B50" s="2" t="s">
        <v>145</v>
      </c>
      <c r="C50" s="4">
        <v>366.95</v>
      </c>
      <c r="D50" s="4">
        <v>6</v>
      </c>
      <c r="E50" s="4">
        <v>12</v>
      </c>
      <c r="F50" s="4">
        <v>1</v>
      </c>
      <c r="G50" s="4">
        <v>0</v>
      </c>
      <c r="H50" s="4">
        <v>0</v>
      </c>
      <c r="I50" s="4">
        <v>0</v>
      </c>
      <c r="J50" s="4">
        <v>0</v>
      </c>
      <c r="K50" s="4">
        <f t="shared" si="0"/>
        <v>100.15888</v>
      </c>
      <c r="L50" s="10">
        <v>540</v>
      </c>
      <c r="M50" s="4">
        <f t="shared" si="3"/>
        <v>551.57407920000003</v>
      </c>
      <c r="N50" s="4">
        <f t="shared" si="1"/>
        <v>2.1433480000000054</v>
      </c>
      <c r="O50" s="14">
        <f t="shared" si="2"/>
        <v>133.95930932787329</v>
      </c>
    </row>
    <row r="51" spans="1:15">
      <c r="A51" s="1" t="s">
        <v>31</v>
      </c>
      <c r="B51" s="2" t="s">
        <v>146</v>
      </c>
      <c r="C51" s="4">
        <v>322.87</v>
      </c>
      <c r="D51" s="4">
        <v>6</v>
      </c>
      <c r="E51" s="4">
        <v>14</v>
      </c>
      <c r="F51" s="4">
        <v>0</v>
      </c>
      <c r="G51" s="4">
        <v>0</v>
      </c>
      <c r="H51" s="4">
        <v>0</v>
      </c>
      <c r="I51" s="4">
        <v>0</v>
      </c>
      <c r="J51" s="4">
        <v>0</v>
      </c>
      <c r="K51" s="4">
        <f t="shared" si="0"/>
        <v>86.175359999999998</v>
      </c>
      <c r="L51" s="10">
        <v>489</v>
      </c>
      <c r="M51" s="4">
        <f t="shared" si="3"/>
        <v>491.65864239999996</v>
      </c>
      <c r="N51" s="4">
        <f t="shared" si="1"/>
        <v>0.54368965235173061</v>
      </c>
      <c r="O51" s="14">
        <f t="shared" si="2"/>
        <v>7.0683794110775606</v>
      </c>
    </row>
    <row r="52" spans="1:15">
      <c r="A52" s="1" t="s">
        <v>32</v>
      </c>
      <c r="B52" s="2" t="s">
        <v>146</v>
      </c>
      <c r="C52" s="4">
        <v>331.14</v>
      </c>
      <c r="D52" s="4">
        <v>6</v>
      </c>
      <c r="E52" s="4">
        <v>14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4">
        <f t="shared" si="0"/>
        <v>86.175359999999998</v>
      </c>
      <c r="L52" s="10">
        <v>500</v>
      </c>
      <c r="M52" s="4">
        <f t="shared" si="3"/>
        <v>503.31934239999993</v>
      </c>
      <c r="N52" s="4">
        <f t="shared" si="1"/>
        <v>0.66386847999998511</v>
      </c>
      <c r="O52" s="14">
        <f t="shared" si="2"/>
        <v>11.018033968437265</v>
      </c>
    </row>
    <row r="53" spans="1:15">
      <c r="A53" s="1" t="s">
        <v>33</v>
      </c>
      <c r="B53" s="2" t="s">
        <v>147</v>
      </c>
      <c r="C53" s="4">
        <v>354.04999999999995</v>
      </c>
      <c r="D53" s="4">
        <v>7</v>
      </c>
      <c r="E53" s="4">
        <v>16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f t="shared" si="0"/>
        <v>100.20194000000001</v>
      </c>
      <c r="L53" s="10">
        <v>531.1</v>
      </c>
      <c r="M53" s="4">
        <f t="shared" si="3"/>
        <v>533.37818959999993</v>
      </c>
      <c r="N53" s="4">
        <f t="shared" si="1"/>
        <v>0.42895680662773583</v>
      </c>
      <c r="O53" s="14">
        <f t="shared" si="2"/>
        <v>5.1901478535477272</v>
      </c>
    </row>
    <row r="54" spans="1:15">
      <c r="A54" s="1" t="s">
        <v>34</v>
      </c>
      <c r="B54" s="2" t="s">
        <v>148</v>
      </c>
      <c r="C54" s="4">
        <v>309.21999999999997</v>
      </c>
      <c r="D54" s="4">
        <v>5</v>
      </c>
      <c r="E54" s="4">
        <v>12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f t="shared" si="0"/>
        <v>72.148780000000002</v>
      </c>
      <c r="L54" s="10">
        <v>469.7</v>
      </c>
      <c r="M54" s="4">
        <f t="shared" si="3"/>
        <v>474.65639519999996</v>
      </c>
      <c r="N54" s="4">
        <f t="shared" si="1"/>
        <v>1.0552257185437459</v>
      </c>
      <c r="O54" s="14">
        <f t="shared" si="2"/>
        <v>24.565853378582787</v>
      </c>
    </row>
    <row r="55" spans="1:15">
      <c r="A55" s="1" t="s">
        <v>35</v>
      </c>
      <c r="B55" s="2" t="s">
        <v>148</v>
      </c>
      <c r="C55" s="4">
        <v>301</v>
      </c>
      <c r="D55" s="4">
        <v>5</v>
      </c>
      <c r="E55" s="4">
        <v>12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f t="shared" si="0"/>
        <v>72.148780000000002</v>
      </c>
      <c r="L55" s="10">
        <v>460.4</v>
      </c>
      <c r="M55" s="4">
        <f t="shared" si="3"/>
        <v>463.06619519999998</v>
      </c>
      <c r="N55" s="4">
        <f t="shared" si="1"/>
        <v>0.57910408340573505</v>
      </c>
      <c r="O55" s="14">
        <f t="shared" si="2"/>
        <v>7.1085968445030625</v>
      </c>
    </row>
    <row r="56" spans="1:15">
      <c r="A56" s="1" t="s">
        <v>36</v>
      </c>
      <c r="B56" s="2" t="s">
        <v>148</v>
      </c>
      <c r="C56" s="4">
        <v>282.64999999999998</v>
      </c>
      <c r="D56" s="4">
        <v>5</v>
      </c>
      <c r="E56" s="4">
        <v>12</v>
      </c>
      <c r="F56" s="4">
        <v>0</v>
      </c>
      <c r="G56" s="4">
        <v>0</v>
      </c>
      <c r="H56" s="4">
        <v>0</v>
      </c>
      <c r="I56" s="4">
        <v>0</v>
      </c>
      <c r="J56" s="4">
        <v>0</v>
      </c>
      <c r="K56" s="4">
        <f t="shared" si="0"/>
        <v>72.148780000000002</v>
      </c>
      <c r="L56" s="10">
        <v>433.8</v>
      </c>
      <c r="M56" s="4">
        <f t="shared" si="3"/>
        <v>437.19269519999995</v>
      </c>
      <c r="N56" s="4">
        <f t="shared" si="1"/>
        <v>0.78208741355461842</v>
      </c>
      <c r="O56" s="14">
        <f t="shared" si="2"/>
        <v>11.510380720102596</v>
      </c>
    </row>
    <row r="57" spans="1:15">
      <c r="A57" s="1" t="s">
        <v>37</v>
      </c>
      <c r="B57" s="2" t="s">
        <v>146</v>
      </c>
      <c r="C57" s="4">
        <v>333.41999999999996</v>
      </c>
      <c r="D57" s="4">
        <v>6</v>
      </c>
      <c r="E57" s="4">
        <v>14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f t="shared" si="0"/>
        <v>86.175359999999998</v>
      </c>
      <c r="L57" s="10">
        <v>497.7</v>
      </c>
      <c r="M57" s="4">
        <f t="shared" si="3"/>
        <v>506.53414239999989</v>
      </c>
      <c r="N57" s="4">
        <f t="shared" si="1"/>
        <v>1.7749934498693802</v>
      </c>
      <c r="O57" s="14">
        <f t="shared" si="2"/>
        <v>78.042071943476088</v>
      </c>
    </row>
    <row r="58" spans="1:15">
      <c r="A58" s="1" t="s">
        <v>38</v>
      </c>
      <c r="B58" s="2" t="s">
        <v>146</v>
      </c>
      <c r="C58" s="4">
        <v>336.42999999999995</v>
      </c>
      <c r="D58" s="4">
        <v>6</v>
      </c>
      <c r="E58" s="4">
        <v>14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f t="shared" si="0"/>
        <v>86.175359999999998</v>
      </c>
      <c r="L58" s="10">
        <v>504.6</v>
      </c>
      <c r="M58" s="4">
        <f t="shared" si="3"/>
        <v>510.7782423999999</v>
      </c>
      <c r="N58" s="4">
        <f t="shared" si="1"/>
        <v>1.2243841458580804</v>
      </c>
      <c r="O58" s="14">
        <f t="shared" si="2"/>
        <v>38.170679153156208</v>
      </c>
    </row>
    <row r="59" spans="1:15">
      <c r="A59" s="1" t="s">
        <v>39</v>
      </c>
      <c r="B59" s="2" t="s">
        <v>147</v>
      </c>
      <c r="C59" s="4">
        <v>352.34999999999997</v>
      </c>
      <c r="D59" s="4">
        <v>7</v>
      </c>
      <c r="E59" s="4">
        <v>16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f t="shared" si="0"/>
        <v>100.20194000000001</v>
      </c>
      <c r="L59" s="10">
        <v>526.5</v>
      </c>
      <c r="M59" s="4">
        <f t="shared" si="3"/>
        <v>530.98118959999988</v>
      </c>
      <c r="N59" s="4">
        <f t="shared" si="1"/>
        <v>0.85112812915477298</v>
      </c>
      <c r="O59" s="14">
        <f t="shared" si="2"/>
        <v>20.081060231147081</v>
      </c>
    </row>
    <row r="60" spans="1:15">
      <c r="A60" s="1" t="s">
        <v>40</v>
      </c>
      <c r="B60" s="2" t="s">
        <v>147</v>
      </c>
      <c r="C60" s="4">
        <v>353.65</v>
      </c>
      <c r="D60" s="4">
        <v>7</v>
      </c>
      <c r="E60" s="4">
        <v>16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4">
        <f t="shared" si="0"/>
        <v>100.20194000000001</v>
      </c>
      <c r="L60" s="10">
        <v>519.79999999999995</v>
      </c>
      <c r="M60" s="4">
        <f t="shared" si="3"/>
        <v>532.81418959999996</v>
      </c>
      <c r="N60" s="4">
        <f t="shared" si="1"/>
        <v>2.5036917275875354</v>
      </c>
      <c r="O60" s="14">
        <f t="shared" si="2"/>
        <v>169.36913094474838</v>
      </c>
    </row>
    <row r="61" spans="1:15">
      <c r="A61" s="1" t="s">
        <v>41</v>
      </c>
      <c r="B61" s="2" t="s">
        <v>147</v>
      </c>
      <c r="C61" s="4">
        <v>359.15</v>
      </c>
      <c r="D61" s="4">
        <v>7</v>
      </c>
      <c r="E61" s="4">
        <v>16</v>
      </c>
      <c r="F61" s="4">
        <v>0</v>
      </c>
      <c r="G61" s="4">
        <v>0</v>
      </c>
      <c r="H61" s="4">
        <v>0</v>
      </c>
      <c r="I61" s="4">
        <v>0</v>
      </c>
      <c r="J61" s="4">
        <v>0</v>
      </c>
      <c r="K61" s="4">
        <f t="shared" si="0"/>
        <v>100.20194000000001</v>
      </c>
      <c r="L61" s="10">
        <v>536.4</v>
      </c>
      <c r="M61" s="4">
        <f t="shared" si="3"/>
        <v>540.56918959999996</v>
      </c>
      <c r="N61" s="4">
        <f t="shared" si="1"/>
        <v>0.77725384041759538</v>
      </c>
      <c r="O61" s="14">
        <f t="shared" si="2"/>
        <v>17.382141920748005</v>
      </c>
    </row>
    <row r="62" spans="1:15">
      <c r="A62" s="1" t="s">
        <v>42</v>
      </c>
      <c r="B62" s="2" t="s">
        <v>147</v>
      </c>
      <c r="C62" s="4">
        <v>366.45</v>
      </c>
      <c r="D62" s="4">
        <v>7</v>
      </c>
      <c r="E62" s="4">
        <v>16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4">
        <f t="shared" si="0"/>
        <v>100.20194000000001</v>
      </c>
      <c r="L62" s="10">
        <v>540.6</v>
      </c>
      <c r="M62" s="4">
        <f t="shared" si="3"/>
        <v>550.86218959999997</v>
      </c>
      <c r="N62" s="4">
        <f t="shared" si="1"/>
        <v>1.8982962634110141</v>
      </c>
      <c r="O62" s="14">
        <f t="shared" si="2"/>
        <v>105.31253538634698</v>
      </c>
    </row>
    <row r="63" spans="1:15">
      <c r="A63" s="1" t="s">
        <v>43</v>
      </c>
      <c r="B63" s="2" t="s">
        <v>149</v>
      </c>
      <c r="C63" s="4">
        <v>382.95</v>
      </c>
      <c r="D63" s="4">
        <v>8</v>
      </c>
      <c r="E63" s="4">
        <v>18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4">
        <f t="shared" si="0"/>
        <v>114.22852</v>
      </c>
      <c r="L63" s="10">
        <v>563.5</v>
      </c>
      <c r="M63" s="4">
        <f t="shared" si="3"/>
        <v>571.88293679999992</v>
      </c>
      <c r="N63" s="4">
        <f t="shared" si="1"/>
        <v>1.4876551552794899</v>
      </c>
      <c r="O63" s="14">
        <f t="shared" si="2"/>
        <v>70.273629392792984</v>
      </c>
    </row>
    <row r="64" spans="1:15">
      <c r="A64" s="1" t="s">
        <v>44</v>
      </c>
      <c r="B64" s="2" t="s">
        <v>149</v>
      </c>
      <c r="C64" s="4">
        <v>372.34999999999997</v>
      </c>
      <c r="D64" s="4">
        <v>8</v>
      </c>
      <c r="E64" s="4">
        <v>18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f t="shared" si="0"/>
        <v>114.22852</v>
      </c>
      <c r="L64" s="10">
        <v>543.79999999999995</v>
      </c>
      <c r="M64" s="4">
        <f t="shared" si="3"/>
        <v>556.9369367999999</v>
      </c>
      <c r="N64" s="4">
        <f t="shared" si="1"/>
        <v>2.4157662375873379</v>
      </c>
      <c r="O64" s="14">
        <f t="shared" si="2"/>
        <v>172.57910848719277</v>
      </c>
    </row>
    <row r="65" spans="1:15">
      <c r="A65" s="1" t="s">
        <v>45</v>
      </c>
      <c r="B65" s="2" t="s">
        <v>149</v>
      </c>
      <c r="C65" s="4">
        <v>387.75</v>
      </c>
      <c r="D65" s="4">
        <v>8</v>
      </c>
      <c r="E65" s="4">
        <v>18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f t="shared" si="0"/>
        <v>114.22852</v>
      </c>
      <c r="L65" s="10">
        <v>573.5</v>
      </c>
      <c r="M65" s="4">
        <f t="shared" si="3"/>
        <v>578.65093679999995</v>
      </c>
      <c r="N65" s="4">
        <f t="shared" si="1"/>
        <v>0.89815811682649604</v>
      </c>
      <c r="O65" s="14">
        <f t="shared" si="2"/>
        <v>26.532149917593767</v>
      </c>
    </row>
    <row r="66" spans="1:15">
      <c r="A66" s="1" t="s">
        <v>46</v>
      </c>
      <c r="B66" s="2" t="s">
        <v>149</v>
      </c>
      <c r="C66" s="4">
        <v>385.95</v>
      </c>
      <c r="D66" s="4">
        <v>8</v>
      </c>
      <c r="E66" s="4">
        <v>18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f t="shared" si="0"/>
        <v>114.22852</v>
      </c>
      <c r="L66" s="10">
        <v>566.4</v>
      </c>
      <c r="M66" s="4">
        <f t="shared" si="3"/>
        <v>576.11293679999994</v>
      </c>
      <c r="N66" s="4">
        <f t="shared" si="1"/>
        <v>1.7148546610169433</v>
      </c>
      <c r="O66" s="14">
        <f t="shared" si="2"/>
        <v>94.341141280793579</v>
      </c>
    </row>
    <row r="67" spans="1:15">
      <c r="A67" s="1" t="s">
        <v>47</v>
      </c>
      <c r="B67" s="2" t="s">
        <v>149</v>
      </c>
      <c r="C67" s="4">
        <v>388.75</v>
      </c>
      <c r="D67" s="4">
        <v>8</v>
      </c>
      <c r="E67" s="4">
        <v>18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f t="shared" ref="K67:K121" si="4">12.0107*D67+1.00794*E67+15.9994*F67+18.9984032*G67+35.453*H67+79.904*I67+126.90447*J67</f>
        <v>114.22852</v>
      </c>
      <c r="L67" s="10">
        <v>567.1</v>
      </c>
      <c r="M67" s="4">
        <f t="shared" si="3"/>
        <v>580.06093679999992</v>
      </c>
      <c r="N67" s="4">
        <f t="shared" ref="N67:N121" si="5">ABS((M67-L67)/L67*100)</f>
        <v>2.2854764239111089</v>
      </c>
      <c r="O67" s="14">
        <f t="shared" ref="O67:O121" si="6">(M67-L67)^2</f>
        <v>167.98588273359164</v>
      </c>
    </row>
    <row r="68" spans="1:15">
      <c r="A68" s="1" t="s">
        <v>48</v>
      </c>
      <c r="B68" s="2" t="s">
        <v>149</v>
      </c>
      <c r="C68" s="4">
        <v>391.34999999999997</v>
      </c>
      <c r="D68" s="4">
        <v>8</v>
      </c>
      <c r="E68" s="4">
        <v>18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f t="shared" si="4"/>
        <v>114.22852</v>
      </c>
      <c r="L68" s="10">
        <v>576.5</v>
      </c>
      <c r="M68" s="4">
        <f t="shared" ref="M68:M121" si="7">50.2-0.16*K68+1.41*C68</f>
        <v>583.72693679999986</v>
      </c>
      <c r="N68" s="4">
        <f t="shared" si="5"/>
        <v>1.2535883434518409</v>
      </c>
      <c r="O68" s="14">
        <f t="shared" si="6"/>
        <v>52.228615511192245</v>
      </c>
    </row>
    <row r="69" spans="1:15">
      <c r="A69" s="1" t="s">
        <v>49</v>
      </c>
      <c r="B69" s="2" t="s">
        <v>146</v>
      </c>
      <c r="C69" s="4">
        <v>341.89</v>
      </c>
      <c r="D69" s="4">
        <v>6</v>
      </c>
      <c r="E69" s="4">
        <v>14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f t="shared" si="4"/>
        <v>86.175359999999998</v>
      </c>
      <c r="L69" s="10">
        <v>507.6</v>
      </c>
      <c r="M69" s="4">
        <f t="shared" si="7"/>
        <v>518.47684240000001</v>
      </c>
      <c r="N69" s="4">
        <f t="shared" si="5"/>
        <v>2.1427979511426294</v>
      </c>
      <c r="O69" s="14">
        <f t="shared" si="6"/>
        <v>118.30570059443747</v>
      </c>
    </row>
    <row r="70" spans="1:15">
      <c r="A70" s="1" t="s">
        <v>50</v>
      </c>
      <c r="B70" s="2" t="s">
        <v>150</v>
      </c>
      <c r="C70" s="4">
        <v>331.15</v>
      </c>
      <c r="D70" s="4">
        <v>6</v>
      </c>
      <c r="E70" s="4">
        <v>0</v>
      </c>
      <c r="F70" s="4">
        <v>0</v>
      </c>
      <c r="G70" s="4">
        <v>14</v>
      </c>
      <c r="H70" s="4">
        <v>0</v>
      </c>
      <c r="I70" s="4">
        <v>0</v>
      </c>
      <c r="J70" s="4">
        <v>0</v>
      </c>
      <c r="K70" s="4">
        <f t="shared" si="4"/>
        <v>338.04184480000004</v>
      </c>
      <c r="L70" s="10">
        <v>448.73</v>
      </c>
      <c r="M70" s="4">
        <f t="shared" si="7"/>
        <v>463.03480483199991</v>
      </c>
      <c r="N70" s="4">
        <f t="shared" si="5"/>
        <v>3.1878423176520148</v>
      </c>
      <c r="O70" s="14">
        <f t="shared" si="6"/>
        <v>204.62744128160736</v>
      </c>
    </row>
    <row r="71" spans="1:15">
      <c r="A71" s="1" t="s">
        <v>51</v>
      </c>
      <c r="B71" s="2" t="s">
        <v>147</v>
      </c>
      <c r="C71" s="4">
        <v>363.15</v>
      </c>
      <c r="D71" s="4">
        <v>7</v>
      </c>
      <c r="E71" s="4">
        <v>16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f t="shared" si="4"/>
        <v>100.20194000000001</v>
      </c>
      <c r="L71" s="10">
        <v>530.4</v>
      </c>
      <c r="M71" s="4">
        <f t="shared" si="7"/>
        <v>546.20918959999995</v>
      </c>
      <c r="N71" s="4">
        <f t="shared" si="5"/>
        <v>2.9806164404223168</v>
      </c>
      <c r="O71" s="14">
        <f t="shared" si="6"/>
        <v>249.93047580874713</v>
      </c>
    </row>
    <row r="72" spans="1:15">
      <c r="A72" s="1" t="s">
        <v>52</v>
      </c>
      <c r="B72" s="2" t="s">
        <v>147</v>
      </c>
      <c r="C72" s="4">
        <v>364.95</v>
      </c>
      <c r="D72" s="4">
        <v>7</v>
      </c>
      <c r="E72" s="4">
        <v>16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f t="shared" si="4"/>
        <v>100.20194000000001</v>
      </c>
      <c r="L72" s="10">
        <v>535.20000000000005</v>
      </c>
      <c r="M72" s="4">
        <f t="shared" si="7"/>
        <v>548.74718959999996</v>
      </c>
      <c r="N72" s="4">
        <f t="shared" si="5"/>
        <v>2.5312387144992359</v>
      </c>
      <c r="O72" s="14">
        <f t="shared" si="6"/>
        <v>183.52634605834572</v>
      </c>
    </row>
    <row r="73" spans="1:15">
      <c r="A73" s="1" t="s">
        <v>53</v>
      </c>
      <c r="B73" s="2" t="s">
        <v>149</v>
      </c>
      <c r="C73" s="4">
        <v>379.15</v>
      </c>
      <c r="D73" s="4">
        <v>8</v>
      </c>
      <c r="E73" s="4">
        <v>18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f t="shared" si="4"/>
        <v>114.22852</v>
      </c>
      <c r="L73" s="10">
        <v>549.79999999999995</v>
      </c>
      <c r="M73" s="4">
        <f t="shared" si="7"/>
        <v>566.52493679999998</v>
      </c>
      <c r="N73" s="4">
        <f t="shared" si="5"/>
        <v>3.0420037831938931</v>
      </c>
      <c r="O73" s="14">
        <f t="shared" si="6"/>
        <v>279.72351096399501</v>
      </c>
    </row>
    <row r="74" spans="1:15">
      <c r="A74" s="1" t="s">
        <v>54</v>
      </c>
      <c r="B74" s="2" t="s">
        <v>149</v>
      </c>
      <c r="C74" s="4">
        <v>381.15</v>
      </c>
      <c r="D74" s="4">
        <v>8</v>
      </c>
      <c r="E74" s="4">
        <v>18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f t="shared" si="4"/>
        <v>114.22852</v>
      </c>
      <c r="L74" s="10">
        <v>550</v>
      </c>
      <c r="M74" s="4">
        <f t="shared" si="7"/>
        <v>569.34493679999991</v>
      </c>
      <c r="N74" s="4">
        <f t="shared" si="5"/>
        <v>3.5172612363636211</v>
      </c>
      <c r="O74" s="14">
        <f t="shared" si="6"/>
        <v>374.22657979599092</v>
      </c>
    </row>
    <row r="75" spans="1:15">
      <c r="A75" s="1" t="s">
        <v>55</v>
      </c>
      <c r="B75" s="2" t="s">
        <v>149</v>
      </c>
      <c r="C75" s="4">
        <v>384.15</v>
      </c>
      <c r="D75" s="4">
        <v>8</v>
      </c>
      <c r="E75" s="4">
        <v>18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>
        <f t="shared" si="4"/>
        <v>114.22852</v>
      </c>
      <c r="L75" s="10">
        <v>562</v>
      </c>
      <c r="M75" s="4">
        <f t="shared" si="7"/>
        <v>573.57493679999993</v>
      </c>
      <c r="N75" s="4">
        <f t="shared" si="5"/>
        <v>2.0595972953736537</v>
      </c>
      <c r="O75" s="14">
        <f t="shared" si="6"/>
        <v>133.97916192399268</v>
      </c>
    </row>
    <row r="76" spans="1:15">
      <c r="A76" s="1" t="s">
        <v>56</v>
      </c>
      <c r="B76" s="2" t="s">
        <v>147</v>
      </c>
      <c r="C76" s="4">
        <v>371.45</v>
      </c>
      <c r="D76" s="4">
        <v>7</v>
      </c>
      <c r="E76" s="4">
        <v>16</v>
      </c>
      <c r="F76" s="4">
        <v>0</v>
      </c>
      <c r="G76" s="4">
        <v>0</v>
      </c>
      <c r="H76" s="4">
        <v>0</v>
      </c>
      <c r="I76" s="4">
        <v>0</v>
      </c>
      <c r="J76" s="4">
        <v>0</v>
      </c>
      <c r="K76" s="4">
        <f t="shared" si="4"/>
        <v>100.20194000000001</v>
      </c>
      <c r="L76" s="10">
        <v>540.20000000000005</v>
      </c>
      <c r="M76" s="4">
        <f t="shared" si="7"/>
        <v>557.91218959999992</v>
      </c>
      <c r="N76" s="4">
        <f t="shared" si="5"/>
        <v>3.2788207330618055</v>
      </c>
      <c r="O76" s="14">
        <f t="shared" si="6"/>
        <v>313.7216604263437</v>
      </c>
    </row>
    <row r="77" spans="1:15">
      <c r="A77" s="1" t="s">
        <v>57</v>
      </c>
      <c r="B77" s="2" t="s">
        <v>149</v>
      </c>
      <c r="C77" s="4">
        <v>390.75</v>
      </c>
      <c r="D77" s="4">
        <v>8</v>
      </c>
      <c r="E77" s="4">
        <v>18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4">
        <f t="shared" si="4"/>
        <v>114.22852</v>
      </c>
      <c r="L77" s="10">
        <v>559.70000000000005</v>
      </c>
      <c r="M77" s="4">
        <f t="shared" si="7"/>
        <v>582.88093679999997</v>
      </c>
      <c r="N77" s="4">
        <f t="shared" si="5"/>
        <v>4.1416717527246609</v>
      </c>
      <c r="O77" s="14">
        <f t="shared" si="6"/>
        <v>537.35583092559079</v>
      </c>
    </row>
    <row r="78" spans="1:15">
      <c r="A78" s="1" t="s">
        <v>58</v>
      </c>
      <c r="B78" s="2" t="s">
        <v>149</v>
      </c>
      <c r="C78" s="4">
        <v>393.15</v>
      </c>
      <c r="D78" s="4">
        <v>8</v>
      </c>
      <c r="E78" s="4">
        <v>18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f t="shared" si="4"/>
        <v>114.22852</v>
      </c>
      <c r="L78" s="10">
        <v>563.6</v>
      </c>
      <c r="M78" s="4">
        <f t="shared" si="7"/>
        <v>586.26493679999987</v>
      </c>
      <c r="N78" s="4">
        <f t="shared" si="5"/>
        <v>4.0214579134137418</v>
      </c>
      <c r="O78" s="14">
        <f t="shared" si="6"/>
        <v>513.69936014798748</v>
      </c>
    </row>
    <row r="79" spans="1:15">
      <c r="A79" s="1" t="s">
        <v>59</v>
      </c>
      <c r="B79" s="2" t="s">
        <v>149</v>
      </c>
      <c r="C79" s="4">
        <v>391.15</v>
      </c>
      <c r="D79" s="4">
        <v>8</v>
      </c>
      <c r="E79" s="4">
        <v>18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f t="shared" si="4"/>
        <v>114.22852</v>
      </c>
      <c r="L79" s="10">
        <v>561.70000000000005</v>
      </c>
      <c r="M79" s="4">
        <f t="shared" si="7"/>
        <v>583.44493679999994</v>
      </c>
      <c r="N79" s="4">
        <f t="shared" si="5"/>
        <v>3.8712723517891914</v>
      </c>
      <c r="O79" s="14">
        <f t="shared" si="6"/>
        <v>472.8422764359895</v>
      </c>
    </row>
    <row r="80" spans="1:15">
      <c r="A80" s="1" t="s">
        <v>60</v>
      </c>
      <c r="B80" s="2" t="s">
        <v>149</v>
      </c>
      <c r="C80" s="4">
        <v>398.80999999999995</v>
      </c>
      <c r="D80" s="4">
        <v>8</v>
      </c>
      <c r="E80" s="4">
        <v>18</v>
      </c>
      <c r="F80" s="4">
        <v>0</v>
      </c>
      <c r="G80" s="4">
        <v>0</v>
      </c>
      <c r="H80" s="4">
        <v>0</v>
      </c>
      <c r="I80" s="4">
        <v>0</v>
      </c>
      <c r="J80" s="4">
        <v>0</v>
      </c>
      <c r="K80" s="4">
        <f t="shared" si="4"/>
        <v>114.22852</v>
      </c>
      <c r="L80" s="10">
        <v>568.70000000000005</v>
      </c>
      <c r="M80" s="4">
        <f t="shared" si="7"/>
        <v>594.24553679999985</v>
      </c>
      <c r="N80" s="4">
        <f t="shared" si="5"/>
        <v>4.491917847722843</v>
      </c>
      <c r="O80" s="14">
        <f t="shared" si="6"/>
        <v>652.57445040014443</v>
      </c>
    </row>
    <row r="81" spans="1:15">
      <c r="A81" s="1" t="s">
        <v>61</v>
      </c>
      <c r="B81" s="2" t="s">
        <v>151</v>
      </c>
      <c r="C81" s="4">
        <v>200.95</v>
      </c>
      <c r="D81" s="4">
        <v>2</v>
      </c>
      <c r="E81" s="4">
        <v>3</v>
      </c>
      <c r="F81" s="4">
        <v>0</v>
      </c>
      <c r="G81" s="4">
        <v>1</v>
      </c>
      <c r="H81" s="4">
        <v>0</v>
      </c>
      <c r="I81" s="4">
        <v>0</v>
      </c>
      <c r="J81" s="4">
        <v>0</v>
      </c>
      <c r="K81" s="4">
        <f t="shared" si="4"/>
        <v>46.043623199999999</v>
      </c>
      <c r="L81" s="10">
        <v>327.83</v>
      </c>
      <c r="M81" s="4">
        <f t="shared" si="7"/>
        <v>326.17252028799999</v>
      </c>
      <c r="N81" s="4">
        <f t="shared" si="5"/>
        <v>0.50559122472012852</v>
      </c>
      <c r="O81" s="14">
        <f t="shared" si="6"/>
        <v>2.7472389956915935</v>
      </c>
    </row>
    <row r="82" spans="1:15">
      <c r="A82" s="1" t="s">
        <v>62</v>
      </c>
      <c r="B82" s="2" t="s">
        <v>152</v>
      </c>
      <c r="C82" s="4">
        <v>255.45</v>
      </c>
      <c r="D82" s="4">
        <v>2</v>
      </c>
      <c r="E82" s="4">
        <v>1</v>
      </c>
      <c r="F82" s="4">
        <v>0</v>
      </c>
      <c r="G82" s="4">
        <v>2</v>
      </c>
      <c r="H82" s="4">
        <v>1</v>
      </c>
      <c r="I82" s="4">
        <v>0</v>
      </c>
      <c r="J82" s="4">
        <v>0</v>
      </c>
      <c r="K82" s="4">
        <f t="shared" si="4"/>
        <v>98.479146400000005</v>
      </c>
      <c r="L82" s="10">
        <v>400.6</v>
      </c>
      <c r="M82" s="4">
        <f t="shared" si="7"/>
        <v>394.62783657599994</v>
      </c>
      <c r="N82" s="4">
        <f t="shared" si="5"/>
        <v>1.4908046490264819</v>
      </c>
      <c r="O82" s="14">
        <f t="shared" si="6"/>
        <v>35.666735962964438</v>
      </c>
    </row>
    <row r="83" spans="1:15">
      <c r="A83" s="1" t="s">
        <v>63</v>
      </c>
      <c r="B83" s="2" t="s">
        <v>153</v>
      </c>
      <c r="C83" s="4">
        <v>244.84999999999997</v>
      </c>
      <c r="D83" s="4">
        <v>2</v>
      </c>
      <c r="E83" s="4">
        <v>0</v>
      </c>
      <c r="F83" s="4">
        <v>0</v>
      </c>
      <c r="G83" s="4">
        <v>3</v>
      </c>
      <c r="H83" s="4">
        <v>1</v>
      </c>
      <c r="I83" s="4">
        <v>0</v>
      </c>
      <c r="J83" s="4">
        <v>0</v>
      </c>
      <c r="K83" s="4">
        <f t="shared" si="4"/>
        <v>116.4696096</v>
      </c>
      <c r="L83" s="10">
        <v>379</v>
      </c>
      <c r="M83" s="4">
        <f t="shared" si="7"/>
        <v>376.80336246399992</v>
      </c>
      <c r="N83" s="4">
        <f t="shared" si="5"/>
        <v>0.57958774036941485</v>
      </c>
      <c r="O83" s="14">
        <f t="shared" si="6"/>
        <v>4.8252164645645141</v>
      </c>
    </row>
    <row r="84" spans="1:15">
      <c r="A84" s="1" t="s">
        <v>64</v>
      </c>
      <c r="B84" s="25" t="s">
        <v>154</v>
      </c>
      <c r="C84" s="4">
        <v>304.95</v>
      </c>
      <c r="D84" s="4">
        <v>2</v>
      </c>
      <c r="E84" s="4">
        <v>2</v>
      </c>
      <c r="F84" s="4">
        <v>0</v>
      </c>
      <c r="G84" s="4">
        <v>0</v>
      </c>
      <c r="H84" s="4">
        <v>2</v>
      </c>
      <c r="I84" s="4">
        <v>0</v>
      </c>
      <c r="J84" s="4">
        <v>0</v>
      </c>
      <c r="K84" s="4">
        <f t="shared" si="4"/>
        <v>96.943280000000001</v>
      </c>
      <c r="L84" s="10">
        <v>503.25</v>
      </c>
      <c r="M84" s="4">
        <f t="shared" si="7"/>
        <v>464.66857519999996</v>
      </c>
      <c r="N84" s="4">
        <f t="shared" si="5"/>
        <v>7.6664530153999069</v>
      </c>
      <c r="O84" s="14">
        <f t="shared" si="6"/>
        <v>1488.5263395980578</v>
      </c>
    </row>
    <row r="85" spans="1:15">
      <c r="A85" s="1" t="s">
        <v>65</v>
      </c>
      <c r="B85" s="25" t="s">
        <v>155</v>
      </c>
      <c r="C85" s="4">
        <v>196.84999999999997</v>
      </c>
      <c r="D85" s="4">
        <v>2</v>
      </c>
      <c r="E85" s="4">
        <v>0</v>
      </c>
      <c r="F85" s="4">
        <v>0</v>
      </c>
      <c r="G85" s="4">
        <v>4</v>
      </c>
      <c r="H85" s="4">
        <v>0</v>
      </c>
      <c r="I85" s="4">
        <v>0</v>
      </c>
      <c r="J85" s="4">
        <v>0</v>
      </c>
      <c r="K85" s="4">
        <f t="shared" si="4"/>
        <v>100.01501279999999</v>
      </c>
      <c r="L85" s="10">
        <v>306.5</v>
      </c>
      <c r="M85" s="4">
        <f t="shared" si="7"/>
        <v>311.75609795199995</v>
      </c>
      <c r="N85" s="4">
        <f t="shared" si="5"/>
        <v>1.7148769827079764</v>
      </c>
      <c r="O85" s="14">
        <f t="shared" si="6"/>
        <v>27.626565681018047</v>
      </c>
    </row>
    <row r="86" spans="1:15">
      <c r="A86" s="1" t="s">
        <v>66</v>
      </c>
      <c r="B86" s="2" t="s">
        <v>154</v>
      </c>
      <c r="C86" s="4">
        <v>330.34999999999997</v>
      </c>
      <c r="D86" s="4">
        <v>2</v>
      </c>
      <c r="E86" s="4">
        <v>2</v>
      </c>
      <c r="F86" s="4">
        <v>0</v>
      </c>
      <c r="G86" s="4">
        <v>0</v>
      </c>
      <c r="H86" s="4">
        <v>2</v>
      </c>
      <c r="I86" s="4">
        <v>0</v>
      </c>
      <c r="J86" s="4">
        <v>0</v>
      </c>
      <c r="K86" s="4">
        <f t="shared" si="4"/>
        <v>96.943280000000001</v>
      </c>
      <c r="L86" s="10">
        <v>507.25</v>
      </c>
      <c r="M86" s="4">
        <f t="shared" si="7"/>
        <v>500.48257519999993</v>
      </c>
      <c r="N86" s="4">
        <f t="shared" si="5"/>
        <v>1.3341399310005071</v>
      </c>
      <c r="O86" s="14">
        <f t="shared" si="6"/>
        <v>45.79803842365601</v>
      </c>
    </row>
    <row r="87" spans="1:15">
      <c r="A87" s="1" t="s">
        <v>67</v>
      </c>
      <c r="B87" s="2" t="s">
        <v>154</v>
      </c>
      <c r="C87" s="4">
        <v>320.84999999999997</v>
      </c>
      <c r="D87" s="4">
        <v>2</v>
      </c>
      <c r="E87" s="4">
        <v>2</v>
      </c>
      <c r="F87" s="4">
        <v>0</v>
      </c>
      <c r="G87" s="4">
        <v>0</v>
      </c>
      <c r="H87" s="4">
        <v>2</v>
      </c>
      <c r="I87" s="4">
        <v>0</v>
      </c>
      <c r="J87" s="4">
        <v>0</v>
      </c>
      <c r="K87" s="4">
        <f t="shared" si="4"/>
        <v>96.943280000000001</v>
      </c>
      <c r="L87" s="10">
        <v>535.79999999999995</v>
      </c>
      <c r="M87" s="4">
        <f t="shared" si="7"/>
        <v>487.08757519999989</v>
      </c>
      <c r="N87" s="4">
        <f t="shared" si="5"/>
        <v>9.0915313176558534</v>
      </c>
      <c r="O87" s="14">
        <f t="shared" si="6"/>
        <v>2372.9003298956613</v>
      </c>
    </row>
    <row r="88" spans="1:15">
      <c r="A88" s="1" t="s">
        <v>68</v>
      </c>
      <c r="B88" s="2" t="s">
        <v>156</v>
      </c>
      <c r="C88" s="4">
        <v>308.84999999999997</v>
      </c>
      <c r="D88" s="4">
        <v>4</v>
      </c>
      <c r="E88" s="4">
        <v>8</v>
      </c>
      <c r="F88" s="4">
        <v>1</v>
      </c>
      <c r="G88" s="4">
        <v>0</v>
      </c>
      <c r="H88" s="4">
        <v>0</v>
      </c>
      <c r="I88" s="4">
        <v>0</v>
      </c>
      <c r="J88" s="4">
        <v>0</v>
      </c>
      <c r="K88" s="4">
        <f t="shared" si="4"/>
        <v>72.105719999999991</v>
      </c>
      <c r="L88" s="10">
        <v>475</v>
      </c>
      <c r="M88" s="4">
        <f t="shared" si="7"/>
        <v>474.14158479999992</v>
      </c>
      <c r="N88" s="4">
        <f t="shared" si="5"/>
        <v>0.18071898947370132</v>
      </c>
      <c r="O88" s="14">
        <f t="shared" si="6"/>
        <v>0.73687665559117965</v>
      </c>
    </row>
    <row r="89" spans="1:15">
      <c r="A89" s="1" t="s">
        <v>69</v>
      </c>
      <c r="B89" s="2" t="s">
        <v>157</v>
      </c>
      <c r="C89" s="4">
        <v>225.03999999999996</v>
      </c>
      <c r="D89" s="4">
        <v>3</v>
      </c>
      <c r="E89" s="4">
        <v>6</v>
      </c>
      <c r="F89" s="4">
        <v>0</v>
      </c>
      <c r="G89" s="4">
        <v>0</v>
      </c>
      <c r="H89" s="4">
        <v>0</v>
      </c>
      <c r="I89" s="4">
        <v>0</v>
      </c>
      <c r="J89" s="4">
        <v>0</v>
      </c>
      <c r="K89" s="4">
        <f t="shared" si="4"/>
        <v>42.079740000000001</v>
      </c>
      <c r="L89" s="10">
        <v>364.9</v>
      </c>
      <c r="M89" s="4">
        <f t="shared" si="7"/>
        <v>360.77364159999996</v>
      </c>
      <c r="N89" s="4">
        <f t="shared" si="5"/>
        <v>1.1308189640997577</v>
      </c>
      <c r="O89" s="14">
        <f t="shared" si="6"/>
        <v>17.026833645250683</v>
      </c>
    </row>
    <row r="90" spans="1:15">
      <c r="A90" s="1" t="s">
        <v>70</v>
      </c>
      <c r="B90" s="2" t="s">
        <v>158</v>
      </c>
      <c r="C90" s="4">
        <v>318.10999999999996</v>
      </c>
      <c r="D90" s="4">
        <v>3</v>
      </c>
      <c r="E90" s="4">
        <v>5</v>
      </c>
      <c r="F90" s="4">
        <v>0</v>
      </c>
      <c r="G90" s="4">
        <v>0</v>
      </c>
      <c r="H90" s="4">
        <v>1</v>
      </c>
      <c r="I90" s="4">
        <v>0</v>
      </c>
      <c r="J90" s="4">
        <v>0</v>
      </c>
      <c r="K90" s="4">
        <f t="shared" si="4"/>
        <v>76.524799999999999</v>
      </c>
      <c r="L90" s="10">
        <v>514</v>
      </c>
      <c r="M90" s="4">
        <f t="shared" si="7"/>
        <v>486.49113199999988</v>
      </c>
      <c r="N90" s="4">
        <f t="shared" si="5"/>
        <v>5.3519198443580001</v>
      </c>
      <c r="O90" s="14">
        <f t="shared" si="6"/>
        <v>756.73781864143064</v>
      </c>
    </row>
    <row r="91" spans="1:15">
      <c r="A91" s="1" t="s">
        <v>71</v>
      </c>
      <c r="B91" s="2" t="s">
        <v>159</v>
      </c>
      <c r="C91" s="4">
        <v>256.14999999999998</v>
      </c>
      <c r="D91" s="4">
        <v>3</v>
      </c>
      <c r="E91" s="4">
        <v>3</v>
      </c>
      <c r="F91" s="4">
        <v>0</v>
      </c>
      <c r="G91" s="4">
        <v>3</v>
      </c>
      <c r="H91" s="4">
        <v>0</v>
      </c>
      <c r="I91" s="4">
        <v>0</v>
      </c>
      <c r="J91" s="4">
        <v>0</v>
      </c>
      <c r="K91" s="4">
        <f t="shared" si="4"/>
        <v>96.051129599999996</v>
      </c>
      <c r="L91" s="10">
        <v>378.65</v>
      </c>
      <c r="M91" s="4">
        <f t="shared" si="7"/>
        <v>396.00331926399991</v>
      </c>
      <c r="N91" s="4">
        <f t="shared" si="5"/>
        <v>4.5829444774857881</v>
      </c>
      <c r="O91" s="14">
        <f t="shared" si="6"/>
        <v>301.13768947831124</v>
      </c>
    </row>
    <row r="92" spans="1:15">
      <c r="A92" s="1" t="s">
        <v>72</v>
      </c>
      <c r="B92" s="2" t="s">
        <v>160</v>
      </c>
      <c r="C92" s="4">
        <v>243.74999999999997</v>
      </c>
      <c r="D92" s="4">
        <v>3</v>
      </c>
      <c r="E92" s="4">
        <v>2</v>
      </c>
      <c r="F92" s="4">
        <v>0</v>
      </c>
      <c r="G92" s="4">
        <v>4</v>
      </c>
      <c r="H92" s="4">
        <v>0</v>
      </c>
      <c r="I92" s="4">
        <v>0</v>
      </c>
      <c r="J92" s="4">
        <v>0</v>
      </c>
      <c r="K92" s="4">
        <f t="shared" si="4"/>
        <v>114.04159279999999</v>
      </c>
      <c r="L92" s="10">
        <v>367.85</v>
      </c>
      <c r="M92" s="4">
        <f t="shared" si="7"/>
        <v>375.64084515199994</v>
      </c>
      <c r="N92" s="4">
        <f t="shared" si="5"/>
        <v>2.1179407780345025</v>
      </c>
      <c r="O92" s="14">
        <f t="shared" si="6"/>
        <v>60.697268182440617</v>
      </c>
    </row>
    <row r="93" spans="1:15">
      <c r="A93" s="1" t="s">
        <v>73</v>
      </c>
      <c r="B93" s="2" t="s">
        <v>161</v>
      </c>
      <c r="C93" s="4">
        <v>266.25</v>
      </c>
      <c r="D93" s="4">
        <v>4</v>
      </c>
      <c r="E93" s="4">
        <v>8</v>
      </c>
      <c r="F93" s="4">
        <v>0</v>
      </c>
      <c r="G93" s="4">
        <v>0</v>
      </c>
      <c r="H93" s="4">
        <v>0</v>
      </c>
      <c r="I93" s="4">
        <v>0</v>
      </c>
      <c r="J93" s="4">
        <v>0</v>
      </c>
      <c r="K93" s="4">
        <f t="shared" si="4"/>
        <v>56.106319999999997</v>
      </c>
      <c r="L93" s="10">
        <v>417.9</v>
      </c>
      <c r="M93" s="4">
        <f t="shared" si="7"/>
        <v>416.63548879999996</v>
      </c>
      <c r="N93" s="4">
        <f t="shared" si="5"/>
        <v>0.30258703039004914</v>
      </c>
      <c r="O93" s="14">
        <f t="shared" si="6"/>
        <v>1.5989885749254789</v>
      </c>
    </row>
    <row r="94" spans="1:15">
      <c r="A94" s="1" t="s">
        <v>74</v>
      </c>
      <c r="B94" s="2" t="s">
        <v>162</v>
      </c>
      <c r="C94" s="4">
        <v>238.64999999999998</v>
      </c>
      <c r="D94" s="4">
        <v>3</v>
      </c>
      <c r="E94" s="4">
        <v>4</v>
      </c>
      <c r="F94" s="4">
        <v>0</v>
      </c>
      <c r="G94" s="4">
        <v>0</v>
      </c>
      <c r="H94" s="4">
        <v>0</v>
      </c>
      <c r="I94" s="4">
        <v>0</v>
      </c>
      <c r="J94" s="4">
        <v>0</v>
      </c>
      <c r="K94" s="4">
        <f t="shared" si="4"/>
        <v>40.063859999999998</v>
      </c>
      <c r="L94" s="10">
        <v>394</v>
      </c>
      <c r="M94" s="4">
        <f t="shared" si="7"/>
        <v>380.28628239999995</v>
      </c>
      <c r="N94" s="4">
        <f t="shared" si="5"/>
        <v>3.4806389847715868</v>
      </c>
      <c r="O94" s="14">
        <f t="shared" si="6"/>
        <v>188.06605041255119</v>
      </c>
    </row>
    <row r="95" spans="1:15">
      <c r="A95" s="1" t="s">
        <v>75</v>
      </c>
      <c r="B95" s="2" t="s">
        <v>161</v>
      </c>
      <c r="C95" s="4">
        <v>266.89</v>
      </c>
      <c r="D95" s="4">
        <v>4</v>
      </c>
      <c r="E95" s="4">
        <v>8</v>
      </c>
      <c r="F95" s="4">
        <v>0</v>
      </c>
      <c r="G95" s="4">
        <v>0</v>
      </c>
      <c r="H95" s="4">
        <v>0</v>
      </c>
      <c r="I95" s="4">
        <v>0</v>
      </c>
      <c r="J95" s="4">
        <v>0</v>
      </c>
      <c r="K95" s="4">
        <f t="shared" si="4"/>
        <v>56.106319999999997</v>
      </c>
      <c r="L95" s="10">
        <v>419.5</v>
      </c>
      <c r="M95" s="4">
        <f t="shared" si="7"/>
        <v>417.53788879999996</v>
      </c>
      <c r="N95" s="4">
        <f t="shared" si="5"/>
        <v>0.46772615017879338</v>
      </c>
      <c r="O95" s="14">
        <f t="shared" si="6"/>
        <v>3.8498803611655892</v>
      </c>
    </row>
    <row r="96" spans="1:15">
      <c r="A96" s="1" t="s">
        <v>76</v>
      </c>
      <c r="B96" s="2" t="s">
        <v>161</v>
      </c>
      <c r="C96" s="4">
        <v>276.87</v>
      </c>
      <c r="D96" s="4">
        <v>4</v>
      </c>
      <c r="E96" s="4">
        <v>8</v>
      </c>
      <c r="F96" s="4">
        <v>0</v>
      </c>
      <c r="G96" s="4">
        <v>0</v>
      </c>
      <c r="H96" s="4">
        <v>0</v>
      </c>
      <c r="I96" s="4">
        <v>0</v>
      </c>
      <c r="J96" s="4">
        <v>0</v>
      </c>
      <c r="K96" s="4">
        <f t="shared" si="4"/>
        <v>56.106319999999997</v>
      </c>
      <c r="L96" s="10">
        <v>435.5</v>
      </c>
      <c r="M96" s="4">
        <f t="shared" si="7"/>
        <v>431.60968879999996</v>
      </c>
      <c r="N96" s="4">
        <f t="shared" si="5"/>
        <v>0.89329763490242053</v>
      </c>
      <c r="O96" s="14">
        <f t="shared" si="6"/>
        <v>15.134521232845767</v>
      </c>
    </row>
    <row r="97" spans="1:15">
      <c r="A97" s="1" t="s">
        <v>77</v>
      </c>
      <c r="B97" s="2" t="s">
        <v>161</v>
      </c>
      <c r="C97" s="4">
        <v>274.04999999999995</v>
      </c>
      <c r="D97" s="4">
        <v>4</v>
      </c>
      <c r="E97" s="4">
        <v>8</v>
      </c>
      <c r="F97" s="4">
        <v>0</v>
      </c>
      <c r="G97" s="4">
        <v>0</v>
      </c>
      <c r="H97" s="4">
        <v>0</v>
      </c>
      <c r="I97" s="4">
        <v>0</v>
      </c>
      <c r="J97" s="4">
        <v>0</v>
      </c>
      <c r="K97" s="4">
        <f t="shared" si="4"/>
        <v>56.106319999999997</v>
      </c>
      <c r="L97" s="10">
        <v>428.6</v>
      </c>
      <c r="M97" s="4">
        <f t="shared" si="7"/>
        <v>427.6334887999999</v>
      </c>
      <c r="N97" s="4">
        <f t="shared" si="5"/>
        <v>0.22550424638360411</v>
      </c>
      <c r="O97" s="14">
        <f t="shared" si="6"/>
        <v>0.93414389972568601</v>
      </c>
    </row>
    <row r="98" spans="1:15">
      <c r="A98" s="1" t="s">
        <v>78</v>
      </c>
      <c r="B98" s="2" t="s">
        <v>163</v>
      </c>
      <c r="C98" s="4">
        <v>304.14999999999998</v>
      </c>
      <c r="D98" s="4">
        <v>5</v>
      </c>
      <c r="E98" s="4">
        <v>10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f t="shared" si="4"/>
        <v>70.132900000000006</v>
      </c>
      <c r="L98" s="10">
        <v>465</v>
      </c>
      <c r="M98" s="4">
        <f t="shared" si="7"/>
        <v>467.8302359999999</v>
      </c>
      <c r="N98" s="4">
        <f t="shared" si="5"/>
        <v>0.60865290322578491</v>
      </c>
      <c r="O98" s="14">
        <f t="shared" si="6"/>
        <v>8.0102358156954327</v>
      </c>
    </row>
    <row r="99" spans="1:15">
      <c r="A99" s="1" t="s">
        <v>79</v>
      </c>
      <c r="B99" s="2" t="s">
        <v>163</v>
      </c>
      <c r="C99" s="4">
        <v>311.54999999999995</v>
      </c>
      <c r="D99" s="4">
        <v>5</v>
      </c>
      <c r="E99" s="4">
        <v>10</v>
      </c>
      <c r="F99" s="4">
        <v>0</v>
      </c>
      <c r="G99" s="4">
        <v>0</v>
      </c>
      <c r="H99" s="4">
        <v>0</v>
      </c>
      <c r="I99" s="4">
        <v>0</v>
      </c>
      <c r="J99" s="4">
        <v>0</v>
      </c>
      <c r="K99" s="4">
        <f t="shared" si="4"/>
        <v>70.132900000000006</v>
      </c>
      <c r="L99" s="10">
        <v>470</v>
      </c>
      <c r="M99" s="4">
        <f t="shared" si="7"/>
        <v>478.26423599999987</v>
      </c>
      <c r="N99" s="4">
        <f t="shared" si="5"/>
        <v>1.7583480851063551</v>
      </c>
      <c r="O99" s="14">
        <f t="shared" si="6"/>
        <v>68.297596663693838</v>
      </c>
    </row>
    <row r="100" spans="1:15">
      <c r="A100" s="1" t="s">
        <v>80</v>
      </c>
      <c r="B100" s="25" t="s">
        <v>164</v>
      </c>
      <c r="C100" s="4">
        <v>279.14999999999998</v>
      </c>
      <c r="D100" s="4">
        <v>4</v>
      </c>
      <c r="E100" s="4">
        <v>0</v>
      </c>
      <c r="F100" s="4">
        <v>0</v>
      </c>
      <c r="G100" s="4">
        <v>6</v>
      </c>
      <c r="H100" s="4">
        <v>0</v>
      </c>
      <c r="I100" s="4">
        <v>0</v>
      </c>
      <c r="J100" s="4">
        <v>0</v>
      </c>
      <c r="K100" s="4">
        <f t="shared" si="4"/>
        <v>162.03321919999999</v>
      </c>
      <c r="L100" s="10">
        <v>412.75</v>
      </c>
      <c r="M100" s="4">
        <f t="shared" si="7"/>
        <v>417.87618492799993</v>
      </c>
      <c r="N100" s="4">
        <f t="shared" si="5"/>
        <v>1.2419587953967122</v>
      </c>
      <c r="O100" s="14">
        <f t="shared" si="6"/>
        <v>26.277771916053645</v>
      </c>
    </row>
    <row r="101" spans="1:15">
      <c r="A101" s="1" t="s">
        <v>81</v>
      </c>
      <c r="B101" s="2" t="s">
        <v>165</v>
      </c>
      <c r="C101" s="4">
        <v>268.73999999999995</v>
      </c>
      <c r="D101" s="4">
        <v>4</v>
      </c>
      <c r="E101" s="4">
        <v>6</v>
      </c>
      <c r="F101" s="4">
        <v>0</v>
      </c>
      <c r="G101" s="4">
        <v>0</v>
      </c>
      <c r="H101" s="4">
        <v>0</v>
      </c>
      <c r="I101" s="4">
        <v>0</v>
      </c>
      <c r="J101" s="4">
        <v>0</v>
      </c>
      <c r="K101" s="4">
        <f t="shared" si="4"/>
        <v>54.090440000000001</v>
      </c>
      <c r="L101" s="10">
        <v>425</v>
      </c>
      <c r="M101" s="4">
        <f t="shared" si="7"/>
        <v>420.46892959999991</v>
      </c>
      <c r="N101" s="4">
        <f t="shared" si="5"/>
        <v>1.066134211764727</v>
      </c>
      <c r="O101" s="14">
        <f t="shared" si="6"/>
        <v>20.530598969756973</v>
      </c>
    </row>
    <row r="102" spans="1:15">
      <c r="A102" s="1" t="s">
        <v>82</v>
      </c>
      <c r="B102" s="2" t="s">
        <v>163</v>
      </c>
      <c r="C102" s="4">
        <v>303.14999999999998</v>
      </c>
      <c r="D102" s="4">
        <v>5</v>
      </c>
      <c r="E102" s="4">
        <v>10</v>
      </c>
      <c r="F102" s="4">
        <v>0</v>
      </c>
      <c r="G102" s="4">
        <v>0</v>
      </c>
      <c r="H102" s="4">
        <v>0</v>
      </c>
      <c r="I102" s="4">
        <v>0</v>
      </c>
      <c r="J102" s="4">
        <v>0</v>
      </c>
      <c r="K102" s="4">
        <f t="shared" si="4"/>
        <v>70.132900000000006</v>
      </c>
      <c r="L102" s="10">
        <v>464.8</v>
      </c>
      <c r="M102" s="4">
        <f t="shared" si="7"/>
        <v>466.42023599999993</v>
      </c>
      <c r="N102" s="4">
        <f t="shared" si="5"/>
        <v>0.34858777969017218</v>
      </c>
      <c r="O102" s="14">
        <f t="shared" si="6"/>
        <v>2.6251646956957417</v>
      </c>
    </row>
    <row r="103" spans="1:15">
      <c r="A103" s="1" t="s">
        <v>83</v>
      </c>
      <c r="B103" s="2" t="s">
        <v>163</v>
      </c>
      <c r="C103" s="4">
        <v>310.02999999999997</v>
      </c>
      <c r="D103" s="4">
        <v>5</v>
      </c>
      <c r="E103" s="4">
        <v>10</v>
      </c>
      <c r="F103" s="4">
        <v>0</v>
      </c>
      <c r="G103" s="4">
        <v>0</v>
      </c>
      <c r="H103" s="4">
        <v>0</v>
      </c>
      <c r="I103" s="4">
        <v>0</v>
      </c>
      <c r="J103" s="4">
        <v>0</v>
      </c>
      <c r="K103" s="4">
        <f t="shared" si="4"/>
        <v>70.132900000000006</v>
      </c>
      <c r="L103" s="10">
        <v>475</v>
      </c>
      <c r="M103" s="4">
        <f t="shared" si="7"/>
        <v>476.12103599999989</v>
      </c>
      <c r="N103" s="4">
        <f t="shared" si="5"/>
        <v>0.23600757894734528</v>
      </c>
      <c r="O103" s="14">
        <f t="shared" si="6"/>
        <v>1.2567217132957533</v>
      </c>
    </row>
    <row r="104" spans="1:15">
      <c r="A104" s="1" t="s">
        <v>84</v>
      </c>
      <c r="B104" s="2" t="s">
        <v>163</v>
      </c>
      <c r="C104" s="4">
        <v>309.49</v>
      </c>
      <c r="D104" s="4">
        <v>5</v>
      </c>
      <c r="E104" s="4">
        <v>10</v>
      </c>
      <c r="F104" s="4">
        <v>0</v>
      </c>
      <c r="G104" s="4">
        <v>0</v>
      </c>
      <c r="H104" s="4">
        <v>0</v>
      </c>
      <c r="I104" s="4">
        <v>0</v>
      </c>
      <c r="J104" s="4">
        <v>0</v>
      </c>
      <c r="K104" s="4">
        <f t="shared" si="4"/>
        <v>70.132900000000006</v>
      </c>
      <c r="L104" s="10">
        <v>475</v>
      </c>
      <c r="M104" s="4">
        <f t="shared" si="7"/>
        <v>475.35963600000002</v>
      </c>
      <c r="N104" s="4">
        <f t="shared" si="5"/>
        <v>7.5712842105268033E-2</v>
      </c>
      <c r="O104" s="14">
        <f t="shared" si="6"/>
        <v>0.12933805249601665</v>
      </c>
    </row>
    <row r="105" spans="1:15">
      <c r="A105" s="1" t="s">
        <v>85</v>
      </c>
      <c r="B105" s="2" t="s">
        <v>166</v>
      </c>
      <c r="C105" s="4">
        <v>326.95</v>
      </c>
      <c r="D105" s="4">
        <v>6</v>
      </c>
      <c r="E105" s="4">
        <v>12</v>
      </c>
      <c r="F105" s="4">
        <v>0</v>
      </c>
      <c r="G105" s="4">
        <v>0</v>
      </c>
      <c r="H105" s="4">
        <v>0</v>
      </c>
      <c r="I105" s="4">
        <v>0</v>
      </c>
      <c r="J105" s="4">
        <v>0</v>
      </c>
      <c r="K105" s="4">
        <f t="shared" si="4"/>
        <v>84.159480000000002</v>
      </c>
      <c r="L105" s="10">
        <v>495</v>
      </c>
      <c r="M105" s="4">
        <f t="shared" si="7"/>
        <v>497.73398319999995</v>
      </c>
      <c r="N105" s="4">
        <f t="shared" si="5"/>
        <v>0.55231983838382914</v>
      </c>
      <c r="O105" s="14">
        <f t="shared" si="6"/>
        <v>7.4746641378819918</v>
      </c>
    </row>
    <row r="106" spans="1:15">
      <c r="A106" s="1" t="s">
        <v>86</v>
      </c>
      <c r="B106" s="2" t="s">
        <v>166</v>
      </c>
      <c r="C106" s="4">
        <v>336.64</v>
      </c>
      <c r="D106" s="4">
        <v>6</v>
      </c>
      <c r="E106" s="4">
        <v>12</v>
      </c>
      <c r="F106" s="4">
        <v>0</v>
      </c>
      <c r="G106" s="4">
        <v>0</v>
      </c>
      <c r="H106" s="4">
        <v>0</v>
      </c>
      <c r="I106" s="4">
        <v>0</v>
      </c>
      <c r="J106" s="4">
        <v>0</v>
      </c>
      <c r="K106" s="4">
        <f t="shared" si="4"/>
        <v>84.159480000000002</v>
      </c>
      <c r="L106" s="10">
        <v>504</v>
      </c>
      <c r="M106" s="4">
        <f t="shared" si="7"/>
        <v>511.39688319999993</v>
      </c>
      <c r="N106" s="4">
        <f t="shared" si="5"/>
        <v>1.4676355555555425</v>
      </c>
      <c r="O106" s="14">
        <f t="shared" si="6"/>
        <v>54.713881074441261</v>
      </c>
    </row>
    <row r="107" spans="1:15">
      <c r="A107" s="1" t="s">
        <v>87</v>
      </c>
      <c r="B107" s="2" t="s">
        <v>167</v>
      </c>
      <c r="C107" s="4">
        <v>332.75</v>
      </c>
      <c r="D107" s="4">
        <v>6</v>
      </c>
      <c r="E107" s="4">
        <v>10</v>
      </c>
      <c r="F107" s="4">
        <v>0</v>
      </c>
      <c r="G107" s="4">
        <v>0</v>
      </c>
      <c r="H107" s="4">
        <v>0</v>
      </c>
      <c r="I107" s="4">
        <v>0</v>
      </c>
      <c r="J107" s="4">
        <v>0</v>
      </c>
      <c r="K107" s="4">
        <f t="shared" si="4"/>
        <v>82.143599999999992</v>
      </c>
      <c r="L107" s="10">
        <v>508</v>
      </c>
      <c r="M107" s="4">
        <f t="shared" si="7"/>
        <v>506.23452399999996</v>
      </c>
      <c r="N107" s="4">
        <f t="shared" si="5"/>
        <v>0.34753464566929826</v>
      </c>
      <c r="O107" s="14">
        <f t="shared" si="6"/>
        <v>3.1169055065761242</v>
      </c>
    </row>
    <row r="108" spans="1:15">
      <c r="A108" s="1" t="s">
        <v>88</v>
      </c>
      <c r="B108" s="2" t="s">
        <v>168</v>
      </c>
      <c r="C108" s="4">
        <v>366.78999999999996</v>
      </c>
      <c r="D108" s="4">
        <v>7</v>
      </c>
      <c r="E108" s="4">
        <v>14</v>
      </c>
      <c r="F108" s="4">
        <v>0</v>
      </c>
      <c r="G108" s="4">
        <v>0</v>
      </c>
      <c r="H108" s="4">
        <v>0</v>
      </c>
      <c r="I108" s="4">
        <v>0</v>
      </c>
      <c r="J108" s="4">
        <v>0</v>
      </c>
      <c r="K108" s="4">
        <f t="shared" si="4"/>
        <v>98.186059999999998</v>
      </c>
      <c r="L108" s="10">
        <v>537.29999999999995</v>
      </c>
      <c r="M108" s="4">
        <f t="shared" si="7"/>
        <v>551.66413039999986</v>
      </c>
      <c r="N108" s="4">
        <f t="shared" si="5"/>
        <v>2.6733911036664635</v>
      </c>
      <c r="O108" s="14">
        <f t="shared" si="6"/>
        <v>206.32824214820153</v>
      </c>
    </row>
    <row r="109" spans="1:15">
      <c r="A109" s="1" t="s">
        <v>89</v>
      </c>
      <c r="B109" s="2" t="s">
        <v>169</v>
      </c>
      <c r="C109" s="4">
        <v>394.45</v>
      </c>
      <c r="D109" s="4">
        <v>8</v>
      </c>
      <c r="E109" s="4">
        <v>16</v>
      </c>
      <c r="F109" s="4">
        <v>0</v>
      </c>
      <c r="G109" s="4">
        <v>0</v>
      </c>
      <c r="H109" s="4">
        <v>0</v>
      </c>
      <c r="I109" s="4">
        <v>0</v>
      </c>
      <c r="J109" s="4">
        <v>0</v>
      </c>
      <c r="K109" s="4">
        <f t="shared" si="4"/>
        <v>112.21263999999999</v>
      </c>
      <c r="L109" s="10">
        <v>567</v>
      </c>
      <c r="M109" s="4">
        <f t="shared" si="7"/>
        <v>588.42047759999991</v>
      </c>
      <c r="N109" s="4">
        <f t="shared" si="5"/>
        <v>3.7778620105819947</v>
      </c>
      <c r="O109" s="14">
        <f t="shared" si="6"/>
        <v>458.83686061209801</v>
      </c>
    </row>
    <row r="110" spans="1:15">
      <c r="A110" s="1" t="s">
        <v>90</v>
      </c>
      <c r="B110" s="2" t="s">
        <v>170</v>
      </c>
      <c r="C110" s="4">
        <v>248.95</v>
      </c>
      <c r="D110" s="4">
        <v>2</v>
      </c>
      <c r="E110" s="4">
        <v>6</v>
      </c>
      <c r="F110" s="4">
        <v>1</v>
      </c>
      <c r="G110" s="4">
        <v>0</v>
      </c>
      <c r="H110" s="4">
        <v>0</v>
      </c>
      <c r="I110" s="4">
        <v>0</v>
      </c>
      <c r="J110" s="4">
        <v>0</v>
      </c>
      <c r="K110" s="4">
        <f t="shared" si="4"/>
        <v>46.068440000000002</v>
      </c>
      <c r="L110" s="10">
        <v>400.35</v>
      </c>
      <c r="M110" s="4">
        <f t="shared" si="7"/>
        <v>393.84854959999996</v>
      </c>
      <c r="N110" s="4">
        <f t="shared" si="5"/>
        <v>1.6239416510553433</v>
      </c>
      <c r="O110" s="14">
        <f t="shared" si="6"/>
        <v>42.268857303661029</v>
      </c>
    </row>
    <row r="111" spans="1:15">
      <c r="A111" s="1" t="s">
        <v>91</v>
      </c>
      <c r="B111" s="2" t="s">
        <v>171</v>
      </c>
      <c r="C111" s="4">
        <v>249.14999999999998</v>
      </c>
      <c r="D111" s="4">
        <v>2</v>
      </c>
      <c r="E111" s="4">
        <v>3</v>
      </c>
      <c r="F111" s="4">
        <v>1</v>
      </c>
      <c r="G111" s="4">
        <v>3</v>
      </c>
      <c r="H111" s="4">
        <v>0</v>
      </c>
      <c r="I111" s="4">
        <v>0</v>
      </c>
      <c r="J111" s="4">
        <v>0</v>
      </c>
      <c r="K111" s="4">
        <f t="shared" si="4"/>
        <v>100.03982959999999</v>
      </c>
      <c r="L111" s="10">
        <v>378.05</v>
      </c>
      <c r="M111" s="4">
        <f t="shared" si="7"/>
        <v>385.49512726399996</v>
      </c>
      <c r="N111" s="4">
        <f t="shared" si="5"/>
        <v>1.9693498912842085</v>
      </c>
      <c r="O111" s="14">
        <f t="shared" si="6"/>
        <v>55.429919977155386</v>
      </c>
    </row>
    <row r="112" spans="1:15">
      <c r="A112" s="1" t="s">
        <v>92</v>
      </c>
      <c r="B112" s="25" t="s">
        <v>172</v>
      </c>
      <c r="C112" s="4">
        <v>278.73999999999995</v>
      </c>
      <c r="D112" s="4">
        <v>3</v>
      </c>
      <c r="E112" s="4">
        <v>3</v>
      </c>
      <c r="F112" s="4">
        <v>1</v>
      </c>
      <c r="G112" s="4">
        <v>5</v>
      </c>
      <c r="H112" s="4">
        <v>0</v>
      </c>
      <c r="I112" s="4">
        <v>0</v>
      </c>
      <c r="J112" s="4">
        <v>0</v>
      </c>
      <c r="K112" s="4">
        <f t="shared" si="4"/>
        <v>150.047336</v>
      </c>
      <c r="L112" s="10">
        <v>406.85</v>
      </c>
      <c r="M112" s="4">
        <f t="shared" si="7"/>
        <v>419.21582623999996</v>
      </c>
      <c r="N112" s="4">
        <f t="shared" si="5"/>
        <v>3.0394067199213302</v>
      </c>
      <c r="O112" s="14">
        <f t="shared" si="6"/>
        <v>152.91365859787089</v>
      </c>
    </row>
    <row r="113" spans="1:17">
      <c r="A113" s="1" t="s">
        <v>93</v>
      </c>
      <c r="B113" s="2" t="s">
        <v>173</v>
      </c>
      <c r="C113" s="4">
        <v>301.09999999999997</v>
      </c>
      <c r="D113" s="4">
        <v>4</v>
      </c>
      <c r="E113" s="4">
        <v>3</v>
      </c>
      <c r="F113" s="4">
        <v>1</v>
      </c>
      <c r="G113" s="4">
        <v>7</v>
      </c>
      <c r="H113" s="4">
        <v>0</v>
      </c>
      <c r="I113" s="4">
        <v>0</v>
      </c>
      <c r="J113" s="4">
        <v>0</v>
      </c>
      <c r="K113" s="4">
        <f t="shared" si="4"/>
        <v>200.05484239999998</v>
      </c>
      <c r="L113" s="10">
        <v>433.95</v>
      </c>
      <c r="M113" s="4">
        <f t="shared" si="7"/>
        <v>442.74222521599995</v>
      </c>
      <c r="N113" s="4">
        <f t="shared" si="5"/>
        <v>2.0260917654107531</v>
      </c>
      <c r="O113" s="14">
        <f t="shared" si="6"/>
        <v>77.30322424886559</v>
      </c>
    </row>
    <row r="114" spans="1:17">
      <c r="A114" s="1" t="s">
        <v>94</v>
      </c>
      <c r="B114" s="2" t="s">
        <v>173</v>
      </c>
      <c r="C114" s="4">
        <v>307.33</v>
      </c>
      <c r="D114" s="4">
        <v>4</v>
      </c>
      <c r="E114" s="4">
        <v>3</v>
      </c>
      <c r="F114" s="4">
        <v>1</v>
      </c>
      <c r="G114" s="4">
        <v>7</v>
      </c>
      <c r="H114" s="4">
        <v>0</v>
      </c>
      <c r="I114" s="4">
        <v>0</v>
      </c>
      <c r="J114" s="4">
        <v>0</v>
      </c>
      <c r="K114" s="4">
        <f t="shared" si="4"/>
        <v>200.05484239999998</v>
      </c>
      <c r="L114" s="10">
        <v>437.75</v>
      </c>
      <c r="M114" s="4">
        <f t="shared" si="7"/>
        <v>451.52652521599998</v>
      </c>
      <c r="N114" s="4">
        <f t="shared" si="5"/>
        <v>3.1471216941176432</v>
      </c>
      <c r="O114" s="14">
        <f t="shared" si="6"/>
        <v>189.79264702708335</v>
      </c>
    </row>
    <row r="115" spans="1:17">
      <c r="A115" s="1" t="s">
        <v>95</v>
      </c>
      <c r="B115" s="2" t="s">
        <v>174</v>
      </c>
      <c r="C115" s="4">
        <v>307.7</v>
      </c>
      <c r="D115" s="4">
        <v>4</v>
      </c>
      <c r="E115" s="4">
        <v>10</v>
      </c>
      <c r="F115" s="4">
        <v>1</v>
      </c>
      <c r="G115" s="4">
        <v>0</v>
      </c>
      <c r="H115" s="4">
        <v>0</v>
      </c>
      <c r="I115" s="4">
        <v>0</v>
      </c>
      <c r="J115" s="4">
        <v>0</v>
      </c>
      <c r="K115" s="4">
        <f t="shared" si="4"/>
        <v>74.121600000000001</v>
      </c>
      <c r="L115" s="10">
        <v>466.7</v>
      </c>
      <c r="M115" s="4">
        <f t="shared" si="7"/>
        <v>472.19754399999999</v>
      </c>
      <c r="N115" s="4">
        <f t="shared" si="5"/>
        <v>1.1779610027855163</v>
      </c>
      <c r="O115" s="14">
        <f t="shared" si="6"/>
        <v>30.222990031936053</v>
      </c>
    </row>
    <row r="116" spans="1:17">
      <c r="A116" s="1" t="s">
        <v>96</v>
      </c>
      <c r="B116" s="2" t="s">
        <v>175</v>
      </c>
      <c r="C116" s="4">
        <v>356.65</v>
      </c>
      <c r="D116" s="4">
        <v>4</v>
      </c>
      <c r="E116" s="4">
        <v>10</v>
      </c>
      <c r="F116" s="4">
        <v>2</v>
      </c>
      <c r="G116" s="4">
        <v>0</v>
      </c>
      <c r="H116" s="4">
        <v>0</v>
      </c>
      <c r="I116" s="4">
        <v>0</v>
      </c>
      <c r="J116" s="4">
        <v>0</v>
      </c>
      <c r="K116" s="4">
        <f t="shared" si="4"/>
        <v>90.120999999999995</v>
      </c>
      <c r="L116" s="10">
        <v>540</v>
      </c>
      <c r="M116" s="4">
        <f t="shared" si="7"/>
        <v>538.65714000000003</v>
      </c>
      <c r="N116" s="4">
        <f t="shared" si="5"/>
        <v>0.24867777777777283</v>
      </c>
      <c r="O116" s="14">
        <f t="shared" si="6"/>
        <v>1.8032729795999283</v>
      </c>
    </row>
    <row r="117" spans="1:17">
      <c r="A117" s="1" t="s">
        <v>97</v>
      </c>
      <c r="B117" s="2" t="s">
        <v>144</v>
      </c>
      <c r="C117" s="4">
        <v>328.34999999999997</v>
      </c>
      <c r="D117" s="4">
        <v>5</v>
      </c>
      <c r="E117" s="4">
        <v>12</v>
      </c>
      <c r="F117" s="4">
        <v>1</v>
      </c>
      <c r="G117" s="4">
        <v>0</v>
      </c>
      <c r="H117" s="4">
        <v>0</v>
      </c>
      <c r="I117" s="4">
        <v>0</v>
      </c>
      <c r="J117" s="4">
        <v>0</v>
      </c>
      <c r="K117" s="4">
        <f t="shared" si="4"/>
        <v>88.148179999999996</v>
      </c>
      <c r="L117" s="10">
        <v>497.1</v>
      </c>
      <c r="M117" s="4">
        <f t="shared" si="7"/>
        <v>499.06979119999994</v>
      </c>
      <c r="N117" s="4">
        <f t="shared" si="5"/>
        <v>0.39625652786158072</v>
      </c>
      <c r="O117" s="14">
        <f t="shared" si="6"/>
        <v>3.8800773715971162</v>
      </c>
    </row>
    <row r="118" spans="1:17">
      <c r="A118" s="1" t="s">
        <v>98</v>
      </c>
      <c r="B118" s="2" t="s">
        <v>176</v>
      </c>
      <c r="C118" s="4">
        <v>356.15</v>
      </c>
      <c r="D118" s="4">
        <v>5</v>
      </c>
      <c r="E118" s="4">
        <v>12</v>
      </c>
      <c r="F118" s="4">
        <v>2</v>
      </c>
      <c r="G118" s="4">
        <v>0</v>
      </c>
      <c r="H118" s="4">
        <v>0</v>
      </c>
      <c r="I118" s="4">
        <v>0</v>
      </c>
      <c r="J118" s="4">
        <v>0</v>
      </c>
      <c r="K118" s="4">
        <f t="shared" si="4"/>
        <v>104.14758</v>
      </c>
      <c r="L118" s="10">
        <v>510</v>
      </c>
      <c r="M118" s="4">
        <f t="shared" si="7"/>
        <v>535.70788719999996</v>
      </c>
      <c r="N118" s="4">
        <f t="shared" si="5"/>
        <v>5.0407621960784237</v>
      </c>
      <c r="O118" s="14">
        <f t="shared" si="6"/>
        <v>660.89546428792175</v>
      </c>
    </row>
    <row r="119" spans="1:17">
      <c r="A119" s="1" t="s">
        <v>99</v>
      </c>
      <c r="B119" s="2" t="s">
        <v>144</v>
      </c>
      <c r="C119" s="4">
        <v>337.01</v>
      </c>
      <c r="D119" s="4">
        <v>5</v>
      </c>
      <c r="E119" s="4">
        <v>12</v>
      </c>
      <c r="F119" s="4">
        <v>1</v>
      </c>
      <c r="G119" s="4">
        <v>0</v>
      </c>
      <c r="H119" s="4">
        <v>0</v>
      </c>
      <c r="I119" s="4">
        <v>0</v>
      </c>
      <c r="J119" s="4">
        <v>0</v>
      </c>
      <c r="K119" s="4">
        <f t="shared" si="4"/>
        <v>88.148179999999996</v>
      </c>
      <c r="L119" s="10">
        <v>500.2</v>
      </c>
      <c r="M119" s="4">
        <f t="shared" si="7"/>
        <v>511.28039119999994</v>
      </c>
      <c r="N119" s="4">
        <f t="shared" si="5"/>
        <v>2.2151921631347364</v>
      </c>
      <c r="O119" s="14">
        <f t="shared" si="6"/>
        <v>122.77506914503637</v>
      </c>
    </row>
    <row r="120" spans="1:17">
      <c r="A120" s="1" t="s">
        <v>100</v>
      </c>
      <c r="B120" s="2" t="s">
        <v>177</v>
      </c>
      <c r="C120" s="4">
        <v>345.95</v>
      </c>
      <c r="D120" s="4">
        <v>6</v>
      </c>
      <c r="E120" s="4">
        <v>14</v>
      </c>
      <c r="F120" s="4">
        <v>1</v>
      </c>
      <c r="G120" s="4">
        <v>0</v>
      </c>
      <c r="H120" s="4">
        <v>0</v>
      </c>
      <c r="I120" s="4">
        <v>0</v>
      </c>
      <c r="J120" s="4">
        <v>0</v>
      </c>
      <c r="K120" s="4">
        <f t="shared" si="4"/>
        <v>102.17475999999999</v>
      </c>
      <c r="L120" s="10">
        <v>509.4</v>
      </c>
      <c r="M120" s="4">
        <f t="shared" si="7"/>
        <v>521.64153839999994</v>
      </c>
      <c r="N120" s="4">
        <f t="shared" si="5"/>
        <v>2.403128857479381</v>
      </c>
      <c r="O120" s="14">
        <f t="shared" si="6"/>
        <v>149.85526239867377</v>
      </c>
    </row>
    <row r="121" spans="1:17">
      <c r="A121" s="3" t="s">
        <v>101</v>
      </c>
      <c r="B121" s="18" t="s">
        <v>177</v>
      </c>
      <c r="C121" s="3">
        <v>362.78999999999996</v>
      </c>
      <c r="D121" s="3">
        <v>6</v>
      </c>
      <c r="E121" s="3">
        <v>14</v>
      </c>
      <c r="F121" s="3">
        <v>1</v>
      </c>
      <c r="G121" s="3">
        <v>0</v>
      </c>
      <c r="H121" s="3">
        <v>0</v>
      </c>
      <c r="I121" s="3">
        <v>0</v>
      </c>
      <c r="J121" s="3">
        <v>0</v>
      </c>
      <c r="K121" s="3">
        <f t="shared" si="4"/>
        <v>102.17475999999999</v>
      </c>
      <c r="L121" s="19">
        <v>530.6</v>
      </c>
      <c r="M121" s="3">
        <f t="shared" si="7"/>
        <v>545.38593839999987</v>
      </c>
      <c r="N121" s="3">
        <f t="shared" si="5"/>
        <v>2.7866450056539485</v>
      </c>
      <c r="O121" s="3">
        <f t="shared" si="6"/>
        <v>218.62397436859013</v>
      </c>
      <c r="P121" s="37"/>
      <c r="Q121" s="36"/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1"/>
  <sheetViews>
    <sheetView tabSelected="1" workbookViewId="0"/>
  </sheetViews>
  <sheetFormatPr defaultRowHeight="14.25"/>
  <cols>
    <col min="1" max="1" width="38.25" style="2" customWidth="1"/>
    <col min="2" max="2" width="12.25" style="2" customWidth="1"/>
    <col min="3" max="3" width="9" style="4"/>
    <col min="6" max="6" width="14.375" style="4" customWidth="1"/>
  </cols>
  <sheetData>
    <row r="1" spans="1:9" ht="15.75">
      <c r="A1" s="5" t="s">
        <v>179</v>
      </c>
      <c r="B1" s="5" t="s">
        <v>178</v>
      </c>
      <c r="C1" s="11" t="s">
        <v>213</v>
      </c>
      <c r="D1" s="11" t="s">
        <v>212</v>
      </c>
      <c r="E1" s="11" t="s">
        <v>216</v>
      </c>
      <c r="F1" s="17" t="s">
        <v>215</v>
      </c>
    </row>
    <row r="2" spans="1:9">
      <c r="A2" s="1" t="s">
        <v>0</v>
      </c>
      <c r="B2" s="2" t="s">
        <v>102</v>
      </c>
      <c r="C2" s="1">
        <v>190.56</v>
      </c>
      <c r="D2" s="4">
        <v>201.90371038999999</v>
      </c>
      <c r="E2">
        <f>ABS((D2-C2)/C2*100)</f>
        <v>5.9528287101175401</v>
      </c>
      <c r="F2" s="21">
        <f>(D2-C2)^2</f>
        <v>128.6797654121936</v>
      </c>
    </row>
    <row r="3" spans="1:9">
      <c r="A3" s="1" t="s">
        <v>1</v>
      </c>
      <c r="B3" s="2" t="s">
        <v>103</v>
      </c>
      <c r="C3" s="10">
        <v>351.25</v>
      </c>
      <c r="D3" s="4">
        <v>315.90231065</v>
      </c>
      <c r="E3">
        <f t="shared" ref="E3:E66" si="0">ABS((D3-C3)/C3*100)</f>
        <v>10.063399103202846</v>
      </c>
      <c r="F3" s="14">
        <f t="shared" ref="F3:F66" si="1">(D3-C3)^2</f>
        <v>1249.4591423841032</v>
      </c>
    </row>
    <row r="4" spans="1:9">
      <c r="A4" s="2" t="s">
        <v>180</v>
      </c>
      <c r="B4" s="2" t="s">
        <v>104</v>
      </c>
      <c r="C4" s="10">
        <v>299.25</v>
      </c>
      <c r="D4" s="4">
        <v>313.41082226999998</v>
      </c>
      <c r="E4">
        <f t="shared" si="0"/>
        <v>4.7321043508771874</v>
      </c>
      <c r="F4" s="14">
        <f t="shared" si="1"/>
        <v>200.52888736252746</v>
      </c>
    </row>
    <row r="5" spans="1:9">
      <c r="A5" s="2" t="s">
        <v>181</v>
      </c>
      <c r="B5" s="2" t="s">
        <v>105</v>
      </c>
      <c r="C5" s="10">
        <v>227.55</v>
      </c>
      <c r="D5" s="4">
        <v>232.13502055999999</v>
      </c>
      <c r="E5">
        <f t="shared" si="0"/>
        <v>2.0149508064161612</v>
      </c>
      <c r="F5" s="14">
        <f t="shared" si="1"/>
        <v>21.022413535622487</v>
      </c>
      <c r="H5" s="12" t="s">
        <v>214</v>
      </c>
      <c r="I5" s="13" t="s">
        <v>217</v>
      </c>
    </row>
    <row r="6" spans="1:9">
      <c r="A6" s="2" t="s">
        <v>182</v>
      </c>
      <c r="B6" s="2" t="s">
        <v>106</v>
      </c>
      <c r="C6" s="10">
        <v>528</v>
      </c>
      <c r="D6" s="4">
        <v>527.99148260000004</v>
      </c>
      <c r="E6">
        <f t="shared" si="0"/>
        <v>1.6131439393863084E-3</v>
      </c>
      <c r="F6" s="14">
        <f t="shared" si="1"/>
        <v>7.2546102759313624E-5</v>
      </c>
      <c r="H6" s="15">
        <f>AVERAGE(E2:E121)</f>
        <v>1.121618219359489</v>
      </c>
      <c r="I6" s="16">
        <f>SQRT(SUM(F2:F121)/120)</f>
        <v>7.3628751018092862</v>
      </c>
    </row>
    <row r="7" spans="1:9">
      <c r="A7" s="2" t="s">
        <v>183</v>
      </c>
      <c r="B7" s="2" t="s">
        <v>107</v>
      </c>
      <c r="C7" s="10">
        <v>478.06</v>
      </c>
      <c r="D7" s="4">
        <v>477.10155306000001</v>
      </c>
      <c r="E7">
        <f t="shared" si="0"/>
        <v>0.20048674643349945</v>
      </c>
      <c r="F7" s="14">
        <f t="shared" si="1"/>
        <v>0.91862053679533973</v>
      </c>
    </row>
    <row r="8" spans="1:9">
      <c r="A8" s="2" t="s">
        <v>184</v>
      </c>
      <c r="B8" s="2" t="s">
        <v>108</v>
      </c>
      <c r="C8" s="10">
        <v>583</v>
      </c>
      <c r="D8" s="4">
        <v>582.21799927999996</v>
      </c>
      <c r="E8">
        <f t="shared" si="0"/>
        <v>0.13413391423671386</v>
      </c>
      <c r="F8" s="14">
        <f t="shared" si="1"/>
        <v>0.61152512608058385</v>
      </c>
    </row>
    <row r="9" spans="1:9">
      <c r="A9" s="2" t="s">
        <v>185</v>
      </c>
      <c r="B9" s="2" t="s">
        <v>109</v>
      </c>
      <c r="C9" s="10">
        <v>509.75</v>
      </c>
      <c r="D9" s="4">
        <v>512.02892195000004</v>
      </c>
      <c r="E9">
        <f t="shared" si="0"/>
        <v>0.44706659146641298</v>
      </c>
      <c r="F9" s="14">
        <f t="shared" si="1"/>
        <v>5.1934852541919847</v>
      </c>
    </row>
    <row r="10" spans="1:9">
      <c r="A10" s="2" t="s">
        <v>186</v>
      </c>
      <c r="B10" s="2" t="s">
        <v>110</v>
      </c>
      <c r="C10" s="10">
        <v>536.01</v>
      </c>
      <c r="D10" s="4">
        <v>526.09281311999996</v>
      </c>
      <c r="E10">
        <f t="shared" si="0"/>
        <v>1.8501869144232443</v>
      </c>
      <c r="F10" s="14">
        <f t="shared" si="1"/>
        <v>98.350595612844756</v>
      </c>
    </row>
    <row r="11" spans="1:9">
      <c r="A11" s="2" t="s">
        <v>187</v>
      </c>
      <c r="B11" s="2" t="s">
        <v>111</v>
      </c>
      <c r="C11" s="10">
        <v>556.30999999999995</v>
      </c>
      <c r="D11" s="4">
        <v>554.82500103999996</v>
      </c>
      <c r="E11">
        <f t="shared" si="0"/>
        <v>0.26693731193039572</v>
      </c>
      <c r="F11" s="14">
        <f t="shared" si="1"/>
        <v>2.2052219112010354</v>
      </c>
    </row>
    <row r="12" spans="1:9">
      <c r="A12" s="2" t="s">
        <v>188</v>
      </c>
      <c r="B12" s="2" t="s">
        <v>112</v>
      </c>
      <c r="C12" s="10">
        <v>411.89</v>
      </c>
      <c r="D12" s="4">
        <v>416.43097643999999</v>
      </c>
      <c r="E12">
        <f t="shared" si="0"/>
        <v>1.1024730971861441</v>
      </c>
      <c r="F12" s="14">
        <f t="shared" si="1"/>
        <v>20.620467028635151</v>
      </c>
    </row>
    <row r="13" spans="1:9">
      <c r="A13" s="2" t="s">
        <v>189</v>
      </c>
      <c r="B13" s="2" t="s">
        <v>113</v>
      </c>
      <c r="C13" s="10">
        <v>452.15</v>
      </c>
      <c r="D13" s="4">
        <v>444.47475708000002</v>
      </c>
      <c r="E13">
        <f t="shared" si="0"/>
        <v>1.6974992635187349</v>
      </c>
      <c r="F13" s="14">
        <f t="shared" si="1"/>
        <v>58.909353881009508</v>
      </c>
    </row>
    <row r="14" spans="1:9">
      <c r="A14" s="2" t="s">
        <v>190</v>
      </c>
      <c r="B14" s="2" t="s">
        <v>114</v>
      </c>
      <c r="C14" s="10">
        <v>421.45</v>
      </c>
      <c r="D14" s="4">
        <v>420.77430808999998</v>
      </c>
      <c r="E14">
        <f t="shared" si="0"/>
        <v>0.1603255214141682</v>
      </c>
      <c r="F14" s="14">
        <f t="shared" si="1"/>
        <v>0.45655955723946406</v>
      </c>
    </row>
    <row r="15" spans="1:9">
      <c r="A15" s="1" t="s">
        <v>2</v>
      </c>
      <c r="B15" s="2" t="s">
        <v>115</v>
      </c>
      <c r="C15" s="10">
        <v>424.95</v>
      </c>
      <c r="D15" s="4">
        <v>425.11356165000001</v>
      </c>
      <c r="E15">
        <f t="shared" si="0"/>
        <v>3.8489622308511509E-2</v>
      </c>
      <c r="F15" s="14">
        <f t="shared" si="1"/>
        <v>2.6752413350728928E-2</v>
      </c>
    </row>
    <row r="16" spans="1:9">
      <c r="A16" s="1" t="s">
        <v>3</v>
      </c>
      <c r="B16" s="2" t="s">
        <v>116</v>
      </c>
      <c r="C16" s="10">
        <v>369.38</v>
      </c>
      <c r="D16" s="4">
        <v>367.26676371000002</v>
      </c>
      <c r="E16">
        <f t="shared" si="0"/>
        <v>0.57210360333531185</v>
      </c>
      <c r="F16" s="14">
        <f t="shared" si="1"/>
        <v>4.4657676173728573</v>
      </c>
    </row>
    <row r="17" spans="1:6">
      <c r="A17" s="1" t="s">
        <v>4</v>
      </c>
      <c r="B17" s="2" t="s">
        <v>117</v>
      </c>
      <c r="C17" s="10">
        <v>451.51</v>
      </c>
      <c r="D17" s="4">
        <v>453.07662255000002</v>
      </c>
      <c r="E17">
        <f t="shared" si="0"/>
        <v>0.34697405373082185</v>
      </c>
      <c r="F17" s="14">
        <f t="shared" si="1"/>
        <v>2.4543062141686081</v>
      </c>
    </row>
    <row r="18" spans="1:6">
      <c r="A18" s="1" t="s">
        <v>5</v>
      </c>
      <c r="B18" s="2" t="s">
        <v>118</v>
      </c>
      <c r="C18" s="10">
        <v>385.08</v>
      </c>
      <c r="D18" s="4">
        <v>386.39413567000003</v>
      </c>
      <c r="E18">
        <f t="shared" si="0"/>
        <v>0.34126302846162915</v>
      </c>
      <c r="F18" s="14">
        <f t="shared" si="1"/>
        <v>1.7269525591664581</v>
      </c>
    </row>
    <row r="19" spans="1:6">
      <c r="A19" s="1" t="s">
        <v>6</v>
      </c>
      <c r="B19" s="2" t="s">
        <v>119</v>
      </c>
      <c r="C19" s="10">
        <v>471.15</v>
      </c>
      <c r="D19" s="4">
        <v>466.00952188999997</v>
      </c>
      <c r="E19">
        <f t="shared" si="0"/>
        <v>1.0910491584421105</v>
      </c>
      <c r="F19" s="14">
        <f t="shared" si="1"/>
        <v>26.424515199389209</v>
      </c>
    </row>
    <row r="20" spans="1:6">
      <c r="A20" s="1" t="s">
        <v>7</v>
      </c>
      <c r="B20" s="2" t="s">
        <v>120</v>
      </c>
      <c r="C20" s="10">
        <v>305.32</v>
      </c>
      <c r="D20" s="4">
        <v>296.07700686999999</v>
      </c>
      <c r="E20">
        <f t="shared" si="0"/>
        <v>3.0273133532031973</v>
      </c>
      <c r="F20" s="14">
        <f t="shared" si="1"/>
        <v>85.43292200122724</v>
      </c>
    </row>
    <row r="21" spans="1:6">
      <c r="A21" s="1" t="s">
        <v>8</v>
      </c>
      <c r="B21" s="2" t="s">
        <v>121</v>
      </c>
      <c r="C21" s="10">
        <v>460.4</v>
      </c>
      <c r="D21" s="4">
        <v>463.60273728999999</v>
      </c>
      <c r="E21">
        <f t="shared" si="0"/>
        <v>0.69564233058210601</v>
      </c>
      <c r="F21" s="14">
        <f t="shared" si="1"/>
        <v>10.257526148756646</v>
      </c>
    </row>
    <row r="22" spans="1:6">
      <c r="A22" s="2" t="s">
        <v>191</v>
      </c>
      <c r="B22" s="2" t="s">
        <v>122</v>
      </c>
      <c r="C22" s="10">
        <v>345.85</v>
      </c>
      <c r="D22" s="4">
        <v>362.93793412000002</v>
      </c>
      <c r="E22">
        <f t="shared" si="0"/>
        <v>4.9408512707821304</v>
      </c>
      <c r="F22" s="14">
        <f t="shared" si="1"/>
        <v>291.99749248946017</v>
      </c>
    </row>
    <row r="23" spans="1:6">
      <c r="A23" s="2" t="s">
        <v>192</v>
      </c>
      <c r="B23" s="2" t="s">
        <v>123</v>
      </c>
      <c r="C23" s="10">
        <v>374.25</v>
      </c>
      <c r="D23" s="4">
        <v>372.05515901000001</v>
      </c>
      <c r="E23">
        <f t="shared" si="0"/>
        <v>0.58646385838343051</v>
      </c>
      <c r="F23" s="14">
        <f t="shared" si="1"/>
        <v>4.8173269713841309</v>
      </c>
    </row>
    <row r="24" spans="1:6">
      <c r="A24" s="2" t="s">
        <v>193</v>
      </c>
      <c r="B24" s="2" t="s">
        <v>124</v>
      </c>
      <c r="C24" s="10">
        <v>293</v>
      </c>
      <c r="D24" s="4">
        <v>299.33289761999998</v>
      </c>
      <c r="E24">
        <f t="shared" si="0"/>
        <v>2.1613985051194482</v>
      </c>
      <c r="F24" s="14">
        <f t="shared" si="1"/>
        <v>40.105592265401448</v>
      </c>
    </row>
    <row r="25" spans="1:6">
      <c r="A25" s="2" t="s">
        <v>9</v>
      </c>
      <c r="B25" s="2" t="s">
        <v>125</v>
      </c>
      <c r="C25" s="10">
        <v>503.9</v>
      </c>
      <c r="D25" s="4">
        <v>487.51729542999999</v>
      </c>
      <c r="E25">
        <f t="shared" si="0"/>
        <v>3.2511816967652289</v>
      </c>
      <c r="F25" s="14">
        <f t="shared" si="1"/>
        <v>268.39300902789847</v>
      </c>
    </row>
    <row r="26" spans="1:6">
      <c r="A26" s="1" t="s">
        <v>10</v>
      </c>
      <c r="B26" s="2" t="s">
        <v>126</v>
      </c>
      <c r="C26" s="10">
        <v>410.29</v>
      </c>
      <c r="D26" s="4">
        <v>408.22404804000001</v>
      </c>
      <c r="E26">
        <f t="shared" si="0"/>
        <v>0.5035345633576267</v>
      </c>
      <c r="F26" s="14">
        <f t="shared" si="1"/>
        <v>4.2681575010278694</v>
      </c>
    </row>
    <row r="27" spans="1:6">
      <c r="A27" s="1" t="s">
        <v>11</v>
      </c>
      <c r="B27" s="2" t="s">
        <v>127</v>
      </c>
      <c r="C27" s="10">
        <v>352.9</v>
      </c>
      <c r="D27" s="4">
        <v>348.00991796</v>
      </c>
      <c r="E27">
        <f t="shared" si="0"/>
        <v>1.3856849079059173</v>
      </c>
      <c r="F27" s="14">
        <f t="shared" si="1"/>
        <v>23.912902357930381</v>
      </c>
    </row>
    <row r="28" spans="1:6">
      <c r="A28" s="1" t="s">
        <v>12</v>
      </c>
      <c r="B28" s="2" t="s">
        <v>128</v>
      </c>
      <c r="C28" s="10">
        <v>477.3</v>
      </c>
      <c r="D28" s="4">
        <v>475.19924259999999</v>
      </c>
      <c r="E28">
        <f t="shared" si="0"/>
        <v>0.44013354284517497</v>
      </c>
      <c r="F28" s="14">
        <f t="shared" si="1"/>
        <v>4.4131816536548456</v>
      </c>
    </row>
    <row r="29" spans="1:6">
      <c r="A29" s="1" t="s">
        <v>13</v>
      </c>
      <c r="B29" s="2" t="s">
        <v>129</v>
      </c>
      <c r="C29" s="10">
        <v>418.7</v>
      </c>
      <c r="D29" s="4">
        <v>418.93649370000003</v>
      </c>
      <c r="E29">
        <f t="shared" si="0"/>
        <v>5.6482851683792586E-2</v>
      </c>
      <c r="F29" s="14">
        <f t="shared" si="1"/>
        <v>5.5929270139708706E-2</v>
      </c>
    </row>
    <row r="30" spans="1:6">
      <c r="A30" s="1" t="s">
        <v>14</v>
      </c>
      <c r="B30" s="2" t="s">
        <v>130</v>
      </c>
      <c r="C30" s="10">
        <v>456.92</v>
      </c>
      <c r="D30" s="4">
        <v>461.46974870999998</v>
      </c>
      <c r="E30">
        <f t="shared" si="0"/>
        <v>0.99574295500305521</v>
      </c>
      <c r="F30" s="14">
        <f t="shared" si="1"/>
        <v>20.700213324146304</v>
      </c>
    </row>
    <row r="31" spans="1:6">
      <c r="A31" s="1" t="s">
        <v>15</v>
      </c>
      <c r="B31" s="2" t="s">
        <v>129</v>
      </c>
      <c r="C31" s="10">
        <v>418.75</v>
      </c>
      <c r="D31" s="4">
        <v>417.55728957000002</v>
      </c>
      <c r="E31">
        <f t="shared" si="0"/>
        <v>0.28482637134327804</v>
      </c>
      <c r="F31" s="14">
        <f t="shared" si="1"/>
        <v>1.4225581698307297</v>
      </c>
    </row>
    <row r="32" spans="1:6">
      <c r="A32" s="1" t="s">
        <v>16</v>
      </c>
      <c r="B32" s="2" t="s">
        <v>131</v>
      </c>
      <c r="C32" s="10">
        <v>551.15</v>
      </c>
      <c r="D32" s="4">
        <v>563.22125813000002</v>
      </c>
      <c r="E32">
        <f t="shared" si="0"/>
        <v>2.1901947074299275</v>
      </c>
      <c r="F32" s="14">
        <f t="shared" si="1"/>
        <v>145.71527284109223</v>
      </c>
    </row>
    <row r="33" spans="1:6">
      <c r="A33" s="1" t="s">
        <v>17</v>
      </c>
      <c r="B33" s="2" t="s">
        <v>131</v>
      </c>
      <c r="C33" s="10">
        <v>552.35</v>
      </c>
      <c r="D33" s="4">
        <v>552.39125844</v>
      </c>
      <c r="E33">
        <f t="shared" si="0"/>
        <v>7.4696189010552538E-3</v>
      </c>
      <c r="F33" s="14">
        <f t="shared" si="1"/>
        <v>1.7022588712318416E-3</v>
      </c>
    </row>
    <row r="34" spans="1:6">
      <c r="A34" s="1" t="s">
        <v>18</v>
      </c>
      <c r="B34" s="2" t="s">
        <v>132</v>
      </c>
      <c r="C34" s="10">
        <v>487.44</v>
      </c>
      <c r="D34" s="4">
        <v>500.85103442000002</v>
      </c>
      <c r="E34">
        <f t="shared" si="0"/>
        <v>2.7513200434925369</v>
      </c>
      <c r="F34" s="14">
        <f t="shared" si="1"/>
        <v>179.8558442144253</v>
      </c>
    </row>
    <row r="35" spans="1:6">
      <c r="A35" s="1" t="s">
        <v>19</v>
      </c>
      <c r="B35" s="2" t="s">
        <v>133</v>
      </c>
      <c r="C35" s="10">
        <v>395.45</v>
      </c>
      <c r="D35" s="4">
        <v>395.51727277999998</v>
      </c>
      <c r="E35">
        <f t="shared" si="0"/>
        <v>1.7011703123023428E-2</v>
      </c>
      <c r="F35" s="14">
        <f t="shared" si="1"/>
        <v>4.5256269289278813E-3</v>
      </c>
    </row>
    <row r="36" spans="1:6">
      <c r="A36" s="2" t="s">
        <v>20</v>
      </c>
      <c r="B36" s="2" t="s">
        <v>134</v>
      </c>
      <c r="C36" s="10">
        <v>487.79</v>
      </c>
      <c r="D36" s="4">
        <v>488.92219800999999</v>
      </c>
      <c r="E36">
        <f t="shared" si="0"/>
        <v>0.23210767133396906</v>
      </c>
      <c r="F36" s="14">
        <f t="shared" si="1"/>
        <v>1.2818723338478872</v>
      </c>
    </row>
    <row r="37" spans="1:6">
      <c r="A37" s="1" t="s">
        <v>21</v>
      </c>
      <c r="B37" s="2" t="s">
        <v>135</v>
      </c>
      <c r="C37" s="10">
        <v>503.5</v>
      </c>
      <c r="D37" s="4">
        <v>502.02114805000002</v>
      </c>
      <c r="E37">
        <f t="shared" si="0"/>
        <v>0.2937143892750701</v>
      </c>
      <c r="F37" s="14">
        <f t="shared" si="1"/>
        <v>2.1870030900187372</v>
      </c>
    </row>
    <row r="38" spans="1:6">
      <c r="A38" s="1" t="s">
        <v>22</v>
      </c>
      <c r="B38" s="2" t="s">
        <v>135</v>
      </c>
      <c r="C38" s="10">
        <v>482.4</v>
      </c>
      <c r="D38" s="4">
        <v>484.07092695</v>
      </c>
      <c r="E38">
        <f t="shared" si="0"/>
        <v>0.34637789179104961</v>
      </c>
      <c r="F38" s="14">
        <f t="shared" si="1"/>
        <v>2.7919968722363802</v>
      </c>
    </row>
    <row r="39" spans="1:6">
      <c r="A39" s="1" t="s">
        <v>23</v>
      </c>
      <c r="B39" s="2" t="s">
        <v>136</v>
      </c>
      <c r="C39" s="10">
        <v>374.8</v>
      </c>
      <c r="D39" s="4">
        <v>372.81056939000001</v>
      </c>
      <c r="E39">
        <f t="shared" si="0"/>
        <v>0.53079792155816419</v>
      </c>
      <c r="F39" s="14">
        <f t="shared" si="1"/>
        <v>3.95783415200497</v>
      </c>
    </row>
    <row r="40" spans="1:6">
      <c r="A40" s="1" t="s">
        <v>24</v>
      </c>
      <c r="B40" s="2" t="s">
        <v>137</v>
      </c>
      <c r="C40" s="10">
        <v>427.15</v>
      </c>
      <c r="D40" s="4">
        <v>413.04365917000001</v>
      </c>
      <c r="E40">
        <f t="shared" si="0"/>
        <v>3.3024325951070974</v>
      </c>
      <c r="F40" s="14">
        <f t="shared" si="1"/>
        <v>198.98885161212411</v>
      </c>
    </row>
    <row r="41" spans="1:6">
      <c r="A41" s="1" t="s">
        <v>25</v>
      </c>
      <c r="B41" s="2" t="s">
        <v>138</v>
      </c>
      <c r="C41" s="10">
        <v>403.35</v>
      </c>
      <c r="D41" s="4">
        <v>411.48417861000001</v>
      </c>
      <c r="E41">
        <f t="shared" si="0"/>
        <v>2.016655165489027</v>
      </c>
      <c r="F41" s="14">
        <f t="shared" si="1"/>
        <v>66.164861659381401</v>
      </c>
    </row>
    <row r="42" spans="1:6">
      <c r="A42" s="1" t="s">
        <v>26</v>
      </c>
      <c r="B42" s="2" t="s">
        <v>138</v>
      </c>
      <c r="C42" s="10">
        <v>412.45</v>
      </c>
      <c r="D42" s="4">
        <v>411.01026751000001</v>
      </c>
      <c r="E42">
        <f t="shared" si="0"/>
        <v>0.34906836949932918</v>
      </c>
      <c r="F42" s="14">
        <f t="shared" si="1"/>
        <v>2.0728296427615511</v>
      </c>
    </row>
    <row r="43" spans="1:6">
      <c r="A43" s="1" t="s">
        <v>27</v>
      </c>
      <c r="B43" s="2" t="s">
        <v>138</v>
      </c>
      <c r="C43" s="10">
        <v>398.1</v>
      </c>
      <c r="D43" s="4">
        <v>410.77254620999997</v>
      </c>
      <c r="E43">
        <f t="shared" si="0"/>
        <v>3.1832570233609516</v>
      </c>
      <c r="F43" s="14">
        <f t="shared" si="1"/>
        <v>160.59342744458411</v>
      </c>
    </row>
    <row r="44" spans="1:6">
      <c r="A44" s="1" t="s">
        <v>194</v>
      </c>
      <c r="B44" s="2" t="s">
        <v>139</v>
      </c>
      <c r="C44" s="10">
        <v>345.01</v>
      </c>
      <c r="D44" s="4">
        <v>347.24515940999999</v>
      </c>
      <c r="E44">
        <f t="shared" si="0"/>
        <v>0.64785351439088557</v>
      </c>
      <c r="F44" s="14">
        <f t="shared" si="1"/>
        <v>4.9959375881115227</v>
      </c>
    </row>
    <row r="45" spans="1:6">
      <c r="A45" s="1" t="s">
        <v>28</v>
      </c>
      <c r="B45" s="2" t="s">
        <v>140</v>
      </c>
      <c r="C45" s="10">
        <v>461.6</v>
      </c>
      <c r="D45" s="4">
        <v>462.90593853000001</v>
      </c>
      <c r="E45">
        <f t="shared" si="0"/>
        <v>0.2829156260831871</v>
      </c>
      <c r="F45" s="14">
        <f t="shared" si="1"/>
        <v>1.7054754441385394</v>
      </c>
    </row>
    <row r="46" spans="1:6">
      <c r="A46" s="2" t="s">
        <v>195</v>
      </c>
      <c r="B46" s="2" t="s">
        <v>141</v>
      </c>
      <c r="C46" s="10">
        <v>425.12</v>
      </c>
      <c r="D46" s="4">
        <v>422.46718206000003</v>
      </c>
      <c r="E46">
        <f t="shared" si="0"/>
        <v>0.62401626364320129</v>
      </c>
      <c r="F46" s="14">
        <f t="shared" si="1"/>
        <v>7.0374430227857223</v>
      </c>
    </row>
    <row r="47" spans="1:6">
      <c r="A47" s="2" t="s">
        <v>196</v>
      </c>
      <c r="B47" s="2" t="s">
        <v>142</v>
      </c>
      <c r="C47" s="10">
        <v>431.95</v>
      </c>
      <c r="D47" s="4">
        <v>435.53319028999999</v>
      </c>
      <c r="E47">
        <f t="shared" si="0"/>
        <v>0.82953820812594159</v>
      </c>
      <c r="F47" s="14">
        <f t="shared" si="1"/>
        <v>12.839252654350316</v>
      </c>
    </row>
    <row r="48" spans="1:6">
      <c r="A48" s="2" t="s">
        <v>197</v>
      </c>
      <c r="B48" s="2" t="s">
        <v>143</v>
      </c>
      <c r="C48" s="10">
        <v>386.35</v>
      </c>
      <c r="D48" s="4">
        <v>382.21813486000002</v>
      </c>
      <c r="E48">
        <f t="shared" si="0"/>
        <v>1.0694616642940344</v>
      </c>
      <c r="F48" s="14">
        <f t="shared" si="1"/>
        <v>17.072309535147237</v>
      </c>
    </row>
    <row r="49" spans="1:6">
      <c r="A49" s="1" t="s">
        <v>29</v>
      </c>
      <c r="B49" s="2" t="s">
        <v>144</v>
      </c>
      <c r="C49" s="10">
        <v>512.70000000000005</v>
      </c>
      <c r="D49" s="4">
        <v>512.58864179</v>
      </c>
      <c r="E49">
        <f t="shared" si="0"/>
        <v>2.1719955139467235E-2</v>
      </c>
      <c r="F49" s="14">
        <f t="shared" si="1"/>
        <v>1.2400650934414909E-2</v>
      </c>
    </row>
    <row r="50" spans="1:6">
      <c r="A50" s="1" t="s">
        <v>30</v>
      </c>
      <c r="B50" s="2" t="s">
        <v>145</v>
      </c>
      <c r="C50" s="10">
        <v>540</v>
      </c>
      <c r="D50" s="4">
        <v>540.27009803999999</v>
      </c>
      <c r="E50">
        <f t="shared" si="0"/>
        <v>5.0018155555554347E-2</v>
      </c>
      <c r="F50" s="14">
        <f t="shared" si="1"/>
        <v>7.2952951211838077E-2</v>
      </c>
    </row>
    <row r="51" spans="1:6">
      <c r="A51" s="1" t="s">
        <v>31</v>
      </c>
      <c r="B51" s="2" t="s">
        <v>146</v>
      </c>
      <c r="C51" s="10">
        <v>489</v>
      </c>
      <c r="D51" s="4">
        <v>480.82445776999998</v>
      </c>
      <c r="E51">
        <f t="shared" si="0"/>
        <v>1.6718900265848708</v>
      </c>
      <c r="F51" s="14">
        <f t="shared" si="1"/>
        <v>66.83949075451369</v>
      </c>
    </row>
    <row r="52" spans="1:6">
      <c r="A52" s="1" t="s">
        <v>32</v>
      </c>
      <c r="B52" s="2" t="s">
        <v>146</v>
      </c>
      <c r="C52" s="10">
        <v>500</v>
      </c>
      <c r="D52" s="4">
        <v>485.70687497</v>
      </c>
      <c r="E52">
        <f t="shared" si="0"/>
        <v>2.858625006</v>
      </c>
      <c r="F52" s="14">
        <f t="shared" si="1"/>
        <v>204.29342312321248</v>
      </c>
    </row>
    <row r="53" spans="1:6">
      <c r="A53" s="1" t="s">
        <v>33</v>
      </c>
      <c r="B53" s="2" t="s">
        <v>147</v>
      </c>
      <c r="C53" s="10">
        <v>531.1</v>
      </c>
      <c r="D53" s="4">
        <v>531.48503984000001</v>
      </c>
      <c r="E53">
        <f t="shared" si="0"/>
        <v>7.2498557710410527E-2</v>
      </c>
      <c r="F53" s="14">
        <f t="shared" si="1"/>
        <v>0.14825567838721818</v>
      </c>
    </row>
    <row r="54" spans="1:6">
      <c r="A54" s="1" t="s">
        <v>34</v>
      </c>
      <c r="B54" s="2" t="s">
        <v>148</v>
      </c>
      <c r="C54" s="10">
        <v>469.7</v>
      </c>
      <c r="D54" s="4">
        <v>472.40614978000002</v>
      </c>
      <c r="E54">
        <f t="shared" si="0"/>
        <v>0.57614430061742228</v>
      </c>
      <c r="F54" s="14">
        <f t="shared" si="1"/>
        <v>7.3232466317942242</v>
      </c>
    </row>
    <row r="55" spans="1:6">
      <c r="A55" s="1" t="s">
        <v>35</v>
      </c>
      <c r="B55" s="2" t="s">
        <v>148</v>
      </c>
      <c r="C55" s="10">
        <v>460.4</v>
      </c>
      <c r="D55" s="4">
        <v>460.05361332000001</v>
      </c>
      <c r="E55">
        <f t="shared" si="0"/>
        <v>7.5236029539523547E-2</v>
      </c>
      <c r="F55" s="14">
        <f t="shared" si="1"/>
        <v>0.11998373208139913</v>
      </c>
    </row>
    <row r="56" spans="1:6">
      <c r="A56" s="1" t="s">
        <v>36</v>
      </c>
      <c r="B56" s="2" t="s">
        <v>148</v>
      </c>
      <c r="C56" s="10">
        <v>433.8</v>
      </c>
      <c r="D56" s="4">
        <v>433.60792172999999</v>
      </c>
      <c r="E56">
        <f t="shared" si="0"/>
        <v>4.4278070539424737E-2</v>
      </c>
      <c r="F56" s="14">
        <f t="shared" si="1"/>
        <v>3.6894061806202326E-2</v>
      </c>
    </row>
    <row r="57" spans="1:6">
      <c r="A57" s="1" t="s">
        <v>37</v>
      </c>
      <c r="B57" s="2" t="s">
        <v>146</v>
      </c>
      <c r="C57" s="10">
        <v>497.7</v>
      </c>
      <c r="D57" s="4">
        <v>494.84752495999999</v>
      </c>
      <c r="E57">
        <f t="shared" si="0"/>
        <v>0.57313141249748878</v>
      </c>
      <c r="F57" s="14">
        <f t="shared" si="1"/>
        <v>8.1366138538230111</v>
      </c>
    </row>
    <row r="58" spans="1:6">
      <c r="A58" s="1" t="s">
        <v>38</v>
      </c>
      <c r="B58" s="2" t="s">
        <v>146</v>
      </c>
      <c r="C58" s="10">
        <v>504.6</v>
      </c>
      <c r="D58" s="4">
        <v>508.17976406999998</v>
      </c>
      <c r="E58">
        <f t="shared" si="0"/>
        <v>0.70942609393578149</v>
      </c>
      <c r="F58" s="14">
        <f t="shared" si="1"/>
        <v>12.814710796862631</v>
      </c>
    </row>
    <row r="59" spans="1:6">
      <c r="A59" s="1" t="s">
        <v>39</v>
      </c>
      <c r="B59" s="2" t="s">
        <v>147</v>
      </c>
      <c r="C59" s="10">
        <v>526.5</v>
      </c>
      <c r="D59" s="4">
        <v>526.08957788999999</v>
      </c>
      <c r="E59">
        <f t="shared" si="0"/>
        <v>7.7952917378919878E-2</v>
      </c>
      <c r="F59" s="14">
        <f t="shared" si="1"/>
        <v>0.16844630837686289</v>
      </c>
    </row>
    <row r="60" spans="1:6">
      <c r="A60" s="1" t="s">
        <v>40</v>
      </c>
      <c r="B60" s="2" t="s">
        <v>147</v>
      </c>
      <c r="C60" s="10">
        <v>519.79999999999995</v>
      </c>
      <c r="D60" s="4">
        <v>519.13867191999998</v>
      </c>
      <c r="E60">
        <f t="shared" si="0"/>
        <v>0.12722741054251169</v>
      </c>
      <c r="F60" s="14">
        <f t="shared" si="1"/>
        <v>0.4373548293964542</v>
      </c>
    </row>
    <row r="61" spans="1:6">
      <c r="A61" s="1" t="s">
        <v>41</v>
      </c>
      <c r="B61" s="2" t="s">
        <v>147</v>
      </c>
      <c r="C61" s="10">
        <v>536.4</v>
      </c>
      <c r="D61" s="4">
        <v>535.8699345</v>
      </c>
      <c r="E61">
        <f t="shared" si="0"/>
        <v>9.881907158836277E-2</v>
      </c>
      <c r="F61" s="14">
        <f t="shared" si="1"/>
        <v>0.28096943429022653</v>
      </c>
    </row>
    <row r="62" spans="1:6">
      <c r="A62" s="1" t="s">
        <v>42</v>
      </c>
      <c r="B62" s="2" t="s">
        <v>147</v>
      </c>
      <c r="C62" s="10">
        <v>540.6</v>
      </c>
      <c r="D62" s="4">
        <v>536.10615285999995</v>
      </c>
      <c r="E62">
        <f t="shared" si="0"/>
        <v>0.83127028116908441</v>
      </c>
      <c r="F62" s="14">
        <f t="shared" si="1"/>
        <v>20.194662117686814</v>
      </c>
    </row>
    <row r="63" spans="1:6">
      <c r="A63" s="1" t="s">
        <v>43</v>
      </c>
      <c r="B63" s="2" t="s">
        <v>149</v>
      </c>
      <c r="C63" s="10">
        <v>563.5</v>
      </c>
      <c r="D63" s="4">
        <v>573.39969421000001</v>
      </c>
      <c r="E63">
        <f t="shared" si="0"/>
        <v>1.756822397515529</v>
      </c>
      <c r="F63" s="14">
        <f t="shared" si="1"/>
        <v>98.003945451507661</v>
      </c>
    </row>
    <row r="64" spans="1:6">
      <c r="A64" s="1" t="s">
        <v>44</v>
      </c>
      <c r="B64" s="2" t="s">
        <v>149</v>
      </c>
      <c r="C64" s="10">
        <v>543.79999999999995</v>
      </c>
      <c r="D64" s="4">
        <v>545.11190382999996</v>
      </c>
      <c r="E64">
        <f t="shared" si="0"/>
        <v>0.24124748620816583</v>
      </c>
      <c r="F64" s="14">
        <f t="shared" si="1"/>
        <v>1.7210916591686838</v>
      </c>
    </row>
    <row r="65" spans="1:6">
      <c r="A65" s="1" t="s">
        <v>45</v>
      </c>
      <c r="B65" s="2" t="s">
        <v>149</v>
      </c>
      <c r="C65" s="10">
        <v>573.5</v>
      </c>
      <c r="D65" s="4">
        <v>573.05839830000002</v>
      </c>
      <c r="E65">
        <f t="shared" si="0"/>
        <v>7.7001168265035461E-2</v>
      </c>
      <c r="F65" s="14">
        <f t="shared" si="1"/>
        <v>0.19501206144287087</v>
      </c>
    </row>
    <row r="66" spans="1:6">
      <c r="A66" s="1" t="s">
        <v>46</v>
      </c>
      <c r="B66" s="2" t="s">
        <v>149</v>
      </c>
      <c r="C66" s="10">
        <v>566.4</v>
      </c>
      <c r="D66" s="4">
        <v>567.13868413</v>
      </c>
      <c r="E66">
        <f t="shared" si="0"/>
        <v>0.13041739583333761</v>
      </c>
      <c r="F66" s="14">
        <f t="shared" si="1"/>
        <v>0.54565424391389261</v>
      </c>
    </row>
    <row r="67" spans="1:6">
      <c r="A67" s="1" t="s">
        <v>47</v>
      </c>
      <c r="B67" s="2" t="s">
        <v>149</v>
      </c>
      <c r="C67" s="10">
        <v>567.1</v>
      </c>
      <c r="D67" s="4">
        <v>566.86075140000003</v>
      </c>
      <c r="E67">
        <f t="shared" ref="E67:E121" si="2">ABS((D67-C67)/C67*100)</f>
        <v>4.2188079703755287E-2</v>
      </c>
      <c r="F67" s="14">
        <f t="shared" ref="F67:F121" si="3">(D67-C67)^2</f>
        <v>5.7239892601958213E-2</v>
      </c>
    </row>
    <row r="68" spans="1:6">
      <c r="A68" s="1" t="s">
        <v>48</v>
      </c>
      <c r="B68" s="2" t="s">
        <v>149</v>
      </c>
      <c r="C68" s="10">
        <v>576.5</v>
      </c>
      <c r="D68" s="4">
        <v>560.21833047999996</v>
      </c>
      <c r="E68">
        <f t="shared" si="2"/>
        <v>2.8242271500433715</v>
      </c>
      <c r="F68" s="14">
        <f t="shared" si="3"/>
        <v>265.09276235849825</v>
      </c>
    </row>
    <row r="69" spans="1:6">
      <c r="A69" s="1" t="s">
        <v>49</v>
      </c>
      <c r="B69" s="2" t="s">
        <v>146</v>
      </c>
      <c r="C69" s="10">
        <v>507.6</v>
      </c>
      <c r="D69" s="4">
        <v>511.09349759000003</v>
      </c>
      <c r="E69">
        <f t="shared" si="2"/>
        <v>0.68823829590228602</v>
      </c>
      <c r="F69" s="14">
        <f t="shared" si="3"/>
        <v>12.204525411335837</v>
      </c>
    </row>
    <row r="70" spans="1:6">
      <c r="A70" s="1" t="s">
        <v>50</v>
      </c>
      <c r="B70" s="2" t="s">
        <v>150</v>
      </c>
      <c r="C70" s="10">
        <v>448.73</v>
      </c>
      <c r="D70" s="4">
        <v>444.50567410000002</v>
      </c>
      <c r="E70">
        <f t="shared" si="2"/>
        <v>0.94139591736678985</v>
      </c>
      <c r="F70" s="14">
        <f t="shared" si="3"/>
        <v>17.84492930941078</v>
      </c>
    </row>
    <row r="71" spans="1:6">
      <c r="A71" s="1" t="s">
        <v>51</v>
      </c>
      <c r="B71" s="2" t="s">
        <v>147</v>
      </c>
      <c r="C71" s="10">
        <v>530.4</v>
      </c>
      <c r="D71" s="4">
        <v>532.90970824999999</v>
      </c>
      <c r="E71">
        <f t="shared" si="2"/>
        <v>0.47317274698341194</v>
      </c>
      <c r="F71" s="14">
        <f t="shared" si="3"/>
        <v>6.2986355001181478</v>
      </c>
    </row>
    <row r="72" spans="1:6">
      <c r="A72" s="1" t="s">
        <v>52</v>
      </c>
      <c r="B72" s="2" t="s">
        <v>147</v>
      </c>
      <c r="C72" s="10">
        <v>535.20000000000005</v>
      </c>
      <c r="D72" s="4">
        <v>536.54839220999997</v>
      </c>
      <c r="E72">
        <f t="shared" si="2"/>
        <v>0.25194174327352931</v>
      </c>
      <c r="F72" s="14">
        <f t="shared" si="3"/>
        <v>1.8181615519884928</v>
      </c>
    </row>
    <row r="73" spans="1:6">
      <c r="A73" s="1" t="s">
        <v>53</v>
      </c>
      <c r="B73" s="2" t="s">
        <v>149</v>
      </c>
      <c r="C73" s="10">
        <v>549.79999999999995</v>
      </c>
      <c r="D73" s="4">
        <v>560.09475777</v>
      </c>
      <c r="E73">
        <f t="shared" si="2"/>
        <v>1.8724550327391867</v>
      </c>
      <c r="F73" s="14">
        <f t="shared" si="3"/>
        <v>105.98203754297633</v>
      </c>
    </row>
    <row r="74" spans="1:6">
      <c r="A74" s="1" t="s">
        <v>54</v>
      </c>
      <c r="B74" s="2" t="s">
        <v>149</v>
      </c>
      <c r="C74" s="10">
        <v>550</v>
      </c>
      <c r="D74" s="4">
        <v>559.20177493000006</v>
      </c>
      <c r="E74">
        <f t="shared" si="2"/>
        <v>1.6730499872727376</v>
      </c>
      <c r="F74" s="14">
        <f t="shared" si="3"/>
        <v>84.672661862377538</v>
      </c>
    </row>
    <row r="75" spans="1:6">
      <c r="A75" s="1" t="s">
        <v>55</v>
      </c>
      <c r="B75" s="2" t="s">
        <v>149</v>
      </c>
      <c r="C75" s="10">
        <v>562</v>
      </c>
      <c r="D75" s="4">
        <v>562.18783957999995</v>
      </c>
      <c r="E75">
        <f t="shared" si="2"/>
        <v>3.3423412811378159E-2</v>
      </c>
      <c r="F75" s="14">
        <f t="shared" si="3"/>
        <v>3.5283707814555837E-2</v>
      </c>
    </row>
    <row r="76" spans="1:6">
      <c r="A76" s="1" t="s">
        <v>56</v>
      </c>
      <c r="B76" s="2" t="s">
        <v>147</v>
      </c>
      <c r="C76" s="10">
        <v>540.20000000000005</v>
      </c>
      <c r="D76" s="4">
        <v>540.17880706000005</v>
      </c>
      <c r="E76">
        <f t="shared" si="2"/>
        <v>3.923165494259852E-3</v>
      </c>
      <c r="F76" s="14">
        <f t="shared" si="3"/>
        <v>4.4914070584324914E-4</v>
      </c>
    </row>
    <row r="77" spans="1:6">
      <c r="A77" s="1" t="s">
        <v>57</v>
      </c>
      <c r="B77" s="2" t="s">
        <v>149</v>
      </c>
      <c r="C77" s="10">
        <v>559.70000000000005</v>
      </c>
      <c r="D77" s="4">
        <v>561.73535898</v>
      </c>
      <c r="E77">
        <f t="shared" si="2"/>
        <v>0.36365177416472311</v>
      </c>
      <c r="F77" s="14">
        <f t="shared" si="3"/>
        <v>4.1426861774664587</v>
      </c>
    </row>
    <row r="78" spans="1:6">
      <c r="A78" s="1" t="s">
        <v>58</v>
      </c>
      <c r="B78" s="2" t="s">
        <v>149</v>
      </c>
      <c r="C78" s="10">
        <v>563.6</v>
      </c>
      <c r="D78" s="4">
        <v>563.39648168999997</v>
      </c>
      <c r="E78">
        <f t="shared" si="2"/>
        <v>3.6110416962393456E-2</v>
      </c>
      <c r="F78" s="14">
        <f t="shared" si="3"/>
        <v>4.1419702505276247E-2</v>
      </c>
    </row>
    <row r="79" spans="1:6">
      <c r="A79" s="1" t="s">
        <v>59</v>
      </c>
      <c r="B79" s="2" t="s">
        <v>149</v>
      </c>
      <c r="C79" s="10">
        <v>561.70000000000005</v>
      </c>
      <c r="D79" s="4">
        <v>563.13339082000005</v>
      </c>
      <c r="E79">
        <f t="shared" si="2"/>
        <v>0.25518796866654786</v>
      </c>
      <c r="F79" s="14">
        <f t="shared" si="3"/>
        <v>2.0546092428602711</v>
      </c>
    </row>
    <row r="80" spans="1:6">
      <c r="A80" s="1" t="s">
        <v>60</v>
      </c>
      <c r="B80" s="2" t="s">
        <v>149</v>
      </c>
      <c r="C80" s="10">
        <v>568.70000000000005</v>
      </c>
      <c r="D80" s="4">
        <v>568.36724448999996</v>
      </c>
      <c r="E80">
        <f t="shared" si="2"/>
        <v>5.8511607174271778E-2</v>
      </c>
      <c r="F80" s="14">
        <f t="shared" si="3"/>
        <v>0.11072622943541575</v>
      </c>
    </row>
    <row r="81" spans="1:6">
      <c r="A81" s="1" t="s">
        <v>61</v>
      </c>
      <c r="B81" s="2" t="s">
        <v>151</v>
      </c>
      <c r="C81" s="10">
        <v>327.83</v>
      </c>
      <c r="D81" s="4">
        <v>332.81872919</v>
      </c>
      <c r="E81">
        <f t="shared" si="2"/>
        <v>1.5217427294634462</v>
      </c>
      <c r="F81" s="14">
        <f t="shared" si="3"/>
        <v>24.887418931158205</v>
      </c>
    </row>
    <row r="82" spans="1:6">
      <c r="A82" s="1" t="s">
        <v>62</v>
      </c>
      <c r="B82" s="2" t="s">
        <v>152</v>
      </c>
      <c r="C82" s="10">
        <v>400.6</v>
      </c>
      <c r="D82" s="4">
        <v>397.98541613999998</v>
      </c>
      <c r="E82">
        <f t="shared" si="2"/>
        <v>0.65266696455317985</v>
      </c>
      <c r="F82" s="14">
        <f t="shared" si="3"/>
        <v>6.8360487609727025</v>
      </c>
    </row>
    <row r="83" spans="1:6">
      <c r="A83" s="1" t="s">
        <v>63</v>
      </c>
      <c r="B83" s="2" t="s">
        <v>153</v>
      </c>
      <c r="C83" s="10">
        <v>379</v>
      </c>
      <c r="D83" s="4">
        <v>383.68853942999999</v>
      </c>
      <c r="E83">
        <f t="shared" si="2"/>
        <v>1.2370816437994701</v>
      </c>
      <c r="F83" s="14">
        <f t="shared" si="3"/>
        <v>21.982401986664648</v>
      </c>
    </row>
    <row r="84" spans="1:6">
      <c r="A84" s="1" t="s">
        <v>64</v>
      </c>
      <c r="B84" s="2" t="s">
        <v>154</v>
      </c>
      <c r="C84" s="10">
        <v>503.25</v>
      </c>
      <c r="D84" s="4">
        <v>505.14522819000001</v>
      </c>
      <c r="E84">
        <f t="shared" si="2"/>
        <v>0.37659775260805001</v>
      </c>
      <c r="F84" s="14">
        <f t="shared" si="3"/>
        <v>3.5918898921707201</v>
      </c>
    </row>
    <row r="85" spans="1:6">
      <c r="A85" s="1" t="s">
        <v>65</v>
      </c>
      <c r="B85" s="2" t="s">
        <v>155</v>
      </c>
      <c r="C85" s="10">
        <v>306.5</v>
      </c>
      <c r="D85" s="4">
        <v>298.78167674000002</v>
      </c>
      <c r="E85">
        <f t="shared" si="2"/>
        <v>2.518213135399666</v>
      </c>
      <c r="F85" s="14">
        <f t="shared" si="3"/>
        <v>59.57251394585667</v>
      </c>
    </row>
    <row r="86" spans="1:6">
      <c r="A86" s="1" t="s">
        <v>66</v>
      </c>
      <c r="B86" s="2" t="s">
        <v>154</v>
      </c>
      <c r="C86" s="10">
        <v>507.25</v>
      </c>
      <c r="D86" s="4">
        <v>518.97014131000003</v>
      </c>
      <c r="E86">
        <f t="shared" si="2"/>
        <v>2.3105256402168615</v>
      </c>
      <c r="F86" s="14">
        <f t="shared" si="3"/>
        <v>137.36171232636923</v>
      </c>
    </row>
    <row r="87" spans="1:6">
      <c r="A87" s="1" t="s">
        <v>67</v>
      </c>
      <c r="B87" s="2" t="s">
        <v>154</v>
      </c>
      <c r="C87" s="10">
        <v>535.79999999999995</v>
      </c>
      <c r="D87" s="4">
        <v>515.46571428000004</v>
      </c>
      <c r="E87">
        <f t="shared" si="2"/>
        <v>3.7951261142217083</v>
      </c>
      <c r="F87" s="14">
        <f t="shared" si="3"/>
        <v>413.48317574259232</v>
      </c>
    </row>
    <row r="88" spans="1:6">
      <c r="A88" s="1" t="s">
        <v>68</v>
      </c>
      <c r="B88" s="2" t="s">
        <v>156</v>
      </c>
      <c r="C88" s="10">
        <v>475</v>
      </c>
      <c r="D88" s="4">
        <v>489.92629011000002</v>
      </c>
      <c r="E88">
        <f t="shared" si="2"/>
        <v>3.1423768652631634</v>
      </c>
      <c r="F88" s="14">
        <f t="shared" si="3"/>
        <v>222.79413644788457</v>
      </c>
    </row>
    <row r="89" spans="1:6">
      <c r="A89" s="1" t="s">
        <v>69</v>
      </c>
      <c r="B89" s="2" t="s">
        <v>157</v>
      </c>
      <c r="C89" s="10">
        <v>364.9</v>
      </c>
      <c r="D89" s="4">
        <v>376.86616634000001</v>
      </c>
      <c r="E89">
        <f t="shared" si="2"/>
        <v>3.2793001753905262</v>
      </c>
      <c r="F89" s="14">
        <f t="shared" si="3"/>
        <v>143.1891368765497</v>
      </c>
    </row>
    <row r="90" spans="1:6">
      <c r="A90" s="1" t="s">
        <v>70</v>
      </c>
      <c r="B90" s="2" t="s">
        <v>158</v>
      </c>
      <c r="C90" s="10">
        <v>514</v>
      </c>
      <c r="D90" s="4">
        <v>513.76856296000005</v>
      </c>
      <c r="E90">
        <f t="shared" si="2"/>
        <v>4.5026661478588741E-2</v>
      </c>
      <c r="F90" s="14">
        <f t="shared" si="3"/>
        <v>5.3563103483936669E-2</v>
      </c>
    </row>
    <row r="91" spans="1:6">
      <c r="A91" s="1" t="s">
        <v>71</v>
      </c>
      <c r="B91" s="2" t="s">
        <v>159</v>
      </c>
      <c r="C91" s="10">
        <v>378.65</v>
      </c>
      <c r="D91" s="4">
        <v>390.42036466000002</v>
      </c>
      <c r="E91">
        <f t="shared" si="2"/>
        <v>3.1085077670672234</v>
      </c>
      <c r="F91" s="14">
        <f t="shared" si="3"/>
        <v>138.54148422937789</v>
      </c>
    </row>
    <row r="92" spans="1:6">
      <c r="A92" s="1" t="s">
        <v>72</v>
      </c>
      <c r="B92" s="2" t="s">
        <v>160</v>
      </c>
      <c r="C92" s="10">
        <v>367.85</v>
      </c>
      <c r="D92" s="4">
        <v>375.32066730999998</v>
      </c>
      <c r="E92">
        <f t="shared" si="2"/>
        <v>2.0309004512708855</v>
      </c>
      <c r="F92" s="14">
        <f t="shared" si="3"/>
        <v>55.810870056701937</v>
      </c>
    </row>
    <row r="93" spans="1:6">
      <c r="A93" s="1" t="s">
        <v>73</v>
      </c>
      <c r="B93" s="2" t="s">
        <v>161</v>
      </c>
      <c r="C93" s="10">
        <v>417.9</v>
      </c>
      <c r="D93" s="4">
        <v>419.39079713000001</v>
      </c>
      <c r="E93">
        <f t="shared" si="2"/>
        <v>0.35673537449151299</v>
      </c>
      <c r="F93" s="14">
        <f t="shared" si="3"/>
        <v>2.2224760828163341</v>
      </c>
    </row>
    <row r="94" spans="1:6">
      <c r="A94" s="1" t="s">
        <v>74</v>
      </c>
      <c r="B94" s="2" t="s">
        <v>162</v>
      </c>
      <c r="C94" s="10">
        <v>394</v>
      </c>
      <c r="D94" s="4">
        <v>393.27380037</v>
      </c>
      <c r="E94">
        <f t="shared" si="2"/>
        <v>0.18431462690355241</v>
      </c>
      <c r="F94" s="14">
        <f t="shared" si="3"/>
        <v>0.52736590261213168</v>
      </c>
    </row>
    <row r="95" spans="1:6">
      <c r="A95" s="1" t="s">
        <v>75</v>
      </c>
      <c r="B95" s="2" t="s">
        <v>161</v>
      </c>
      <c r="C95" s="10">
        <v>419.5</v>
      </c>
      <c r="D95" s="4">
        <v>420.85362937999997</v>
      </c>
      <c r="E95">
        <f t="shared" si="2"/>
        <v>0.32267684862931406</v>
      </c>
      <c r="F95" s="14">
        <f t="shared" si="3"/>
        <v>1.8323124983991101</v>
      </c>
    </row>
    <row r="96" spans="1:6">
      <c r="A96" s="1" t="s">
        <v>76</v>
      </c>
      <c r="B96" s="2" t="s">
        <v>161</v>
      </c>
      <c r="C96" s="10">
        <v>435.5</v>
      </c>
      <c r="D96" s="4">
        <v>437.39986018000002</v>
      </c>
      <c r="E96">
        <f t="shared" si="2"/>
        <v>0.43624803214696184</v>
      </c>
      <c r="F96" s="14">
        <f t="shared" si="3"/>
        <v>3.6094687035497039</v>
      </c>
    </row>
    <row r="97" spans="1:6">
      <c r="A97" s="1" t="s">
        <v>77</v>
      </c>
      <c r="B97" s="2" t="s">
        <v>161</v>
      </c>
      <c r="C97" s="10">
        <v>428.6</v>
      </c>
      <c r="D97" s="4">
        <v>426.32778521</v>
      </c>
      <c r="E97">
        <f t="shared" si="2"/>
        <v>0.53014810779281862</v>
      </c>
      <c r="F97" s="14">
        <f t="shared" si="3"/>
        <v>5.1629600518948395</v>
      </c>
    </row>
    <row r="98" spans="1:6">
      <c r="A98" s="1" t="s">
        <v>78</v>
      </c>
      <c r="B98" s="2" t="s">
        <v>163</v>
      </c>
      <c r="C98" s="10">
        <v>465</v>
      </c>
      <c r="D98" s="4">
        <v>463.91963291000002</v>
      </c>
      <c r="E98">
        <f t="shared" si="2"/>
        <v>0.23233700860214654</v>
      </c>
      <c r="F98" s="14">
        <f t="shared" si="3"/>
        <v>1.1671930491550282</v>
      </c>
    </row>
    <row r="99" spans="1:6">
      <c r="A99" s="1" t="s">
        <v>79</v>
      </c>
      <c r="B99" s="2" t="s">
        <v>163</v>
      </c>
      <c r="C99" s="10">
        <v>470</v>
      </c>
      <c r="D99" s="4">
        <v>469.39255725999999</v>
      </c>
      <c r="E99">
        <f t="shared" si="2"/>
        <v>0.12924313617021499</v>
      </c>
      <c r="F99" s="14">
        <f t="shared" si="3"/>
        <v>0.36898668237872023</v>
      </c>
    </row>
    <row r="100" spans="1:6">
      <c r="A100" s="1" t="s">
        <v>80</v>
      </c>
      <c r="B100" s="2" t="s">
        <v>164</v>
      </c>
      <c r="C100" s="10">
        <v>412.75</v>
      </c>
      <c r="D100" s="4">
        <v>413.10896273999998</v>
      </c>
      <c r="E100">
        <f t="shared" si="2"/>
        <v>8.6968562083581169E-2</v>
      </c>
      <c r="F100" s="14">
        <f t="shared" si="3"/>
        <v>0.12885424870829418</v>
      </c>
    </row>
    <row r="101" spans="1:6">
      <c r="A101" s="1" t="s">
        <v>81</v>
      </c>
      <c r="B101" s="2" t="s">
        <v>165</v>
      </c>
      <c r="C101" s="10">
        <v>425</v>
      </c>
      <c r="D101" s="4">
        <v>439.91454605000001</v>
      </c>
      <c r="E101">
        <f t="shared" si="2"/>
        <v>3.5093049529411795</v>
      </c>
      <c r="F101" s="14">
        <f t="shared" si="3"/>
        <v>222.44368387757098</v>
      </c>
    </row>
    <row r="102" spans="1:6">
      <c r="A102" s="1" t="s">
        <v>82</v>
      </c>
      <c r="B102" s="2" t="s">
        <v>163</v>
      </c>
      <c r="C102" s="10">
        <v>464.8</v>
      </c>
      <c r="D102" s="4">
        <v>474.19062711999999</v>
      </c>
      <c r="E102">
        <f t="shared" si="2"/>
        <v>2.02035867469879</v>
      </c>
      <c r="F102" s="14">
        <f t="shared" si="3"/>
        <v>88.183877706879059</v>
      </c>
    </row>
    <row r="103" spans="1:6">
      <c r="A103" s="1" t="s">
        <v>83</v>
      </c>
      <c r="B103" s="2" t="s">
        <v>163</v>
      </c>
      <c r="C103" s="10">
        <v>475</v>
      </c>
      <c r="D103" s="4">
        <v>480.01921441000002</v>
      </c>
      <c r="E103">
        <f t="shared" si="2"/>
        <v>1.0566767178947405</v>
      </c>
      <c r="F103" s="14">
        <f t="shared" si="3"/>
        <v>25.192513293551826</v>
      </c>
    </row>
    <row r="104" spans="1:6">
      <c r="A104" s="1" t="s">
        <v>84</v>
      </c>
      <c r="B104" s="2" t="s">
        <v>163</v>
      </c>
      <c r="C104" s="10">
        <v>475</v>
      </c>
      <c r="D104" s="4">
        <v>469.78266647999999</v>
      </c>
      <c r="E104">
        <f t="shared" si="2"/>
        <v>1.0983860042105287</v>
      </c>
      <c r="F104" s="14">
        <f t="shared" si="3"/>
        <v>27.220569058915707</v>
      </c>
    </row>
    <row r="105" spans="1:6">
      <c r="A105" s="1" t="s">
        <v>85</v>
      </c>
      <c r="B105" s="2" t="s">
        <v>166</v>
      </c>
      <c r="C105" s="10">
        <v>495</v>
      </c>
      <c r="D105" s="4">
        <v>495.51759240000001</v>
      </c>
      <c r="E105">
        <f t="shared" si="2"/>
        <v>0.10456412121212369</v>
      </c>
      <c r="F105" s="14">
        <f t="shared" si="3"/>
        <v>0.26790189253777269</v>
      </c>
    </row>
    <row r="106" spans="1:6">
      <c r="A106" s="1" t="s">
        <v>86</v>
      </c>
      <c r="B106" s="2" t="s">
        <v>166</v>
      </c>
      <c r="C106" s="10">
        <v>504</v>
      </c>
      <c r="D106" s="4">
        <v>505.83576570000002</v>
      </c>
      <c r="E106">
        <f t="shared" si="2"/>
        <v>0.36423922619048105</v>
      </c>
      <c r="F106" s="14">
        <f t="shared" si="3"/>
        <v>3.3700357052965799</v>
      </c>
    </row>
    <row r="107" spans="1:6">
      <c r="A107" s="1" t="s">
        <v>87</v>
      </c>
      <c r="B107" s="2" t="s">
        <v>167</v>
      </c>
      <c r="C107" s="10">
        <v>508</v>
      </c>
      <c r="D107" s="4">
        <v>505.88104454</v>
      </c>
      <c r="E107">
        <f t="shared" si="2"/>
        <v>0.4171172165354321</v>
      </c>
      <c r="F107" s="14">
        <f t="shared" si="3"/>
        <v>4.489972241463791</v>
      </c>
    </row>
    <row r="108" spans="1:6">
      <c r="A108" s="1" t="s">
        <v>88</v>
      </c>
      <c r="B108" s="2" t="s">
        <v>168</v>
      </c>
      <c r="C108" s="10">
        <v>537.29999999999995</v>
      </c>
      <c r="D108" s="4">
        <v>535.88114915000006</v>
      </c>
      <c r="E108">
        <f t="shared" si="2"/>
        <v>0.26407050995717457</v>
      </c>
      <c r="F108" s="14">
        <f t="shared" si="3"/>
        <v>2.0131377345454355</v>
      </c>
    </row>
    <row r="109" spans="1:6">
      <c r="A109" s="1" t="s">
        <v>89</v>
      </c>
      <c r="B109" s="2" t="s">
        <v>169</v>
      </c>
      <c r="C109" s="10">
        <v>567</v>
      </c>
      <c r="D109" s="4">
        <v>566.45099875999995</v>
      </c>
      <c r="E109">
        <f t="shared" si="2"/>
        <v>9.6825615520291425E-2</v>
      </c>
      <c r="F109" s="14">
        <f t="shared" si="3"/>
        <v>0.30140236152159505</v>
      </c>
    </row>
    <row r="110" spans="1:6">
      <c r="A110" s="1" t="s">
        <v>90</v>
      </c>
      <c r="B110" s="2" t="s">
        <v>170</v>
      </c>
      <c r="C110" s="10">
        <v>400.35</v>
      </c>
      <c r="D110" s="4">
        <v>402.05920602999998</v>
      </c>
      <c r="E110">
        <f t="shared" si="2"/>
        <v>0.42692794554763625</v>
      </c>
      <c r="F110" s="14">
        <f t="shared" si="3"/>
        <v>2.9213852529882298</v>
      </c>
    </row>
    <row r="111" spans="1:6">
      <c r="A111" s="1" t="s">
        <v>91</v>
      </c>
      <c r="B111" s="2" t="s">
        <v>171</v>
      </c>
      <c r="C111" s="10">
        <v>378.05</v>
      </c>
      <c r="D111" s="4">
        <v>380.13245260000002</v>
      </c>
      <c r="E111">
        <f t="shared" si="2"/>
        <v>0.55084052374024872</v>
      </c>
      <c r="F111" s="14">
        <f t="shared" si="3"/>
        <v>4.3366088312468039</v>
      </c>
    </row>
    <row r="112" spans="1:6">
      <c r="A112" s="1" t="s">
        <v>92</v>
      </c>
      <c r="B112" s="2" t="s">
        <v>172</v>
      </c>
      <c r="C112" s="10">
        <v>406.85</v>
      </c>
      <c r="D112" s="4">
        <v>401.43199650000003</v>
      </c>
      <c r="E112">
        <f t="shared" si="2"/>
        <v>1.3316955880545649</v>
      </c>
      <c r="F112" s="14">
        <f t="shared" si="3"/>
        <v>29.354761926012223</v>
      </c>
    </row>
    <row r="113" spans="1:6">
      <c r="A113" s="1" t="s">
        <v>93</v>
      </c>
      <c r="B113" s="2" t="s">
        <v>173</v>
      </c>
      <c r="C113" s="10">
        <v>433.95</v>
      </c>
      <c r="D113" s="4">
        <v>436.41130512000001</v>
      </c>
      <c r="E113">
        <f t="shared" si="2"/>
        <v>0.56718633944003227</v>
      </c>
      <c r="F113" s="14">
        <f t="shared" si="3"/>
        <v>6.0580228937383129</v>
      </c>
    </row>
    <row r="114" spans="1:6">
      <c r="A114" s="1" t="s">
        <v>94</v>
      </c>
      <c r="B114" s="2" t="s">
        <v>173</v>
      </c>
      <c r="C114" s="10">
        <v>437.75</v>
      </c>
      <c r="D114" s="4">
        <v>440.87118276000001</v>
      </c>
      <c r="E114">
        <f t="shared" si="2"/>
        <v>0.71300577041690705</v>
      </c>
      <c r="F114" s="14">
        <f t="shared" si="3"/>
        <v>9.7417818213212843</v>
      </c>
    </row>
    <row r="115" spans="1:6">
      <c r="A115" s="1" t="s">
        <v>95</v>
      </c>
      <c r="B115" s="2" t="s">
        <v>174</v>
      </c>
      <c r="C115" s="10">
        <v>466.7</v>
      </c>
      <c r="D115" s="4">
        <v>482.47335513000002</v>
      </c>
      <c r="E115">
        <f t="shared" si="2"/>
        <v>3.3797632590529307</v>
      </c>
      <c r="F115" s="14">
        <f t="shared" si="3"/>
        <v>248.79873205709816</v>
      </c>
    </row>
    <row r="116" spans="1:6">
      <c r="A116" s="1" t="s">
        <v>96</v>
      </c>
      <c r="B116" s="2" t="s">
        <v>175</v>
      </c>
      <c r="C116" s="10">
        <v>540</v>
      </c>
      <c r="D116" s="4">
        <v>539.93935406000003</v>
      </c>
      <c r="E116">
        <f t="shared" si="2"/>
        <v>1.1230729629624471E-2</v>
      </c>
      <c r="F116" s="14">
        <f t="shared" si="3"/>
        <v>3.677930038480221E-3</v>
      </c>
    </row>
    <row r="117" spans="1:6">
      <c r="A117" s="1" t="s">
        <v>97</v>
      </c>
      <c r="B117" s="2" t="s">
        <v>144</v>
      </c>
      <c r="C117" s="10">
        <v>497.1</v>
      </c>
      <c r="D117" s="4">
        <v>497.70773730000002</v>
      </c>
      <c r="E117">
        <f t="shared" si="2"/>
        <v>0.1222565479782733</v>
      </c>
      <c r="F117" s="14">
        <f t="shared" si="3"/>
        <v>0.36934462581128585</v>
      </c>
    </row>
    <row r="118" spans="1:6">
      <c r="A118" s="1" t="s">
        <v>98</v>
      </c>
      <c r="B118" s="2" t="s">
        <v>176</v>
      </c>
      <c r="C118" s="10">
        <v>510</v>
      </c>
      <c r="D118" s="4">
        <v>510.40269631000001</v>
      </c>
      <c r="E118">
        <f t="shared" si="2"/>
        <v>7.896006078431575E-2</v>
      </c>
      <c r="F118" s="14">
        <f t="shared" si="3"/>
        <v>0.16216431808762438</v>
      </c>
    </row>
    <row r="119" spans="1:6">
      <c r="A119" s="1" t="s">
        <v>99</v>
      </c>
      <c r="B119" s="2" t="s">
        <v>144</v>
      </c>
      <c r="C119" s="10">
        <v>500.2</v>
      </c>
      <c r="D119" s="4">
        <v>511.91432779000002</v>
      </c>
      <c r="E119">
        <f t="shared" si="2"/>
        <v>2.3419287864854113</v>
      </c>
      <c r="F119" s="14">
        <f t="shared" si="3"/>
        <v>137.22547557156693</v>
      </c>
    </row>
    <row r="120" spans="1:6">
      <c r="A120" s="1" t="s">
        <v>100</v>
      </c>
      <c r="B120" s="2" t="s">
        <v>177</v>
      </c>
      <c r="C120" s="10">
        <v>509.4</v>
      </c>
      <c r="D120" s="4">
        <v>509.09351064999998</v>
      </c>
      <c r="E120">
        <f t="shared" si="2"/>
        <v>6.0166735374949459E-2</v>
      </c>
      <c r="F120" s="14">
        <f t="shared" si="3"/>
        <v>9.3935721663417932E-2</v>
      </c>
    </row>
    <row r="121" spans="1:6">
      <c r="A121" s="3" t="s">
        <v>101</v>
      </c>
      <c r="B121" s="18" t="s">
        <v>177</v>
      </c>
      <c r="C121" s="19">
        <v>530.6</v>
      </c>
      <c r="D121" s="3">
        <v>518.64342331</v>
      </c>
      <c r="E121" s="30">
        <f t="shared" si="2"/>
        <v>2.2534068394270674</v>
      </c>
      <c r="F121" s="20">
        <f t="shared" si="3"/>
        <v>142.95972614385184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Joback(exp)</vt:lpstr>
      <vt:lpstr>Joback(est)</vt:lpstr>
      <vt:lpstr>Lydersen</vt:lpstr>
      <vt:lpstr>C-G(1st)</vt:lpstr>
      <vt:lpstr>C-G(2nd)</vt:lpstr>
      <vt:lpstr>Klincewitz-Reid</vt:lpstr>
      <vt:lpstr>MLP+Pubchem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2021-05-31T11:10:28Z</dcterms:modified>
</cp:coreProperties>
</file>