
<file path=[Content_Types].xml><?xml version="1.0" encoding="utf-8"?>
<Types xmlns="http://schemas.openxmlformats.org/package/2006/content-types">
  <Override PartName="/xl/revisions/revisionLog1.xml" ContentType="application/vnd.openxmlformats-officedocument.spreadsheetml.revisionLog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revisions/revisionLog11.xml" ContentType="application/vnd.openxmlformats-officedocument.spreadsheetml.revisionLo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510" yWindow="60" windowWidth="19155" windowHeight="11820"/>
  </bookViews>
  <sheets>
    <sheet name="FA" sheetId="1" r:id="rId1"/>
  </sheets>
  <calcPr calcId="125725"/>
  <customWorkbookViews>
    <customWorkbookView name="Makarenko - Личное представление" guid="{41599F6E-51B4-4422-9E57-6B5BE899F286}" mergeInterval="0" personalView="1" maximized="1" xWindow="1" yWindow="1" windowWidth="1916" windowHeight="850" activeSheetId="1"/>
  </customWorkbookViews>
</workbook>
</file>

<file path=xl/calcChain.xml><?xml version="1.0" encoding="utf-8"?>
<calcChain xmlns="http://schemas.openxmlformats.org/spreadsheetml/2006/main">
  <c r="AK4" i="1"/>
  <c r="AI23"/>
  <c r="AI22"/>
  <c r="AI21"/>
  <c r="AI20"/>
  <c r="AI19"/>
  <c r="AI18"/>
  <c r="AI17"/>
  <c r="AK21"/>
  <c r="AK23"/>
  <c r="AI24"/>
  <c r="AI25"/>
  <c r="AK25" s="1"/>
  <c r="AI26"/>
  <c r="AI5"/>
  <c r="AI6"/>
  <c r="AI7"/>
  <c r="AI8"/>
  <c r="AI9"/>
  <c r="AI10"/>
  <c r="AI11"/>
  <c r="AI12"/>
  <c r="AI13"/>
  <c r="AI4"/>
  <c r="AG18"/>
  <c r="AG19"/>
  <c r="AG20"/>
  <c r="AG21"/>
  <c r="AG22"/>
  <c r="AG23"/>
  <c r="AG24"/>
  <c r="AG25"/>
  <c r="AG26"/>
  <c r="AG17"/>
  <c r="AG5"/>
  <c r="AG6"/>
  <c r="AG7"/>
  <c r="AG8"/>
  <c r="AG9"/>
  <c r="AG10"/>
  <c r="AG11"/>
  <c r="AG12"/>
  <c r="AG13"/>
  <c r="AG4"/>
  <c r="AF19"/>
  <c r="AH19"/>
  <c r="AJ19"/>
  <c r="AF20"/>
  <c r="AH20"/>
  <c r="AJ20"/>
  <c r="AK20"/>
  <c r="AF21"/>
  <c r="AH21"/>
  <c r="AJ21"/>
  <c r="AF22"/>
  <c r="AH22"/>
  <c r="AJ22"/>
  <c r="AK22"/>
  <c r="AF23"/>
  <c r="AH23"/>
  <c r="AJ23"/>
  <c r="AF24"/>
  <c r="AH24"/>
  <c r="AJ24"/>
  <c r="AK24"/>
  <c r="AF25"/>
  <c r="AH25"/>
  <c r="AJ25"/>
  <c r="AF26"/>
  <c r="AH26"/>
  <c r="AJ26"/>
  <c r="AK26"/>
  <c r="AJ18"/>
  <c r="AK18"/>
  <c r="AH18"/>
  <c r="AF18"/>
  <c r="AJ17"/>
  <c r="AH17"/>
  <c r="AF17"/>
  <c r="AE18"/>
  <c r="AE19"/>
  <c r="AE20"/>
  <c r="AE21"/>
  <c r="AE22"/>
  <c r="AE23"/>
  <c r="AE24"/>
  <c r="AE25"/>
  <c r="AE26"/>
  <c r="AE17"/>
  <c r="AK19" l="1"/>
  <c r="AK17"/>
  <c r="AE4" l="1"/>
  <c r="AJ5" l="1"/>
  <c r="AJ6"/>
  <c r="AJ7"/>
  <c r="AJ8"/>
  <c r="AJ9"/>
  <c r="AJ10"/>
  <c r="AJ11"/>
  <c r="AJ12"/>
  <c r="AJ13"/>
  <c r="AJ4"/>
  <c r="AK5"/>
  <c r="AK6"/>
  <c r="AK7"/>
  <c r="AK8"/>
  <c r="AK9"/>
  <c r="AK10"/>
  <c r="AK11"/>
  <c r="AK12"/>
  <c r="AK13"/>
  <c r="AH5"/>
  <c r="AH6"/>
  <c r="AH7"/>
  <c r="AH8"/>
  <c r="AH9"/>
  <c r="AH10"/>
  <c r="AH11"/>
  <c r="AH12"/>
  <c r="AH13"/>
  <c r="AH4"/>
  <c r="AF5"/>
  <c r="AF6"/>
  <c r="AF7"/>
  <c r="AF8"/>
  <c r="AF9"/>
  <c r="AF10"/>
  <c r="AF11"/>
  <c r="AF12"/>
  <c r="AF13"/>
  <c r="AF4"/>
  <c r="AE5"/>
  <c r="AE6"/>
  <c r="AE7"/>
  <c r="AE8"/>
  <c r="AE9"/>
  <c r="AE10"/>
  <c r="AE11"/>
  <c r="AE12"/>
  <c r="AE13"/>
</calcChain>
</file>

<file path=xl/sharedStrings.xml><?xml version="1.0" encoding="utf-8"?>
<sst xmlns="http://schemas.openxmlformats.org/spreadsheetml/2006/main" count="143" uniqueCount="61">
  <si>
    <t>C12</t>
  </si>
  <si>
    <t>C14</t>
  </si>
  <si>
    <t>C15</t>
  </si>
  <si>
    <t>C16</t>
  </si>
  <si>
    <t>C17</t>
  </si>
  <si>
    <t>C18</t>
  </si>
  <si>
    <t>C20</t>
  </si>
  <si>
    <t>C22</t>
  </si>
  <si>
    <t>C24</t>
  </si>
  <si>
    <t>Pressed</t>
  </si>
  <si>
    <t>D1</t>
  </si>
  <si>
    <t>D2</t>
  </si>
  <si>
    <t>D3</t>
  </si>
  <si>
    <t>D4</t>
  </si>
  <si>
    <t>Sample type</t>
  </si>
  <si>
    <t>Glycerol tritridecanoate as an internal standard added to the sample for assessing transesterification efficiency, mg</t>
  </si>
  <si>
    <t>Methyl tridecanoate measured and converted to glycerol tritridecanoate, mg</t>
  </si>
  <si>
    <t xml:space="preserve">Transesterification effectiveness </t>
  </si>
  <si>
    <t>Methyl undecanoate as internal standart added to the sample, mg</t>
  </si>
  <si>
    <t>Area of Methyl undecanoate , pA/min</t>
  </si>
  <si>
    <t>Sample weight, mg</t>
  </si>
  <si>
    <t>lauric</t>
  </si>
  <si>
    <t>myristic</t>
  </si>
  <si>
    <t>pentadecanoic</t>
  </si>
  <si>
    <t>palmitic</t>
  </si>
  <si>
    <t>palmitoleic</t>
  </si>
  <si>
    <t>margarinic</t>
  </si>
  <si>
    <t>heptadecenoic</t>
  </si>
  <si>
    <t>stearic</t>
  </si>
  <si>
    <t>elaidic</t>
  </si>
  <si>
    <t>oleic</t>
  </si>
  <si>
    <t>vaccenic</t>
  </si>
  <si>
    <t>linoleic</t>
  </si>
  <si>
    <t>γ-linolenic</t>
  </si>
  <si>
    <t>α-linolenic</t>
  </si>
  <si>
    <t>arachidic</t>
  </si>
  <si>
    <t>behenic</t>
  </si>
  <si>
    <t>lignoceric</t>
  </si>
  <si>
    <t>C16:1 9-cis</t>
  </si>
  <si>
    <t>C17:1 10-cis</t>
  </si>
  <si>
    <t>C18:1 9-trans</t>
  </si>
  <si>
    <t>C18:1 9-cis</t>
  </si>
  <si>
    <t>C18:2 all-cis-9,12</t>
  </si>
  <si>
    <t>C18:3 all-cis-9,12,15</t>
  </si>
  <si>
    <t>octadecadienoic</t>
  </si>
  <si>
    <t>18:2 9-cis, 12-trans</t>
  </si>
  <si>
    <t>18:2 9-trans, 12-cis</t>
  </si>
  <si>
    <t>18:2 9-trans, 12-trans</t>
  </si>
  <si>
    <t>mg/g</t>
  </si>
  <si>
    <t>C18:3 all-cis-6,9,12</t>
  </si>
  <si>
    <t>∑TFA C18:2</t>
  </si>
  <si>
    <t>∑TFA C18:1</t>
  </si>
  <si>
    <t>%</t>
  </si>
  <si>
    <t>gondoinic</t>
  </si>
  <si>
    <t>Total FA</t>
  </si>
  <si>
    <t>∑PUFA</t>
  </si>
  <si>
    <t>∑MUFA</t>
  </si>
  <si>
    <t>TFA total</t>
  </si>
  <si>
    <t>C18:1</t>
  </si>
  <si>
    <t>20:1 11-cis</t>
  </si>
  <si>
    <t>∑SFA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</si>
</sst>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Palatino Linotype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 diagonalDown="1">
      <left/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1"/>
    <xf numFmtId="9" fontId="3" fillId="0" borderId="0" applyFont="0" applyFill="0" applyBorder="0" applyAlignment="0" applyProtection="0"/>
  </cellStyleXfs>
  <cellXfs count="25">
    <xf numFmtId="0" fontId="0" fillId="0" borderId="0" xfId="0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1" fontId="0" fillId="0" borderId="0" xfId="0" applyNumberFormat="1"/>
    <xf numFmtId="0" fontId="4" fillId="0" borderId="0" xfId="0" applyFont="1"/>
    <xf numFmtId="164" fontId="4" fillId="0" borderId="0" xfId="0" applyNumberFormat="1" applyFont="1"/>
    <xf numFmtId="1" fontId="4" fillId="0" borderId="0" xfId="0" applyNumberFormat="1" applyFont="1"/>
    <xf numFmtId="0" fontId="4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9" fontId="0" fillId="0" borderId="0" xfId="3" applyFont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164" fontId="4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/>
    </xf>
    <xf numFmtId="2" fontId="0" fillId="0" borderId="0" xfId="3" applyNumberFormat="1" applyFont="1"/>
    <xf numFmtId="0" fontId="4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Процентный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2" Type="http://schemas.openxmlformats.org/officeDocument/2006/relationships/revisionLog" Target="revisionLog1.xml"/><Relationship Id="rId1" Type="http://schemas.openxmlformats.org/officeDocument/2006/relationships/revisionLog" Target="revisionLog11.xml"/></Relationships>
</file>

<file path=xl/revisions/revisionHeaders.xml><?xml version="1.0" encoding="utf-8"?>
<headers xmlns="http://schemas.openxmlformats.org/spreadsheetml/2006/main" xmlns:r="http://schemas.openxmlformats.org/officeDocument/2006/relationships" guid="{63221B01-5C1F-4CC3-871D-CDD7F1A90801}" diskRevisions="1" revisionId="2" version="2">
  <header guid="{6E87EF84-E7EA-4683-90A7-735462440B79}" dateTime="2024-08-12T11:03:51" maxSheetId="2" userName="Makarenko" r:id="rId1">
    <sheetIdMap count="1">
      <sheetId val="1"/>
    </sheetIdMap>
  </header>
  <header guid="{63221B01-5C1F-4CC3-871D-CDD7F1A90801}" dateTime="2024-08-12T11:04:02" maxSheetId="2" userName="Makarenko" r:id="rId2" minRId="1" maxRId="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sId="1">
    <oc r="AH2" t="inlineStr">
      <is>
        <t>∑SFO</t>
      </is>
    </oc>
    <nc r="AH2" t="inlineStr">
      <is>
        <t>∑SFA</t>
      </is>
    </nc>
  </rcc>
  <rcc rId="2" sId="1">
    <oc r="AH15" t="inlineStr">
      <is>
        <t>∑SFO</t>
      </is>
    </oc>
    <nc r="AH15" t="inlineStr">
      <is>
        <t>∑SFA</t>
      </is>
    </nc>
  </rcc>
</revisions>
</file>

<file path=xl/revisions/revisionLog11.xml><?xml version="1.0" encoding="utf-8"?>
<revisions xmlns="http://schemas.openxmlformats.org/spreadsheetml/2006/main" xmlns:r="http://schemas.openxmlformats.org/officeDocument/2006/relationships"/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S39"/>
  <sheetViews>
    <sheetView tabSelected="1" zoomScale="60" zoomScaleNormal="60" workbookViewId="0">
      <pane xSplit="1" ySplit="3" topLeftCell="L4" activePane="bottomRight" state="frozen"/>
      <selection pane="topRight" activeCell="B1" sqref="B1"/>
      <selection pane="bottomLeft" activeCell="A4" sqref="A4"/>
      <selection pane="bottomRight" activeCell="U28" sqref="U28"/>
    </sheetView>
  </sheetViews>
  <sheetFormatPr defaultRowHeight="15"/>
  <cols>
    <col min="1" max="1" width="15.140625" customWidth="1"/>
    <col min="3" max="3" width="9.85546875" customWidth="1"/>
    <col min="4" max="4" width="26.85546875" customWidth="1"/>
    <col min="5" max="5" width="37.85546875" customWidth="1"/>
    <col min="6" max="6" width="25.28515625" customWidth="1"/>
    <col min="7" max="7" width="18" customWidth="1"/>
    <col min="8" max="8" width="18.140625" customWidth="1"/>
    <col min="11" max="11" width="15" customWidth="1"/>
    <col min="13" max="13" width="12.140625" customWidth="1"/>
    <col min="14" max="14" width="12.5703125" customWidth="1"/>
    <col min="15" max="15" width="16.5703125" customWidth="1"/>
    <col min="19" max="19" width="10.42578125" customWidth="1"/>
    <col min="20" max="20" width="16" customWidth="1"/>
    <col min="21" max="21" width="16.42578125" customWidth="1"/>
    <col min="22" max="22" width="16.7109375" customWidth="1"/>
    <col min="24" max="24" width="11" customWidth="1"/>
    <col min="25" max="25" width="11.42578125" customWidth="1"/>
    <col min="26" max="26" width="9.28515625" customWidth="1"/>
    <col min="27" max="27" width="15.85546875" customWidth="1"/>
    <col min="29" max="29" width="10.7109375" customWidth="1"/>
    <col min="31" max="31" width="10" customWidth="1"/>
    <col min="32" max="32" width="10.85546875" customWidth="1"/>
    <col min="33" max="33" width="10" customWidth="1"/>
    <col min="37" max="37" width="10.7109375" customWidth="1"/>
  </cols>
  <sheetData>
    <row r="1" spans="1:44" s="5" customFormat="1" ht="16.5">
      <c r="A1" s="24" t="s">
        <v>14</v>
      </c>
      <c r="B1" s="24"/>
      <c r="C1" s="24" t="s">
        <v>20</v>
      </c>
      <c r="D1" s="24" t="s">
        <v>18</v>
      </c>
      <c r="E1" s="24" t="s">
        <v>15</v>
      </c>
      <c r="F1" s="24" t="s">
        <v>16</v>
      </c>
      <c r="G1" s="24" t="s">
        <v>17</v>
      </c>
      <c r="H1" s="24" t="s">
        <v>19</v>
      </c>
      <c r="I1" s="5" t="s">
        <v>21</v>
      </c>
      <c r="J1" s="5" t="s">
        <v>22</v>
      </c>
      <c r="K1" s="5" t="s">
        <v>23</v>
      </c>
      <c r="L1" s="5" t="s">
        <v>24</v>
      </c>
      <c r="M1" s="5" t="s">
        <v>25</v>
      </c>
      <c r="N1" s="5" t="s">
        <v>26</v>
      </c>
      <c r="O1" s="5" t="s">
        <v>27</v>
      </c>
      <c r="P1" s="5" t="s">
        <v>28</v>
      </c>
      <c r="Q1" s="5" t="s">
        <v>29</v>
      </c>
      <c r="R1" s="5" t="s">
        <v>30</v>
      </c>
      <c r="S1" s="5" t="s">
        <v>31</v>
      </c>
      <c r="T1" s="5" t="s">
        <v>44</v>
      </c>
      <c r="U1" s="5" t="s">
        <v>44</v>
      </c>
      <c r="V1" s="5" t="s">
        <v>44</v>
      </c>
      <c r="W1" s="5" t="s">
        <v>32</v>
      </c>
      <c r="X1" s="5" t="s">
        <v>33</v>
      </c>
      <c r="Y1" s="5" t="s">
        <v>34</v>
      </c>
      <c r="Z1" s="5" t="s">
        <v>35</v>
      </c>
      <c r="AA1" s="8" t="s">
        <v>53</v>
      </c>
      <c r="AB1" s="5" t="s">
        <v>36</v>
      </c>
      <c r="AC1" s="5" t="s">
        <v>37</v>
      </c>
    </row>
    <row r="2" spans="1:44" s="10" customFormat="1" ht="41.25" customHeight="1">
      <c r="A2" s="24"/>
      <c r="B2" s="24"/>
      <c r="C2" s="24"/>
      <c r="D2" s="24"/>
      <c r="E2" s="24"/>
      <c r="F2" s="24"/>
      <c r="G2" s="24"/>
      <c r="H2" s="24"/>
      <c r="I2" s="10" t="s">
        <v>0</v>
      </c>
      <c r="J2" s="10" t="s">
        <v>1</v>
      </c>
      <c r="K2" s="10" t="s">
        <v>2</v>
      </c>
      <c r="L2" s="10" t="s">
        <v>3</v>
      </c>
      <c r="M2" s="16" t="s">
        <v>38</v>
      </c>
      <c r="N2" s="10" t="s">
        <v>4</v>
      </c>
      <c r="O2" s="16" t="s">
        <v>39</v>
      </c>
      <c r="P2" s="10" t="s">
        <v>5</v>
      </c>
      <c r="Q2" s="10" t="s">
        <v>40</v>
      </c>
      <c r="R2" s="10" t="s">
        <v>41</v>
      </c>
      <c r="S2" s="16" t="s">
        <v>58</v>
      </c>
      <c r="T2" s="16" t="s">
        <v>45</v>
      </c>
      <c r="U2" s="16" t="s">
        <v>46</v>
      </c>
      <c r="V2" s="16" t="s">
        <v>47</v>
      </c>
      <c r="W2" s="10" t="s">
        <v>42</v>
      </c>
      <c r="X2" s="10" t="s">
        <v>49</v>
      </c>
      <c r="Y2" s="17" t="s">
        <v>43</v>
      </c>
      <c r="Z2" s="10" t="s">
        <v>6</v>
      </c>
      <c r="AA2" s="16" t="s">
        <v>59</v>
      </c>
      <c r="AB2" s="10" t="s">
        <v>7</v>
      </c>
      <c r="AC2" s="10" t="s">
        <v>8</v>
      </c>
      <c r="AE2" s="10" t="s">
        <v>54</v>
      </c>
      <c r="AF2" s="16" t="s">
        <v>55</v>
      </c>
      <c r="AG2" s="16" t="s">
        <v>56</v>
      </c>
      <c r="AH2" s="16" t="s">
        <v>60</v>
      </c>
      <c r="AI2" s="10" t="s">
        <v>51</v>
      </c>
      <c r="AJ2" s="10" t="s">
        <v>50</v>
      </c>
      <c r="AK2" s="10" t="s">
        <v>57</v>
      </c>
    </row>
    <row r="3" spans="1:44" s="9" customFormat="1" ht="16.5">
      <c r="A3" s="24"/>
      <c r="B3" s="24"/>
      <c r="C3" s="24"/>
      <c r="D3" s="24"/>
      <c r="E3" s="24"/>
      <c r="F3" s="24"/>
      <c r="G3" s="24"/>
      <c r="H3" s="24"/>
      <c r="I3" s="10" t="s">
        <v>48</v>
      </c>
      <c r="J3" s="10" t="s">
        <v>48</v>
      </c>
      <c r="K3" s="10" t="s">
        <v>48</v>
      </c>
      <c r="L3" s="10" t="s">
        <v>48</v>
      </c>
      <c r="M3" s="10" t="s">
        <v>48</v>
      </c>
      <c r="N3" s="10" t="s">
        <v>48</v>
      </c>
      <c r="O3" s="10" t="s">
        <v>48</v>
      </c>
      <c r="P3" s="10" t="s">
        <v>48</v>
      </c>
      <c r="Q3" s="10" t="s">
        <v>48</v>
      </c>
      <c r="R3" s="10" t="s">
        <v>48</v>
      </c>
      <c r="S3" s="10" t="s">
        <v>48</v>
      </c>
      <c r="T3" s="10" t="s">
        <v>48</v>
      </c>
      <c r="U3" s="10" t="s">
        <v>48</v>
      </c>
      <c r="V3" s="10" t="s">
        <v>48</v>
      </c>
      <c r="W3" s="10" t="s">
        <v>48</v>
      </c>
      <c r="X3" s="10" t="s">
        <v>48</v>
      </c>
      <c r="Y3" s="10" t="s">
        <v>48</v>
      </c>
      <c r="Z3" s="10" t="s">
        <v>48</v>
      </c>
      <c r="AA3" s="10" t="s">
        <v>48</v>
      </c>
      <c r="AB3" s="10" t="s">
        <v>48</v>
      </c>
      <c r="AC3" s="10" t="s">
        <v>48</v>
      </c>
      <c r="AE3" s="10" t="s">
        <v>48</v>
      </c>
      <c r="AF3" s="10" t="s">
        <v>48</v>
      </c>
      <c r="AG3" s="10" t="s">
        <v>48</v>
      </c>
      <c r="AH3" s="10" t="s">
        <v>48</v>
      </c>
      <c r="AI3" s="10" t="s">
        <v>48</v>
      </c>
      <c r="AJ3" s="10" t="s">
        <v>48</v>
      </c>
      <c r="AK3" s="10" t="s">
        <v>48</v>
      </c>
    </row>
    <row r="4" spans="1:44" ht="16.5">
      <c r="A4" s="5" t="s">
        <v>9</v>
      </c>
      <c r="B4" s="11">
        <v>1</v>
      </c>
      <c r="C4" s="12">
        <v>17.255947368421051</v>
      </c>
      <c r="D4" s="13">
        <v>0.45408507765023642</v>
      </c>
      <c r="E4" s="13">
        <v>0.44984413060214812</v>
      </c>
      <c r="F4" s="13">
        <v>0.48735466676747202</v>
      </c>
      <c r="G4" s="14">
        <v>1.0833856298516409</v>
      </c>
      <c r="H4" s="12">
        <v>54.814770000000003</v>
      </c>
      <c r="I4" s="12">
        <v>0</v>
      </c>
      <c r="J4" s="12">
        <v>0.88545425067571282</v>
      </c>
      <c r="K4" s="12">
        <v>0.29546525177380828</v>
      </c>
      <c r="L4" s="15">
        <v>59.14204620318722</v>
      </c>
      <c r="M4" s="12">
        <v>0.90933895853671964</v>
      </c>
      <c r="N4" s="12">
        <v>0.5027874690519627</v>
      </c>
      <c r="O4" s="12">
        <v>0.29940149888018197</v>
      </c>
      <c r="P4" s="15">
        <v>34.384165710290077</v>
      </c>
      <c r="Q4" s="21">
        <v>0.41406644893978894</v>
      </c>
      <c r="R4" s="15">
        <v>201.3143228703905</v>
      </c>
      <c r="S4" s="12">
        <v>6.9459596963914505</v>
      </c>
      <c r="T4" s="12">
        <v>0.65215465708016762</v>
      </c>
      <c r="U4" s="12">
        <v>0</v>
      </c>
      <c r="V4" s="12">
        <v>0</v>
      </c>
      <c r="W4" s="15">
        <v>594.3901702623516</v>
      </c>
      <c r="X4" s="14">
        <v>0</v>
      </c>
      <c r="Y4" s="12">
        <v>0.589014327669106</v>
      </c>
      <c r="Z4" s="12">
        <v>2.5627779605204299</v>
      </c>
      <c r="AA4" s="12">
        <v>1.7409746730404445</v>
      </c>
      <c r="AB4" s="12">
        <v>7.1170243383500305</v>
      </c>
      <c r="AC4" s="12">
        <v>2.2689418718103909</v>
      </c>
      <c r="AE4" s="7">
        <f>SUM(I4:AC4)</f>
        <v>914.41406644893971</v>
      </c>
      <c r="AF4" s="7">
        <f>SUM(W4:Y4)</f>
        <v>594.97918459002074</v>
      </c>
      <c r="AG4" s="7">
        <f>SUM(M4,O4,R4,AA4,S4)</f>
        <v>211.20999769723929</v>
      </c>
      <c r="AH4" s="7">
        <f>SUM(AC4,AB4,Z4,P4,N4,I4:L4)</f>
        <v>107.15866305565963</v>
      </c>
      <c r="AI4" s="6">
        <f>Q4</f>
        <v>0.41406644893978894</v>
      </c>
      <c r="AJ4" s="7">
        <f>SUM(T4:V4)</f>
        <v>0.65215465708016762</v>
      </c>
      <c r="AK4" s="7">
        <f>SUM(AI4:AJ4)</f>
        <v>1.0662211060199565</v>
      </c>
      <c r="AM4" s="3"/>
      <c r="AN4" s="3"/>
      <c r="AO4" s="3"/>
      <c r="AP4" s="3"/>
      <c r="AR4" s="4"/>
    </row>
    <row r="5" spans="1:44" ht="16.5">
      <c r="A5" s="5"/>
      <c r="B5" s="11">
        <v>2</v>
      </c>
      <c r="C5" s="12">
        <v>23.459873684210528</v>
      </c>
      <c r="D5" s="13">
        <v>0.41269412559081708</v>
      </c>
      <c r="E5" s="13">
        <v>0.40883975111380361</v>
      </c>
      <c r="F5" s="13">
        <v>0.44637506059608878</v>
      </c>
      <c r="G5" s="14">
        <v>1.0918093443214061</v>
      </c>
      <c r="H5" s="12">
        <v>50.777099999999997</v>
      </c>
      <c r="I5" s="12">
        <v>0</v>
      </c>
      <c r="J5" s="12">
        <v>0.87439432437380193</v>
      </c>
      <c r="K5" s="12">
        <v>0.22555289603120757</v>
      </c>
      <c r="L5" s="15">
        <v>59.010287038831805</v>
      </c>
      <c r="M5" s="12">
        <v>0.9212783108268181</v>
      </c>
      <c r="N5" s="12">
        <v>0.46696540430962069</v>
      </c>
      <c r="O5" s="12">
        <v>0.27486480220649995</v>
      </c>
      <c r="P5" s="15">
        <v>34.31667483963659</v>
      </c>
      <c r="Q5" s="21">
        <v>0.37920166676887673</v>
      </c>
      <c r="R5" s="15">
        <v>200.85050300894514</v>
      </c>
      <c r="S5" s="12">
        <v>6.958242102995059</v>
      </c>
      <c r="T5" s="12">
        <v>0.62619518485346948</v>
      </c>
      <c r="U5" s="12">
        <v>0</v>
      </c>
      <c r="V5" s="12">
        <v>0</v>
      </c>
      <c r="W5" s="15">
        <v>594.54424468566253</v>
      </c>
      <c r="X5" s="14">
        <v>0</v>
      </c>
      <c r="Y5" s="12">
        <v>1</v>
      </c>
      <c r="Z5" s="12">
        <v>2.4462373400852875</v>
      </c>
      <c r="AA5" s="12">
        <v>1.7598909490507164</v>
      </c>
      <c r="AB5" s="12">
        <v>6.9741551980357945</v>
      </c>
      <c r="AC5" s="12">
        <v>2.1863829997738575</v>
      </c>
      <c r="AE5" s="7">
        <f t="shared" ref="AE5:AE13" si="0">SUM(I5:AC5)</f>
        <v>913.8150707523871</v>
      </c>
      <c r="AF5" s="7">
        <f t="shared" ref="AF5:AF13" si="1">SUM(W5:Y5)</f>
        <v>595.54424468566253</v>
      </c>
      <c r="AG5" s="7">
        <f t="shared" ref="AG5:AG13" si="2">SUM(M5,O5,R5,AA5,S5)</f>
        <v>210.76477917402423</v>
      </c>
      <c r="AH5" s="7">
        <f t="shared" ref="AH5:AH13" si="3">SUM(AC5,AB5,Z5,P5,N5,I5:L5)</f>
        <v>106.50065004107796</v>
      </c>
      <c r="AI5" s="6">
        <f t="shared" ref="AI5:AI13" si="4">Q5</f>
        <v>0.37920166676887673</v>
      </c>
      <c r="AJ5" s="7">
        <f t="shared" ref="AJ5:AJ13" si="5">SUM(T5:V5)</f>
        <v>0.62619518485346948</v>
      </c>
      <c r="AK5" s="7">
        <f t="shared" ref="AK5:AK13" si="6">SUM(AI5:AJ5)</f>
        <v>1.0053968516223462</v>
      </c>
      <c r="AM5" s="3"/>
      <c r="AN5" s="3"/>
    </row>
    <row r="6" spans="1:44" ht="16.5">
      <c r="A6" s="5" t="s">
        <v>10</v>
      </c>
      <c r="B6" s="11">
        <v>1</v>
      </c>
      <c r="C6" s="12">
        <v>20.607957894736842</v>
      </c>
      <c r="D6" s="13">
        <v>0.45658338960162065</v>
      </c>
      <c r="E6" s="13">
        <v>0.45231910946196668</v>
      </c>
      <c r="F6" s="13">
        <v>0.48874310541556065</v>
      </c>
      <c r="G6" s="14">
        <v>1.0805272100860834</v>
      </c>
      <c r="H6" s="12">
        <v>51.044229999999999</v>
      </c>
      <c r="I6" s="12">
        <v>0</v>
      </c>
      <c r="J6" s="12">
        <v>0.87492634117836954</v>
      </c>
      <c r="K6" s="12">
        <v>0.19291190909388095</v>
      </c>
      <c r="L6" s="15">
        <v>58.578497013928192</v>
      </c>
      <c r="M6" s="12">
        <v>0.89617188148063398</v>
      </c>
      <c r="N6" s="12">
        <v>0.52546918308512403</v>
      </c>
      <c r="O6" s="12">
        <v>0.22659670229589388</v>
      </c>
      <c r="P6" s="15">
        <v>33.953006579982386</v>
      </c>
      <c r="Q6" s="21">
        <v>0.64246395134157441</v>
      </c>
      <c r="R6" s="15">
        <v>203.40404087639109</v>
      </c>
      <c r="S6" s="12">
        <v>7.646345231823851</v>
      </c>
      <c r="T6" s="12">
        <v>6.4447024227734282</v>
      </c>
      <c r="U6" s="12">
        <v>5.5577046696429528</v>
      </c>
      <c r="V6" s="12">
        <v>0.13722271513108619</v>
      </c>
      <c r="W6" s="15">
        <v>587.83579342880319</v>
      </c>
      <c r="X6" s="14">
        <v>0.11916192824846407</v>
      </c>
      <c r="Y6" s="12">
        <v>4.6230586399979186E-3</v>
      </c>
      <c r="Z6" s="12">
        <v>2.5096967620071142</v>
      </c>
      <c r="AA6" s="12">
        <v>1.8455124051422023</v>
      </c>
      <c r="AB6" s="12">
        <v>6.9090513833184524</v>
      </c>
      <c r="AC6" s="12">
        <v>2.1083285069743112</v>
      </c>
      <c r="AE6" s="7">
        <f t="shared" si="0"/>
        <v>920.41222695128226</v>
      </c>
      <c r="AF6" s="7">
        <f t="shared" si="1"/>
        <v>587.95957841569168</v>
      </c>
      <c r="AG6" s="7">
        <f t="shared" si="2"/>
        <v>214.01866709713369</v>
      </c>
      <c r="AH6" s="7">
        <f t="shared" si="3"/>
        <v>105.65188767956784</v>
      </c>
      <c r="AI6" s="6">
        <f t="shared" si="4"/>
        <v>0.64246395134157441</v>
      </c>
      <c r="AJ6" s="7">
        <f t="shared" si="5"/>
        <v>12.139629807547466</v>
      </c>
      <c r="AK6" s="7">
        <f t="shared" si="6"/>
        <v>12.78209375888904</v>
      </c>
      <c r="AM6" s="3"/>
      <c r="AN6" s="3"/>
      <c r="AO6" s="3"/>
      <c r="AP6" s="3"/>
      <c r="AR6" s="4"/>
    </row>
    <row r="7" spans="1:44" ht="16.5">
      <c r="A7" s="5"/>
      <c r="B7" s="11">
        <v>2</v>
      </c>
      <c r="C7" s="12">
        <v>21.487410526315788</v>
      </c>
      <c r="D7" s="13">
        <v>0.45584064821066855</v>
      </c>
      <c r="E7" s="13">
        <v>0.45158330493607468</v>
      </c>
      <c r="F7" s="13">
        <v>0.48860881172152154</v>
      </c>
      <c r="G7" s="14">
        <v>1.0819904243153722</v>
      </c>
      <c r="H7" s="12">
        <v>54.476460000000003</v>
      </c>
      <c r="I7" s="12">
        <v>0</v>
      </c>
      <c r="J7" s="12">
        <v>0.95919782305820211</v>
      </c>
      <c r="K7" s="12">
        <v>0.23762159678323266</v>
      </c>
      <c r="L7" s="15">
        <v>58.870879692588666</v>
      </c>
      <c r="M7" s="12">
        <v>0.94343323385443822</v>
      </c>
      <c r="N7" s="12">
        <v>0.51294243606047896</v>
      </c>
      <c r="O7" s="12">
        <v>0.33237007508435784</v>
      </c>
      <c r="P7" s="15">
        <v>33.349528419088976</v>
      </c>
      <c r="Q7" s="21">
        <v>0.45607149584384593</v>
      </c>
      <c r="R7" s="15">
        <v>201.62703294070846</v>
      </c>
      <c r="S7" s="12">
        <v>6.909115547804336</v>
      </c>
      <c r="T7" s="12">
        <v>5.8759461970223059</v>
      </c>
      <c r="U7" s="12">
        <v>5.0599781837222242</v>
      </c>
      <c r="V7" s="12">
        <v>0.16970361107151893</v>
      </c>
      <c r="W7" s="15">
        <v>590.14277148332633</v>
      </c>
      <c r="X7" s="14">
        <v>9.300596912561776E-2</v>
      </c>
      <c r="Y7" s="12">
        <v>2.818992659145854E-3</v>
      </c>
      <c r="Z7" s="12">
        <v>2.4859300302649676</v>
      </c>
      <c r="AA7" s="12">
        <v>1.6827015543905208</v>
      </c>
      <c r="AB7" s="12">
        <v>6.6325721205660706</v>
      </c>
      <c r="AC7" s="12">
        <v>2.0723129222790924</v>
      </c>
      <c r="AE7" s="7">
        <f t="shared" si="0"/>
        <v>918.41593432530294</v>
      </c>
      <c r="AF7" s="7">
        <f t="shared" si="1"/>
        <v>590.23859644511117</v>
      </c>
      <c r="AG7" s="7">
        <f t="shared" si="2"/>
        <v>211.49465335184212</v>
      </c>
      <c r="AH7" s="7">
        <f t="shared" si="3"/>
        <v>105.12098504068969</v>
      </c>
      <c r="AI7" s="6">
        <f t="shared" si="4"/>
        <v>0.45607149584384593</v>
      </c>
      <c r="AJ7" s="7">
        <f t="shared" si="5"/>
        <v>11.10562799181605</v>
      </c>
      <c r="AK7" s="7">
        <f t="shared" si="6"/>
        <v>11.561699487659896</v>
      </c>
      <c r="AM7" s="3"/>
      <c r="AN7" s="3"/>
    </row>
    <row r="8" spans="1:44" ht="16.5">
      <c r="A8" s="5" t="s">
        <v>11</v>
      </c>
      <c r="B8" s="11">
        <v>1</v>
      </c>
      <c r="C8" s="12">
        <v>22.566463157894738</v>
      </c>
      <c r="D8" s="13">
        <v>0.45874409182984477</v>
      </c>
      <c r="E8" s="13">
        <v>0.45445963171910697</v>
      </c>
      <c r="F8" s="13">
        <v>0.48669087730523919</v>
      </c>
      <c r="G8" s="14">
        <v>1.0709221311125248</v>
      </c>
      <c r="H8" s="12">
        <v>50.961350000000003</v>
      </c>
      <c r="I8" s="12">
        <v>0.21961732174526338</v>
      </c>
      <c r="J8" s="12">
        <v>0.93665838780789734</v>
      </c>
      <c r="K8" s="12">
        <v>0.25788012322897413</v>
      </c>
      <c r="L8" s="15">
        <v>61.449438057592673</v>
      </c>
      <c r="M8" s="12">
        <v>0.92977793875774672</v>
      </c>
      <c r="N8" s="12">
        <v>0.52315726294352027</v>
      </c>
      <c r="O8" s="12">
        <v>0.269026419316228</v>
      </c>
      <c r="P8" s="15">
        <v>34.339771349100239</v>
      </c>
      <c r="Q8" s="21">
        <v>0.62911289090268141</v>
      </c>
      <c r="R8" s="15">
        <v>205.42036904787452</v>
      </c>
      <c r="S8" s="12">
        <v>6.9524976240024587</v>
      </c>
      <c r="T8" s="12">
        <v>6.9501504455625742</v>
      </c>
      <c r="U8" s="12">
        <v>6.2026301541819002</v>
      </c>
      <c r="V8" s="12">
        <v>0.18746660378100902</v>
      </c>
      <c r="W8" s="15">
        <v>580.90424840961009</v>
      </c>
      <c r="X8" s="14">
        <v>0.11320661736512587</v>
      </c>
      <c r="Y8" s="12">
        <v>5.8307576545406333E-3</v>
      </c>
      <c r="Z8" s="12">
        <v>2.58404204469231</v>
      </c>
      <c r="AA8" s="12">
        <v>1.6946299800391182</v>
      </c>
      <c r="AB8" s="12">
        <v>6.7983076890066014</v>
      </c>
      <c r="AC8" s="12">
        <v>2.1134655158983007</v>
      </c>
      <c r="AE8" s="7">
        <f t="shared" si="0"/>
        <v>919.48128464106378</v>
      </c>
      <c r="AF8" s="7">
        <f t="shared" si="1"/>
        <v>581.02328578462971</v>
      </c>
      <c r="AG8" s="7">
        <f t="shared" si="2"/>
        <v>215.26630100999006</v>
      </c>
      <c r="AH8" s="7">
        <f t="shared" si="3"/>
        <v>109.22233775201578</v>
      </c>
      <c r="AI8" s="6">
        <f t="shared" si="4"/>
        <v>0.62911289090268141</v>
      </c>
      <c r="AJ8" s="7">
        <f t="shared" si="5"/>
        <v>13.340247203525484</v>
      </c>
      <c r="AK8" s="7">
        <f t="shared" si="6"/>
        <v>13.969360094428165</v>
      </c>
      <c r="AM8" s="3"/>
      <c r="AN8" s="3"/>
      <c r="AO8" s="3"/>
      <c r="AP8" s="3"/>
      <c r="AQ8" s="3"/>
      <c r="AR8" s="4"/>
    </row>
    <row r="9" spans="1:44" ht="16.5">
      <c r="A9" s="5"/>
      <c r="B9" s="11">
        <v>2</v>
      </c>
      <c r="C9" s="12">
        <v>17.834199999999999</v>
      </c>
      <c r="D9" s="13">
        <v>0.45496286293045246</v>
      </c>
      <c r="E9" s="13">
        <v>0.45071371776911134</v>
      </c>
      <c r="F9" s="13">
        <v>0.47364528298404718</v>
      </c>
      <c r="G9" s="14">
        <v>1.0508783387566718</v>
      </c>
      <c r="H9" s="12">
        <v>55.74588</v>
      </c>
      <c r="I9" s="12">
        <v>0</v>
      </c>
      <c r="J9" s="12">
        <v>0.97429934619999758</v>
      </c>
      <c r="K9" s="12">
        <v>0.23455862051563853</v>
      </c>
      <c r="L9" s="15">
        <v>61.129739489295851</v>
      </c>
      <c r="M9" s="12">
        <v>9.8376355541599847E-2</v>
      </c>
      <c r="N9" s="12">
        <v>0.53351173587825651</v>
      </c>
      <c r="O9" s="12">
        <v>0.23186617341960952</v>
      </c>
      <c r="P9" s="15">
        <v>34.063409740835027</v>
      </c>
      <c r="Q9" s="21">
        <v>0.57118398778857815</v>
      </c>
      <c r="R9" s="15">
        <v>205.47302430162273</v>
      </c>
      <c r="S9" s="12">
        <v>6.9910596366950939</v>
      </c>
      <c r="T9" s="12">
        <v>7.0099853046780058</v>
      </c>
      <c r="U9" s="12">
        <v>6.308666129335375</v>
      </c>
      <c r="V9" s="12">
        <v>0.21506383661610523</v>
      </c>
      <c r="W9" s="15">
        <v>587.99513294681003</v>
      </c>
      <c r="X9" s="14">
        <v>5.3875955187224545E-2</v>
      </c>
      <c r="Y9" s="12">
        <v>3.5516805370749169E-3</v>
      </c>
      <c r="Z9" s="12">
        <v>2.6849736068901322</v>
      </c>
      <c r="AA9" s="12">
        <v>1.3704016086561721</v>
      </c>
      <c r="AB9" s="12">
        <v>6.8125646230276669</v>
      </c>
      <c r="AC9" s="12">
        <v>2.025058185957318</v>
      </c>
      <c r="AE9" s="7">
        <f t="shared" si="0"/>
        <v>924.78030326548742</v>
      </c>
      <c r="AF9" s="7">
        <f t="shared" si="1"/>
        <v>588.05256058253428</v>
      </c>
      <c r="AG9" s="7">
        <f t="shared" si="2"/>
        <v>214.16472807593522</v>
      </c>
      <c r="AH9" s="7">
        <f t="shared" si="3"/>
        <v>108.45811534859988</v>
      </c>
      <c r="AI9" s="6">
        <f t="shared" si="4"/>
        <v>0.57118398778857815</v>
      </c>
      <c r="AJ9" s="7">
        <f t="shared" si="5"/>
        <v>13.533715270629486</v>
      </c>
      <c r="AK9" s="7">
        <f t="shared" si="6"/>
        <v>14.104899258418063</v>
      </c>
      <c r="AM9" s="3"/>
      <c r="AN9" s="3"/>
      <c r="AP9" s="3"/>
      <c r="AQ9" s="3"/>
    </row>
    <row r="10" spans="1:44" ht="16.5">
      <c r="A10" s="5" t="s">
        <v>12</v>
      </c>
      <c r="B10" s="11">
        <v>1</v>
      </c>
      <c r="C10" s="12">
        <v>23.343568421052634</v>
      </c>
      <c r="D10" s="13">
        <v>0.45611073598919655</v>
      </c>
      <c r="E10" s="13">
        <v>0.45185087021821718</v>
      </c>
      <c r="F10" s="13">
        <v>0.48185328170613007</v>
      </c>
      <c r="G10" s="14">
        <v>1.0663989237719593</v>
      </c>
      <c r="H10" s="12">
        <v>52.390770000000003</v>
      </c>
      <c r="I10" s="12">
        <v>0.51934234223875031</v>
      </c>
      <c r="J10" s="12">
        <v>1.0733445867429279</v>
      </c>
      <c r="K10" s="12">
        <v>0.28913389239637288</v>
      </c>
      <c r="L10" s="15">
        <v>62.772048110625754</v>
      </c>
      <c r="M10" s="12">
        <v>0.99907743235035074</v>
      </c>
      <c r="N10" s="12">
        <v>0.55365486402430686</v>
      </c>
      <c r="O10" s="12">
        <v>0.31947900618630887</v>
      </c>
      <c r="P10" s="15">
        <v>34.080586123350102</v>
      </c>
      <c r="Q10" s="21">
        <v>0.52083761117671046</v>
      </c>
      <c r="R10" s="15">
        <v>205.57525753740796</v>
      </c>
      <c r="S10" s="12">
        <v>6.9527575827872612</v>
      </c>
      <c r="T10" s="12">
        <v>8.3552769584967894</v>
      </c>
      <c r="U10" s="12">
        <v>7.496238439509864</v>
      </c>
      <c r="V10" s="12">
        <v>0.30608379879646369</v>
      </c>
      <c r="W10" s="15">
        <v>586.35499736431393</v>
      </c>
      <c r="X10" s="14">
        <v>0.10146833925629913</v>
      </c>
      <c r="Y10" s="12">
        <v>3.1417889804638511E-3</v>
      </c>
      <c r="Z10" s="12">
        <v>2.4444947477925845</v>
      </c>
      <c r="AA10" s="12">
        <v>1.6669324576635509</v>
      </c>
      <c r="AB10" s="12">
        <v>6.4033397681047264</v>
      </c>
      <c r="AC10" s="12">
        <v>1.8012814040066931</v>
      </c>
      <c r="AE10" s="7">
        <f t="shared" si="0"/>
        <v>928.58877415620805</v>
      </c>
      <c r="AF10" s="7">
        <f t="shared" si="1"/>
        <v>586.45960749255062</v>
      </c>
      <c r="AG10" s="7">
        <f t="shared" si="2"/>
        <v>215.51350401639544</v>
      </c>
      <c r="AH10" s="7">
        <f t="shared" si="3"/>
        <v>109.93722583928222</v>
      </c>
      <c r="AI10" s="6">
        <f t="shared" si="4"/>
        <v>0.52083761117671046</v>
      </c>
      <c r="AJ10" s="7">
        <f t="shared" si="5"/>
        <v>16.157599196803119</v>
      </c>
      <c r="AK10" s="7">
        <f t="shared" si="6"/>
        <v>16.678436807979828</v>
      </c>
      <c r="AM10" s="3"/>
      <c r="AN10" s="3"/>
      <c r="AO10" s="3"/>
      <c r="AP10" s="3"/>
      <c r="AR10" s="4"/>
    </row>
    <row r="11" spans="1:44" ht="16.5">
      <c r="A11" s="5"/>
      <c r="B11" s="11">
        <v>2</v>
      </c>
      <c r="C11" s="12">
        <v>19.515957894736843</v>
      </c>
      <c r="D11" s="13">
        <v>0.45367994598244438</v>
      </c>
      <c r="E11" s="13">
        <v>0.44944278267893439</v>
      </c>
      <c r="F11" s="13">
        <v>0.48089028331313882</v>
      </c>
      <c r="G11" s="14">
        <v>1.0699699758148511</v>
      </c>
      <c r="H11" s="12">
        <v>60.610790000000001</v>
      </c>
      <c r="I11" s="12">
        <v>0.5056848889114226</v>
      </c>
      <c r="J11" s="12">
        <v>1.069898260317063</v>
      </c>
      <c r="K11" s="12">
        <v>0.25177699585656216</v>
      </c>
      <c r="L11" s="15">
        <v>61.888756191963822</v>
      </c>
      <c r="M11" s="12">
        <v>0.90373507132624509</v>
      </c>
      <c r="N11" s="12">
        <v>0.52671070287419297</v>
      </c>
      <c r="O11" s="12">
        <v>0.27739622719005658</v>
      </c>
      <c r="P11" s="15">
        <v>34.395824822978874</v>
      </c>
      <c r="Q11" s="21">
        <v>0.52121531665953069</v>
      </c>
      <c r="R11" s="15">
        <v>205.05561046938104</v>
      </c>
      <c r="S11" s="12">
        <v>6.8869275883726964</v>
      </c>
      <c r="T11" s="12">
        <v>8.2589405225931962</v>
      </c>
      <c r="U11" s="12">
        <v>7.4244557075836344</v>
      </c>
      <c r="V11" s="12">
        <v>0.30534085825155122</v>
      </c>
      <c r="W11" s="15">
        <v>579.01051749283715</v>
      </c>
      <c r="X11" s="14">
        <v>0.12193977527702027</v>
      </c>
      <c r="Y11" s="12">
        <v>2.8952579456126078E-3</v>
      </c>
      <c r="Z11" s="12">
        <v>2.6592604154980322</v>
      </c>
      <c r="AA11" s="12">
        <v>1.3889279490654483</v>
      </c>
      <c r="AB11" s="12">
        <v>6.9228269874693629</v>
      </c>
      <c r="AC11" s="12">
        <v>2.205494833108236</v>
      </c>
      <c r="AE11" s="7">
        <f t="shared" si="0"/>
        <v>920.5841363354607</v>
      </c>
      <c r="AF11" s="7">
        <f t="shared" si="1"/>
        <v>579.13535252605982</v>
      </c>
      <c r="AG11" s="7">
        <f t="shared" si="2"/>
        <v>214.51259730533548</v>
      </c>
      <c r="AH11" s="7">
        <f t="shared" si="3"/>
        <v>110.42623409897756</v>
      </c>
      <c r="AI11" s="6">
        <f t="shared" si="4"/>
        <v>0.52121531665953069</v>
      </c>
      <c r="AJ11" s="7">
        <f t="shared" si="5"/>
        <v>15.988737088428381</v>
      </c>
      <c r="AK11" s="7">
        <f t="shared" si="6"/>
        <v>16.509952405087912</v>
      </c>
      <c r="AM11" s="3"/>
      <c r="AN11" s="3"/>
    </row>
    <row r="12" spans="1:44" ht="16.5">
      <c r="A12" s="5" t="s">
        <v>13</v>
      </c>
      <c r="B12" s="11">
        <v>1</v>
      </c>
      <c r="C12" s="12">
        <v>21.788810526315789</v>
      </c>
      <c r="D12" s="13">
        <v>0.46833220796758956</v>
      </c>
      <c r="E12" s="13">
        <v>0.46395819923516718</v>
      </c>
      <c r="F12" s="13">
        <v>0.50785503458239323</v>
      </c>
      <c r="G12" s="14">
        <v>1.0946137721449687</v>
      </c>
      <c r="H12" s="12">
        <v>51.47587</v>
      </c>
      <c r="I12" s="12">
        <v>0.56533469255344493</v>
      </c>
      <c r="J12" s="12">
        <v>1.0319635104836524</v>
      </c>
      <c r="K12" s="12">
        <v>0.26570045175287943</v>
      </c>
      <c r="L12" s="15">
        <v>63.196198724888731</v>
      </c>
      <c r="M12" s="12">
        <v>0.91717371977987738</v>
      </c>
      <c r="N12" s="12">
        <v>0.5384944114241158</v>
      </c>
      <c r="O12" s="12">
        <v>0.31403437474183998</v>
      </c>
      <c r="P12" s="15">
        <v>35.641477723718161</v>
      </c>
      <c r="Q12" s="21">
        <v>0.65680443614145212</v>
      </c>
      <c r="R12" s="15">
        <v>209.52186143829499</v>
      </c>
      <c r="S12" s="12">
        <v>7.138412561501668</v>
      </c>
      <c r="T12" s="12">
        <v>9.3797928761343581</v>
      </c>
      <c r="U12" s="12">
        <v>8.5854024446073112</v>
      </c>
      <c r="V12" s="12">
        <v>0.36912388378971284</v>
      </c>
      <c r="W12" s="15">
        <v>578.57583298428892</v>
      </c>
      <c r="X12" s="14">
        <v>0.12735694023537913</v>
      </c>
      <c r="Y12" s="12">
        <v>3.7828623504793167E-3</v>
      </c>
      <c r="Z12" s="12">
        <v>2.8269979274731547</v>
      </c>
      <c r="AA12" s="12">
        <v>1.4331362189590868</v>
      </c>
      <c r="AB12" s="12">
        <v>7.357905095662332</v>
      </c>
      <c r="AC12" s="12">
        <v>2.2660861243603065</v>
      </c>
      <c r="AE12" s="7">
        <f t="shared" si="0"/>
        <v>930.71287340314188</v>
      </c>
      <c r="AF12" s="7">
        <f t="shared" si="1"/>
        <v>578.70697278687476</v>
      </c>
      <c r="AG12" s="7">
        <f t="shared" si="2"/>
        <v>219.32461831327745</v>
      </c>
      <c r="AH12" s="7">
        <f t="shared" si="3"/>
        <v>113.69015866231678</v>
      </c>
      <c r="AI12" s="6">
        <f t="shared" si="4"/>
        <v>0.65680443614145212</v>
      </c>
      <c r="AJ12" s="7">
        <f t="shared" si="5"/>
        <v>18.334319204531383</v>
      </c>
      <c r="AK12" s="7">
        <f t="shared" si="6"/>
        <v>18.991123640672836</v>
      </c>
      <c r="AM12" s="3"/>
      <c r="AN12" s="3"/>
      <c r="AO12" s="3"/>
      <c r="AP12" s="3"/>
      <c r="AR12" s="4"/>
    </row>
    <row r="13" spans="1:44" ht="16.5">
      <c r="A13" s="5"/>
      <c r="B13" s="11">
        <v>2</v>
      </c>
      <c r="C13" s="12">
        <v>21.532105263157895</v>
      </c>
      <c r="D13" s="13">
        <v>0.45111411208642815</v>
      </c>
      <c r="E13" s="13">
        <v>0.44690091249858022</v>
      </c>
      <c r="F13" s="13">
        <v>0.4863091092500606</v>
      </c>
      <c r="G13" s="14">
        <v>1.0881810612807947</v>
      </c>
      <c r="H13" s="12">
        <v>52.40363</v>
      </c>
      <c r="I13" s="12">
        <v>0.5721484197404122</v>
      </c>
      <c r="J13" s="12">
        <v>1.0381286235975655</v>
      </c>
      <c r="K13" s="12">
        <v>0.2335650967954829</v>
      </c>
      <c r="L13" s="15">
        <v>62.992029038644858</v>
      </c>
      <c r="M13" s="12">
        <v>0.93463308645596532</v>
      </c>
      <c r="N13" s="12">
        <v>0.4895161560460512</v>
      </c>
      <c r="O13" s="12">
        <v>0.30083332543814623</v>
      </c>
      <c r="P13" s="15">
        <v>35.372095979076526</v>
      </c>
      <c r="Q13" s="21">
        <v>0.63128367210887493</v>
      </c>
      <c r="R13" s="15">
        <v>209.06279971156897</v>
      </c>
      <c r="S13" s="12">
        <v>7.0622526684269449</v>
      </c>
      <c r="T13" s="12">
        <v>9.3959717366121929</v>
      </c>
      <c r="U13" s="12">
        <v>8.5532037441827864</v>
      </c>
      <c r="V13" s="12">
        <v>0.35342224871024114</v>
      </c>
      <c r="W13" s="15">
        <v>579.78912918286039</v>
      </c>
      <c r="X13" s="14">
        <v>0.11949062521082349</v>
      </c>
      <c r="Y13" s="12">
        <v>3.2491274817251312E-3</v>
      </c>
      <c r="Z13" s="12">
        <v>2.6850847789103174</v>
      </c>
      <c r="AA13" s="12">
        <v>1.4453472587790281</v>
      </c>
      <c r="AB13" s="12">
        <v>7.3217698907384321</v>
      </c>
      <c r="AC13" s="12">
        <v>2.3191808645596534</v>
      </c>
      <c r="AE13" s="7">
        <f t="shared" si="0"/>
        <v>930.67513523594528</v>
      </c>
      <c r="AF13" s="7">
        <f t="shared" si="1"/>
        <v>579.91186893555289</v>
      </c>
      <c r="AG13" s="7">
        <f t="shared" si="2"/>
        <v>218.80586605066907</v>
      </c>
      <c r="AH13" s="7">
        <f t="shared" si="3"/>
        <v>113.02351884810929</v>
      </c>
      <c r="AI13" s="6">
        <f t="shared" si="4"/>
        <v>0.63128367210887493</v>
      </c>
      <c r="AJ13" s="7">
        <f t="shared" si="5"/>
        <v>18.302597729505219</v>
      </c>
      <c r="AK13" s="7">
        <f t="shared" si="6"/>
        <v>18.933881401614094</v>
      </c>
      <c r="AM13" s="3"/>
      <c r="AN13" s="3"/>
      <c r="AO13" s="4"/>
      <c r="AP13" s="4"/>
      <c r="AQ13" s="4"/>
    </row>
    <row r="14" spans="1:44" ht="16.5">
      <c r="AE14" s="5"/>
      <c r="AF14" s="5"/>
      <c r="AG14" s="5"/>
      <c r="AH14" s="5"/>
      <c r="AI14" s="5"/>
      <c r="AJ14" s="5"/>
      <c r="AK14" s="5"/>
    </row>
    <row r="15" spans="1:44" ht="49.5">
      <c r="P15" s="10" t="s">
        <v>5</v>
      </c>
      <c r="Q15" s="10" t="s">
        <v>40</v>
      </c>
      <c r="R15" s="10" t="s">
        <v>41</v>
      </c>
      <c r="S15" s="16" t="s">
        <v>58</v>
      </c>
      <c r="T15" s="16" t="s">
        <v>45</v>
      </c>
      <c r="U15" s="16" t="s">
        <v>46</v>
      </c>
      <c r="V15" s="16" t="s">
        <v>47</v>
      </c>
      <c r="W15" s="10" t="s">
        <v>42</v>
      </c>
      <c r="X15" s="10" t="s">
        <v>49</v>
      </c>
      <c r="Y15" s="10" t="s">
        <v>43</v>
      </c>
      <c r="Z15" s="10" t="s">
        <v>6</v>
      </c>
      <c r="AA15" s="16" t="s">
        <v>59</v>
      </c>
      <c r="AB15" s="10" t="s">
        <v>7</v>
      </c>
      <c r="AC15" s="10" t="s">
        <v>8</v>
      </c>
      <c r="AD15" s="10"/>
      <c r="AE15" s="10" t="s">
        <v>54</v>
      </c>
      <c r="AF15" s="16" t="s">
        <v>55</v>
      </c>
      <c r="AG15" s="16" t="s">
        <v>56</v>
      </c>
      <c r="AH15" s="16" t="s">
        <v>60</v>
      </c>
      <c r="AI15" s="10" t="s">
        <v>51</v>
      </c>
      <c r="AJ15" s="10" t="s">
        <v>50</v>
      </c>
      <c r="AK15" s="10" t="s">
        <v>57</v>
      </c>
    </row>
    <row r="16" spans="1:44" s="19" customFormat="1">
      <c r="I16" s="19" t="s">
        <v>52</v>
      </c>
      <c r="J16" s="19" t="s">
        <v>52</v>
      </c>
      <c r="K16" s="19" t="s">
        <v>52</v>
      </c>
      <c r="L16" s="19" t="s">
        <v>52</v>
      </c>
      <c r="M16" s="19" t="s">
        <v>52</v>
      </c>
      <c r="N16" s="19" t="s">
        <v>52</v>
      </c>
      <c r="O16" s="19" t="s">
        <v>52</v>
      </c>
      <c r="P16" s="19" t="s">
        <v>52</v>
      </c>
      <c r="Q16" s="19" t="s">
        <v>52</v>
      </c>
      <c r="R16" s="19" t="s">
        <v>52</v>
      </c>
      <c r="S16" s="19" t="s">
        <v>52</v>
      </c>
      <c r="T16" s="19" t="s">
        <v>52</v>
      </c>
      <c r="U16" s="19" t="s">
        <v>52</v>
      </c>
      <c r="V16" s="19" t="s">
        <v>52</v>
      </c>
      <c r="W16" s="19" t="s">
        <v>52</v>
      </c>
      <c r="X16" s="19" t="s">
        <v>52</v>
      </c>
      <c r="Y16" s="19" t="s">
        <v>52</v>
      </c>
      <c r="Z16" s="19" t="s">
        <v>52</v>
      </c>
      <c r="AA16" s="19" t="s">
        <v>52</v>
      </c>
      <c r="AB16" s="19" t="s">
        <v>52</v>
      </c>
      <c r="AC16" s="19" t="s">
        <v>52</v>
      </c>
      <c r="AE16" s="19" t="s">
        <v>52</v>
      </c>
      <c r="AF16" s="19" t="s">
        <v>52</v>
      </c>
      <c r="AG16" s="19" t="s">
        <v>52</v>
      </c>
      <c r="AH16" s="19" t="s">
        <v>52</v>
      </c>
      <c r="AI16" s="19" t="s">
        <v>52</v>
      </c>
      <c r="AJ16" s="19" t="s">
        <v>52</v>
      </c>
      <c r="AK16" s="19" t="s">
        <v>52</v>
      </c>
      <c r="AL16" s="20"/>
      <c r="AN16" s="22"/>
      <c r="AO16" s="22"/>
      <c r="AP16" s="22"/>
    </row>
    <row r="17" spans="1:45" ht="16.5">
      <c r="A17" s="5" t="s">
        <v>9</v>
      </c>
      <c r="B17" s="11">
        <v>1</v>
      </c>
      <c r="I17" s="14">
        <v>0</v>
      </c>
      <c r="J17" s="12">
        <v>8.5000000000000006E-2</v>
      </c>
      <c r="K17" s="14">
        <v>2.9000000000000001E-2</v>
      </c>
      <c r="L17" s="14">
        <v>6.6989999999999998</v>
      </c>
      <c r="M17" s="12">
        <v>9.9000000000000005E-2</v>
      </c>
      <c r="N17" s="14">
        <v>4.3999999999999997E-2</v>
      </c>
      <c r="O17" s="14">
        <v>3.2000000000000001E-2</v>
      </c>
      <c r="P17" s="12">
        <v>3.9493</v>
      </c>
      <c r="Q17" s="14">
        <v>0.04</v>
      </c>
      <c r="R17" s="12">
        <v>23.007000000000001</v>
      </c>
      <c r="S17" s="12">
        <v>0.67620000000000002</v>
      </c>
      <c r="T17" s="12">
        <v>6.3E-2</v>
      </c>
      <c r="U17" s="12">
        <v>0</v>
      </c>
      <c r="V17" s="12">
        <v>0</v>
      </c>
      <c r="W17" s="12">
        <v>63.543599999999998</v>
      </c>
      <c r="X17" s="14">
        <v>0</v>
      </c>
      <c r="Y17" s="14">
        <v>9.0499999999999997E-2</v>
      </c>
      <c r="Z17" s="12">
        <v>0.28599999999999998</v>
      </c>
      <c r="AA17" s="12">
        <v>0.16869999999999999</v>
      </c>
      <c r="AB17" s="12">
        <v>0.8387</v>
      </c>
      <c r="AC17" s="12">
        <v>0.28620000000000001</v>
      </c>
      <c r="AE17" s="1">
        <f>SUM(I17:AC17)</f>
        <v>99.937200000000004</v>
      </c>
      <c r="AF17" s="6">
        <f>SUM(W17:Y17)</f>
        <v>63.634099999999997</v>
      </c>
      <c r="AG17" s="6">
        <f>SUM(M17,O17,R17,AA17,S17)</f>
        <v>23.982900000000004</v>
      </c>
      <c r="AH17" s="6">
        <f>SUM(AC17,AB17,Z17,P17,N17,I17:L17)</f>
        <v>12.217199999999998</v>
      </c>
      <c r="AI17" s="6">
        <f t="shared" ref="AI17:AI23" si="7">Q17</f>
        <v>0.04</v>
      </c>
      <c r="AJ17" s="6">
        <f>SUM(T17:V17)</f>
        <v>6.3E-2</v>
      </c>
      <c r="AK17" s="6">
        <f>SUM(AI17:AJ17)</f>
        <v>0.10300000000000001</v>
      </c>
      <c r="AL17" s="4"/>
      <c r="AN17" s="3"/>
      <c r="AO17" s="3"/>
      <c r="AP17" s="3"/>
    </row>
    <row r="18" spans="1:45" ht="16.5">
      <c r="A18" s="5"/>
      <c r="B18" s="11">
        <v>2</v>
      </c>
      <c r="I18" s="14">
        <v>0</v>
      </c>
      <c r="J18" s="12">
        <v>8.5999999999999993E-2</v>
      </c>
      <c r="K18" s="14">
        <v>2.2100000000000002E-2</v>
      </c>
      <c r="L18" s="14">
        <v>6.6917999999999997</v>
      </c>
      <c r="M18" s="12">
        <v>0.10100000000000001</v>
      </c>
      <c r="N18" s="14">
        <v>0.04</v>
      </c>
      <c r="O18" s="14">
        <v>0.03</v>
      </c>
      <c r="P18" s="12">
        <v>3.9458000000000002</v>
      </c>
      <c r="Q18" s="14">
        <v>3.6999999999999998E-2</v>
      </c>
      <c r="R18" s="12">
        <v>22.976800000000001</v>
      </c>
      <c r="S18" s="12">
        <v>0.67859999999999998</v>
      </c>
      <c r="T18" s="12">
        <v>6.1100000000000002E-2</v>
      </c>
      <c r="U18" s="12">
        <v>0</v>
      </c>
      <c r="V18" s="12">
        <v>0</v>
      </c>
      <c r="W18" s="12">
        <v>63.620800000000003</v>
      </c>
      <c r="X18" s="14">
        <v>0</v>
      </c>
      <c r="Y18" s="14">
        <v>9.7900000000000001E-2</v>
      </c>
      <c r="Z18" s="12">
        <v>0.28050000000000003</v>
      </c>
      <c r="AA18" s="12">
        <v>0.1709</v>
      </c>
      <c r="AB18" s="12">
        <v>0.82150000000000001</v>
      </c>
      <c r="AC18" s="12">
        <v>0.27</v>
      </c>
      <c r="AE18" s="1">
        <f t="shared" ref="AE18:AE26" si="8">SUM(I18:AC18)</f>
        <v>99.93180000000001</v>
      </c>
      <c r="AF18" s="6">
        <f>SUM(W18:Y18)</f>
        <v>63.718700000000005</v>
      </c>
      <c r="AG18" s="6">
        <f t="shared" ref="AG18:AG26" si="9">SUM(M18,O18,R18,AA18,S18)</f>
        <v>23.9573</v>
      </c>
      <c r="AH18" s="6">
        <f>SUM(AC18,AB18,Z18,P18,N18,I18:L18)</f>
        <v>12.1577</v>
      </c>
      <c r="AI18" s="6">
        <f t="shared" si="7"/>
        <v>3.6999999999999998E-2</v>
      </c>
      <c r="AJ18" s="6">
        <f>SUM(T18:V18)</f>
        <v>6.1100000000000002E-2</v>
      </c>
      <c r="AK18" s="6">
        <f>SUM(AI18:AJ18)</f>
        <v>9.8099999999999993E-2</v>
      </c>
      <c r="AL18" s="4"/>
      <c r="AN18" s="3"/>
      <c r="AO18" s="3"/>
      <c r="AP18" s="3"/>
    </row>
    <row r="19" spans="1:45" ht="16.5">
      <c r="A19" s="5" t="s">
        <v>10</v>
      </c>
      <c r="B19" s="11">
        <v>1</v>
      </c>
      <c r="I19" s="14">
        <v>0</v>
      </c>
      <c r="J19" s="12">
        <v>9.2999999999999999E-2</v>
      </c>
      <c r="K19" s="14">
        <v>2.1999999999999999E-2</v>
      </c>
      <c r="L19" s="14">
        <v>6.6398999999999999</v>
      </c>
      <c r="M19" s="12">
        <v>0.10299999999999999</v>
      </c>
      <c r="N19" s="14">
        <v>4.48E-2</v>
      </c>
      <c r="O19" s="14">
        <v>3.5999999999999997E-2</v>
      </c>
      <c r="P19" s="12">
        <v>3.8140000000000001</v>
      </c>
      <c r="Q19" s="14">
        <v>5.7000000000000002E-2</v>
      </c>
      <c r="R19" s="12">
        <v>22.945900000000002</v>
      </c>
      <c r="S19" s="12">
        <v>0.67159999999999997</v>
      </c>
      <c r="T19" s="12">
        <v>0.57177999999999995</v>
      </c>
      <c r="U19" s="12">
        <v>0.49199999999999999</v>
      </c>
      <c r="V19" s="12">
        <v>1.6E-2</v>
      </c>
      <c r="W19" s="12">
        <v>62.822099999999999</v>
      </c>
      <c r="X19" s="14">
        <v>1.0999999999999999E-2</v>
      </c>
      <c r="Y19" s="14">
        <v>6.3E-2</v>
      </c>
      <c r="Z19" s="12">
        <v>0.27110000000000001</v>
      </c>
      <c r="AA19" s="12">
        <v>0.1628</v>
      </c>
      <c r="AB19" s="12">
        <v>0.77900000000000003</v>
      </c>
      <c r="AC19" s="12">
        <v>0.26290000000000002</v>
      </c>
      <c r="AE19" s="1">
        <f t="shared" si="8"/>
        <v>99.878879999999995</v>
      </c>
      <c r="AF19" s="6">
        <f t="shared" ref="AF19:AF26" si="10">SUM(W19:Y19)</f>
        <v>62.896100000000004</v>
      </c>
      <c r="AG19" s="6">
        <f t="shared" si="9"/>
        <v>23.919300000000003</v>
      </c>
      <c r="AH19" s="6">
        <f t="shared" ref="AH19:AH26" si="11">SUM(AC19,AB19,Z19,P19,N19,I19:L19)</f>
        <v>11.9267</v>
      </c>
      <c r="AI19" s="6">
        <f t="shared" si="7"/>
        <v>5.7000000000000002E-2</v>
      </c>
      <c r="AJ19" s="6">
        <f t="shared" ref="AJ19:AJ26" si="12">SUM(T19:V19)</f>
        <v>1.07978</v>
      </c>
      <c r="AK19" s="6">
        <f t="shared" ref="AK19:AK26" si="13">SUM(AI19:AJ19)</f>
        <v>1.1367799999999999</v>
      </c>
      <c r="AL19" s="4"/>
      <c r="AN19" s="3"/>
      <c r="AO19" s="3"/>
      <c r="AP19" s="3"/>
      <c r="AR19" s="23"/>
      <c r="AS19" s="18"/>
    </row>
    <row r="20" spans="1:45" ht="16.5">
      <c r="A20" s="5"/>
      <c r="B20" s="11">
        <v>2</v>
      </c>
      <c r="I20" s="14">
        <v>0</v>
      </c>
      <c r="J20" s="12">
        <v>8.4400000000000003E-2</v>
      </c>
      <c r="K20" s="14">
        <v>1.7899999999999999E-2</v>
      </c>
      <c r="L20" s="14">
        <v>6.6059999999999999</v>
      </c>
      <c r="M20" s="12">
        <v>9.7000000000000003E-2</v>
      </c>
      <c r="N20" s="14">
        <v>4.58E-2</v>
      </c>
      <c r="O20" s="14">
        <v>2.4400000000000002E-2</v>
      </c>
      <c r="P20" s="12">
        <v>3.8824000000000001</v>
      </c>
      <c r="Q20" s="14">
        <v>4.3900000000000002E-2</v>
      </c>
      <c r="R20" s="12">
        <v>23.142600000000002</v>
      </c>
      <c r="S20" s="12">
        <v>0.6704</v>
      </c>
      <c r="T20" s="12">
        <v>0.56559999999999999</v>
      </c>
      <c r="U20" s="12">
        <v>0.48780000000000001</v>
      </c>
      <c r="V20" s="12">
        <v>1.2E-2</v>
      </c>
      <c r="W20" s="12">
        <v>62.561399999999999</v>
      </c>
      <c r="X20" s="14">
        <v>1.4E-2</v>
      </c>
      <c r="Y20" s="14">
        <v>7.2800000000000004E-2</v>
      </c>
      <c r="Z20" s="12">
        <v>0.27889999999999998</v>
      </c>
      <c r="AA20" s="12">
        <v>0.16109999999999999</v>
      </c>
      <c r="AB20" s="12">
        <v>0.81059999999999999</v>
      </c>
      <c r="AC20" s="12">
        <v>0.26579999999999998</v>
      </c>
      <c r="AE20" s="1">
        <f t="shared" si="8"/>
        <v>99.844799999999992</v>
      </c>
      <c r="AF20" s="6">
        <f t="shared" si="10"/>
        <v>62.648200000000003</v>
      </c>
      <c r="AG20" s="6">
        <f t="shared" si="9"/>
        <v>24.095500000000005</v>
      </c>
      <c r="AH20" s="6">
        <f t="shared" si="11"/>
        <v>11.9918</v>
      </c>
      <c r="AI20" s="6">
        <f t="shared" si="7"/>
        <v>4.3900000000000002E-2</v>
      </c>
      <c r="AJ20" s="6">
        <f t="shared" si="12"/>
        <v>1.0653999999999999</v>
      </c>
      <c r="AK20" s="6">
        <f t="shared" si="13"/>
        <v>1.1093</v>
      </c>
      <c r="AL20" s="4"/>
      <c r="AN20" s="3"/>
      <c r="AO20" s="3"/>
      <c r="AP20" s="3"/>
      <c r="AR20" s="3"/>
      <c r="AS20" s="3"/>
    </row>
    <row r="21" spans="1:45" ht="16.5">
      <c r="A21" s="5" t="s">
        <v>11</v>
      </c>
      <c r="B21" s="11">
        <v>1</v>
      </c>
      <c r="I21" s="14">
        <v>8.9999999999999993E-3</v>
      </c>
      <c r="J21" s="12">
        <v>0.09</v>
      </c>
      <c r="K21" s="14">
        <v>2.5000000000000001E-2</v>
      </c>
      <c r="L21" s="14">
        <v>6.9212999999999996</v>
      </c>
      <c r="M21" s="12">
        <v>0.10100000000000001</v>
      </c>
      <c r="N21" s="14">
        <v>4.5499999999999999E-2</v>
      </c>
      <c r="O21" s="14">
        <v>2.9000000000000001E-2</v>
      </c>
      <c r="P21" s="12">
        <v>3.9217</v>
      </c>
      <c r="Q21" s="14">
        <v>6.0999999999999999E-2</v>
      </c>
      <c r="R21" s="12">
        <v>23.343</v>
      </c>
      <c r="S21" s="12">
        <v>0.67390000000000005</v>
      </c>
      <c r="T21" s="12">
        <v>0.67390000000000005</v>
      </c>
      <c r="U21" s="12">
        <v>0.30148000000000003</v>
      </c>
      <c r="V21" s="12">
        <v>1.8180000000000002E-2</v>
      </c>
      <c r="W21" s="12">
        <v>61.747300000000003</v>
      </c>
      <c r="X21" s="14">
        <v>1.2999999999999999E-2</v>
      </c>
      <c r="Y21" s="14">
        <v>8.1900000000000001E-2</v>
      </c>
      <c r="Z21" s="12">
        <v>0.28789999999999999</v>
      </c>
      <c r="AA21" s="12">
        <v>0.16339999999999999</v>
      </c>
      <c r="AB21" s="12">
        <v>0.79690000000000005</v>
      </c>
      <c r="AC21" s="12">
        <v>0.26600000000000001</v>
      </c>
      <c r="AE21" s="1">
        <f t="shared" si="8"/>
        <v>99.570360000000008</v>
      </c>
      <c r="AF21" s="6">
        <f t="shared" si="10"/>
        <v>61.842199999999998</v>
      </c>
      <c r="AG21" s="6">
        <f t="shared" si="9"/>
        <v>24.310299999999998</v>
      </c>
      <c r="AH21" s="6">
        <f t="shared" si="11"/>
        <v>12.363299999999999</v>
      </c>
      <c r="AI21" s="6">
        <f t="shared" si="7"/>
        <v>6.0999999999999999E-2</v>
      </c>
      <c r="AJ21" s="6">
        <f t="shared" si="12"/>
        <v>0.99356000000000011</v>
      </c>
      <c r="AK21" s="6">
        <f t="shared" si="13"/>
        <v>1.0545600000000002</v>
      </c>
      <c r="AL21" s="4"/>
    </row>
    <row r="22" spans="1:45" ht="16.5">
      <c r="A22" s="5"/>
      <c r="B22" s="11">
        <v>2</v>
      </c>
      <c r="I22" s="14">
        <v>0</v>
      </c>
      <c r="J22" s="12">
        <v>9.1399999999999995E-2</v>
      </c>
      <c r="K22" s="14">
        <v>2.1000000000000001E-2</v>
      </c>
      <c r="L22" s="14">
        <v>6.8395999999999999</v>
      </c>
      <c r="M22" s="12">
        <v>0.1062</v>
      </c>
      <c r="N22" s="14">
        <v>4.5999999999999999E-2</v>
      </c>
      <c r="O22" s="14">
        <v>2.4E-2</v>
      </c>
      <c r="P22" s="12">
        <v>3.8643999999999998</v>
      </c>
      <c r="Q22" s="14">
        <v>5.5E-2</v>
      </c>
      <c r="R22" s="12">
        <v>23.199400000000001</v>
      </c>
      <c r="S22" s="12">
        <v>0.67249999999999999</v>
      </c>
      <c r="T22" s="12">
        <v>0.67500000000000004</v>
      </c>
      <c r="U22" s="12">
        <v>0.60750000000000004</v>
      </c>
      <c r="V22" s="12">
        <v>1.9E-2</v>
      </c>
      <c r="W22" s="12">
        <v>62.100499999999997</v>
      </c>
      <c r="X22" s="14">
        <v>7.9000000000000008E-3</v>
      </c>
      <c r="Y22" s="14">
        <v>7.6999999999999999E-2</v>
      </c>
      <c r="Z22" s="12">
        <v>0.28120000000000001</v>
      </c>
      <c r="AA22" s="12">
        <v>0.13120000000000001</v>
      </c>
      <c r="AB22" s="12">
        <v>0.79579999999999995</v>
      </c>
      <c r="AC22" s="12">
        <v>0.25969999999999999</v>
      </c>
      <c r="AE22" s="1">
        <f t="shared" si="8"/>
        <v>99.874299999999991</v>
      </c>
      <c r="AF22" s="6">
        <f t="shared" si="10"/>
        <v>62.185399999999994</v>
      </c>
      <c r="AG22" s="6">
        <f t="shared" si="9"/>
        <v>24.133299999999998</v>
      </c>
      <c r="AH22" s="6">
        <f t="shared" si="11"/>
        <v>12.199100000000001</v>
      </c>
      <c r="AI22" s="6">
        <f t="shared" si="7"/>
        <v>5.5E-2</v>
      </c>
      <c r="AJ22" s="6">
        <f t="shared" si="12"/>
        <v>1.3015000000000001</v>
      </c>
      <c r="AK22" s="6">
        <f t="shared" si="13"/>
        <v>1.3565</v>
      </c>
    </row>
    <row r="23" spans="1:45" ht="16.5">
      <c r="A23" s="5" t="s">
        <v>12</v>
      </c>
      <c r="B23" s="11">
        <v>1</v>
      </c>
      <c r="I23" s="14">
        <v>0.04</v>
      </c>
      <c r="J23" s="12">
        <v>0.105</v>
      </c>
      <c r="K23" s="14">
        <v>2.8000000000000001E-2</v>
      </c>
      <c r="L23" s="14">
        <v>7.0049999999999999</v>
      </c>
      <c r="M23" s="12">
        <v>0.108</v>
      </c>
      <c r="N23" s="14">
        <v>4.7E-2</v>
      </c>
      <c r="O23" s="14">
        <v>3.4000000000000002E-2</v>
      </c>
      <c r="P23" s="12">
        <v>3.8559999999999999</v>
      </c>
      <c r="Q23" s="14">
        <v>0.05</v>
      </c>
      <c r="R23" s="12">
        <v>23.146000000000001</v>
      </c>
      <c r="S23" s="12">
        <v>0.66600000000000004</v>
      </c>
      <c r="T23" s="12">
        <v>0.80210000000000004</v>
      </c>
      <c r="U23" s="12">
        <v>0.71960000000000002</v>
      </c>
      <c r="V23" s="12">
        <v>2.9000000000000001E-2</v>
      </c>
      <c r="W23" s="12">
        <v>61.753990000000002</v>
      </c>
      <c r="X23" s="14">
        <v>1.2E-2</v>
      </c>
      <c r="Y23" s="14">
        <v>6.08E-2</v>
      </c>
      <c r="Z23" s="12">
        <v>0.26879999999999998</v>
      </c>
      <c r="AA23" s="12">
        <v>0.15920000000000001</v>
      </c>
      <c r="AB23" s="12">
        <v>0.74390000000000001</v>
      </c>
      <c r="AC23" s="12">
        <v>0.2271</v>
      </c>
      <c r="AE23" s="1">
        <f t="shared" si="8"/>
        <v>99.861489999999989</v>
      </c>
      <c r="AF23" s="6">
        <f t="shared" si="10"/>
        <v>61.826790000000003</v>
      </c>
      <c r="AG23" s="6">
        <f t="shared" si="9"/>
        <v>24.113199999999999</v>
      </c>
      <c r="AH23" s="6">
        <f t="shared" si="11"/>
        <v>12.320799999999998</v>
      </c>
      <c r="AI23" s="6">
        <f t="shared" si="7"/>
        <v>0.05</v>
      </c>
      <c r="AJ23" s="6">
        <f t="shared" si="12"/>
        <v>1.5507</v>
      </c>
      <c r="AK23" s="6">
        <f t="shared" si="13"/>
        <v>1.6007</v>
      </c>
    </row>
    <row r="24" spans="1:45" ht="16.5">
      <c r="A24" s="5"/>
      <c r="B24" s="11">
        <v>2</v>
      </c>
      <c r="I24" s="14">
        <v>3.6999999999999998E-2</v>
      </c>
      <c r="J24" s="12">
        <v>0.10299999999999999</v>
      </c>
      <c r="K24" s="14">
        <v>2.3800000000000002E-2</v>
      </c>
      <c r="L24" s="14">
        <v>6.9633000000000003</v>
      </c>
      <c r="M24" s="12">
        <v>9.8000000000000004E-2</v>
      </c>
      <c r="N24" s="14">
        <v>4.5999999999999999E-2</v>
      </c>
      <c r="O24" s="14">
        <v>2.9899999999999999E-2</v>
      </c>
      <c r="P24" s="12">
        <v>3.9239999999999999</v>
      </c>
      <c r="Q24" s="14">
        <v>5.0500000000000003E-2</v>
      </c>
      <c r="R24" s="12">
        <v>23.28</v>
      </c>
      <c r="S24" s="12">
        <v>0.66600000000000004</v>
      </c>
      <c r="T24" s="12">
        <v>0.80020000000000002</v>
      </c>
      <c r="U24" s="12">
        <v>0.71940000000000004</v>
      </c>
      <c r="V24" s="12">
        <v>2.9590000000000002E-2</v>
      </c>
      <c r="W24" s="12">
        <v>61.4895</v>
      </c>
      <c r="X24" s="14">
        <v>1.46E-2</v>
      </c>
      <c r="Y24" s="14">
        <v>7.0099999999999996E-2</v>
      </c>
      <c r="Z24" s="12">
        <v>0.28739999999999999</v>
      </c>
      <c r="AA24" s="12">
        <v>0.1338</v>
      </c>
      <c r="AB24" s="12">
        <v>0.81200000000000006</v>
      </c>
      <c r="AC24" s="12">
        <v>0.27979999999999999</v>
      </c>
      <c r="AE24" s="1">
        <f t="shared" si="8"/>
        <v>99.857889999999983</v>
      </c>
      <c r="AF24" s="6">
        <f t="shared" si="10"/>
        <v>61.574199999999998</v>
      </c>
      <c r="AG24" s="6">
        <f t="shared" si="9"/>
        <v>24.207700000000003</v>
      </c>
      <c r="AH24" s="6">
        <f t="shared" si="11"/>
        <v>12.4763</v>
      </c>
      <c r="AI24" s="6">
        <f t="shared" ref="AI24:AI26" si="14">Q24</f>
        <v>5.0500000000000003E-2</v>
      </c>
      <c r="AJ24" s="6">
        <f t="shared" si="12"/>
        <v>1.5491900000000001</v>
      </c>
      <c r="AK24" s="6">
        <f t="shared" si="13"/>
        <v>1.5996900000000001</v>
      </c>
    </row>
    <row r="25" spans="1:45" ht="16.5">
      <c r="A25" s="5" t="s">
        <v>13</v>
      </c>
      <c r="B25" s="11">
        <v>1</v>
      </c>
      <c r="I25" s="14">
        <v>4.4999999999999998E-2</v>
      </c>
      <c r="J25" s="12">
        <v>0.1</v>
      </c>
      <c r="K25" s="14">
        <v>2.1999999999999999E-2</v>
      </c>
      <c r="L25" s="14">
        <v>7.0110000000000001</v>
      </c>
      <c r="M25" s="12">
        <v>0.1</v>
      </c>
      <c r="N25" s="14">
        <v>4.2200000000000001E-2</v>
      </c>
      <c r="O25" s="14">
        <v>3.2199999999999999E-2</v>
      </c>
      <c r="P25" s="12">
        <v>3.9921000000000002</v>
      </c>
      <c r="Q25" s="14">
        <v>6.3E-2</v>
      </c>
      <c r="R25" s="12">
        <v>23.477</v>
      </c>
      <c r="S25" s="12">
        <v>0.67549999999999999</v>
      </c>
      <c r="T25" s="12">
        <v>0.89970000000000006</v>
      </c>
      <c r="U25" s="12">
        <v>0.81899999999999995</v>
      </c>
      <c r="V25" s="12">
        <v>3.3799999999999997E-2</v>
      </c>
      <c r="W25" s="12">
        <v>60.904299999999999</v>
      </c>
      <c r="X25" s="14">
        <v>1.4E-2</v>
      </c>
      <c r="Y25" s="14">
        <v>6.4399999999999999E-2</v>
      </c>
      <c r="Z25" s="12">
        <v>0.2964</v>
      </c>
      <c r="AA25" s="12">
        <v>0.1376</v>
      </c>
      <c r="AB25" s="12">
        <v>0.8478</v>
      </c>
      <c r="AC25" s="12">
        <v>0.28749999999999998</v>
      </c>
      <c r="AE25" s="1">
        <f t="shared" si="8"/>
        <v>99.864500000000021</v>
      </c>
      <c r="AF25" s="6">
        <f t="shared" si="10"/>
        <v>60.982700000000001</v>
      </c>
      <c r="AG25" s="6">
        <f t="shared" si="9"/>
        <v>24.4223</v>
      </c>
      <c r="AH25" s="6">
        <f t="shared" si="11"/>
        <v>12.644</v>
      </c>
      <c r="AI25" s="6">
        <f t="shared" si="14"/>
        <v>6.3E-2</v>
      </c>
      <c r="AJ25" s="6">
        <f t="shared" si="12"/>
        <v>1.7525000000000002</v>
      </c>
      <c r="AK25" s="6">
        <f t="shared" si="13"/>
        <v>1.8155000000000001</v>
      </c>
    </row>
    <row r="26" spans="1:45" ht="16.5">
      <c r="A26" s="5"/>
      <c r="B26" s="11">
        <v>2</v>
      </c>
      <c r="I26" s="14">
        <v>4.3999999999999997E-2</v>
      </c>
      <c r="J26" s="12">
        <v>9.9000000000000005E-2</v>
      </c>
      <c r="K26" s="14">
        <v>2.5000000000000001E-2</v>
      </c>
      <c r="L26" s="14">
        <v>7.032</v>
      </c>
      <c r="M26" s="12">
        <v>9.8000000000000004E-2</v>
      </c>
      <c r="N26" s="14">
        <v>4.5999999999999999E-2</v>
      </c>
      <c r="O26" s="14">
        <v>3.3000000000000002E-2</v>
      </c>
      <c r="P26" s="12">
        <v>4.0213999999999999</v>
      </c>
      <c r="Q26" s="14">
        <v>6.0299999999999999E-2</v>
      </c>
      <c r="R26" s="12">
        <v>23.523</v>
      </c>
      <c r="S26" s="12">
        <v>0.68230000000000002</v>
      </c>
      <c r="T26" s="12">
        <v>0.89749999999999996</v>
      </c>
      <c r="U26" s="12">
        <v>0.82150000000000001</v>
      </c>
      <c r="V26" s="12">
        <v>3.2399999999999998E-2</v>
      </c>
      <c r="W26" s="12">
        <v>60.761299999999999</v>
      </c>
      <c r="X26" s="14">
        <v>1.4E-2</v>
      </c>
      <c r="Y26" s="14">
        <v>6.7900000000000002E-2</v>
      </c>
      <c r="Z26" s="12">
        <v>0.31409999999999999</v>
      </c>
      <c r="AA26" s="12">
        <v>0.13639999999999999</v>
      </c>
      <c r="AB26" s="12">
        <v>0.85199999999999998</v>
      </c>
      <c r="AC26" s="12">
        <v>0.28179999999999999</v>
      </c>
      <c r="AE26" s="1">
        <f t="shared" si="8"/>
        <v>99.8429</v>
      </c>
      <c r="AF26" s="6">
        <f t="shared" si="10"/>
        <v>60.843200000000003</v>
      </c>
      <c r="AG26" s="6">
        <f t="shared" si="9"/>
        <v>24.4727</v>
      </c>
      <c r="AH26" s="6">
        <f t="shared" si="11"/>
        <v>12.715299999999999</v>
      </c>
      <c r="AI26" s="6">
        <f t="shared" si="14"/>
        <v>6.0299999999999999E-2</v>
      </c>
      <c r="AJ26" s="6">
        <f t="shared" si="12"/>
        <v>1.7513999999999998</v>
      </c>
      <c r="AK26" s="6">
        <f t="shared" si="13"/>
        <v>1.8116999999999999</v>
      </c>
    </row>
    <row r="27" spans="1:45">
      <c r="L27" s="3"/>
      <c r="AE27" s="4"/>
    </row>
    <row r="28" spans="1:45" ht="16.5">
      <c r="K28" s="1"/>
      <c r="L28" s="14"/>
      <c r="M28" s="12"/>
      <c r="O28" s="2"/>
      <c r="AE28" s="4"/>
    </row>
    <row r="29" spans="1:45" ht="16.5">
      <c r="K29" s="1"/>
      <c r="L29" s="14"/>
      <c r="O29" s="2"/>
    </row>
    <row r="30" spans="1:45">
      <c r="K30" s="1"/>
      <c r="O30" s="2"/>
    </row>
    <row r="31" spans="1:45">
      <c r="K31" s="1"/>
      <c r="O31" s="2"/>
    </row>
    <row r="32" spans="1:45">
      <c r="K32" s="1"/>
      <c r="O32" s="2"/>
    </row>
    <row r="33" spans="11:15">
      <c r="K33" s="1"/>
      <c r="O33" s="2"/>
    </row>
    <row r="34" spans="11:15">
      <c r="K34" s="1"/>
      <c r="O34" s="2"/>
    </row>
    <row r="35" spans="11:15">
      <c r="K35" s="1"/>
      <c r="O35" s="2"/>
    </row>
    <row r="36" spans="11:15">
      <c r="K36" s="1"/>
      <c r="O36" s="2"/>
    </row>
    <row r="37" spans="11:15">
      <c r="K37" s="1"/>
      <c r="O37" s="2"/>
    </row>
    <row r="38" spans="11:15">
      <c r="O38" s="2"/>
    </row>
    <row r="39" spans="11:15">
      <c r="O39" s="2"/>
    </row>
  </sheetData>
  <customSheetViews>
    <customSheetView guid="{41599F6E-51B4-4422-9E57-6B5BE899F286}" scale="60">
      <pane xSplit="1" ySplit="3" topLeftCell="L4" activePane="bottomRight" state="frozen"/>
      <selection pane="bottomRight" activeCell="AO13" sqref="AM4:AO13"/>
      <pageMargins left="0.7" right="0.7" top="0.75" bottom="0.75" header="0.3" footer="0.3"/>
    </customSheetView>
  </customSheetViews>
  <mergeCells count="8">
    <mergeCell ref="B1:B3"/>
    <mergeCell ref="A1:A3"/>
    <mergeCell ref="H1:H3"/>
    <mergeCell ref="G1:G3"/>
    <mergeCell ref="F1:F3"/>
    <mergeCell ref="E1:E3"/>
    <mergeCell ref="D1:D3"/>
    <mergeCell ref="C1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FA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Макаренко Мария Андреевна</dc:creator>
  <cp:lastModifiedBy>Makarenko</cp:lastModifiedBy>
  <dcterms:created xsi:type="dcterms:W3CDTF">2021-10-12T13:55:08Z</dcterms:created>
  <dcterms:modified xsi:type="dcterms:W3CDTF">2024-08-12T08:04:02Z</dcterms:modified>
</cp:coreProperties>
</file>