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uy\Desktop\tigist data\"/>
    </mc:Choice>
  </mc:AlternateContent>
  <bookViews>
    <workbookView xWindow="0" yWindow="0" windowWidth="20496" windowHeight="7752" firstSheet="1" activeTab="6"/>
  </bookViews>
  <sheets>
    <sheet name="all" sheetId="1" r:id="rId1"/>
    <sheet name="T coliform count" sheetId="2" r:id="rId2"/>
    <sheet name="T plate count" sheetId="3" r:id="rId3"/>
    <sheet name="E-coli count" sheetId="4" r:id="rId4"/>
    <sheet name="TTA" sheetId="6" r:id="rId5"/>
    <sheet name="RES AND METHYL" sheetId="5" r:id="rId6"/>
    <sheet name="PH,ALCO,COB" sheetId="7" r:id="rId7"/>
    <sheet name="THIOCYANATE" sheetId="8" r:id="rId8"/>
    <sheet name="calibration curve" sheetId="9" r:id="rId9"/>
  </sheets>
  <externalReferences>
    <externalReference r:id="rId10"/>
    <externalReference r:id="rId11"/>
    <externalReference r:id="rId1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6" l="1"/>
  <c r="F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 s="1"/>
  <c r="H10" i="1"/>
  <c r="H3" i="1"/>
  <c r="H4" i="1"/>
  <c r="H5" i="1"/>
  <c r="H6" i="1"/>
  <c r="H7" i="1"/>
  <c r="H8" i="1"/>
  <c r="H9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I34" i="1" s="1"/>
  <c r="H35" i="1"/>
  <c r="H36" i="1"/>
  <c r="I36" i="1" s="1"/>
  <c r="H37" i="1"/>
  <c r="H38" i="1"/>
  <c r="I38" i="1" s="1"/>
  <c r="H39" i="1"/>
  <c r="H40" i="1"/>
  <c r="I40" i="1" s="1"/>
  <c r="H41" i="1"/>
  <c r="H2" i="1"/>
  <c r="E41" i="1"/>
  <c r="E40" i="1"/>
  <c r="E39" i="1"/>
  <c r="E38" i="1"/>
  <c r="E37" i="1"/>
  <c r="E36" i="1"/>
  <c r="E35" i="1"/>
  <c r="E34" i="1"/>
  <c r="E33" i="1"/>
  <c r="E32" i="1"/>
  <c r="I32" i="1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2" i="2"/>
  <c r="F31" i="6" l="1"/>
  <c r="G31" i="6" s="1"/>
  <c r="F30" i="6"/>
  <c r="G30" i="6" s="1"/>
  <c r="F9" i="6"/>
  <c r="G9" i="6" s="1"/>
  <c r="F8" i="6"/>
  <c r="G8" i="6" s="1"/>
  <c r="F7" i="6"/>
  <c r="G7" i="6" s="1"/>
  <c r="F6" i="6"/>
  <c r="G6" i="6" s="1"/>
  <c r="F27" i="6"/>
  <c r="G27" i="6" s="1"/>
  <c r="F26" i="6"/>
  <c r="G26" i="6" s="1"/>
  <c r="F25" i="6"/>
  <c r="G25" i="6" s="1"/>
  <c r="F24" i="6"/>
  <c r="G24" i="6" s="1"/>
  <c r="F23" i="6"/>
  <c r="G23" i="6" s="1"/>
  <c r="F22" i="6"/>
  <c r="G22" i="6" s="1"/>
  <c r="F21" i="6"/>
  <c r="G21" i="6" s="1"/>
  <c r="F20" i="6"/>
  <c r="G20" i="6" s="1"/>
  <c r="F11" i="6"/>
  <c r="G11" i="6" s="1"/>
  <c r="F10" i="6"/>
  <c r="G10" i="6" s="1"/>
  <c r="F5" i="6"/>
  <c r="G5" i="6" s="1"/>
  <c r="G4" i="6"/>
  <c r="F3" i="6"/>
  <c r="G3" i="6" s="1"/>
  <c r="G2" i="6"/>
  <c r="G11" i="8" l="1"/>
  <c r="E31" i="4" l="1"/>
  <c r="F30" i="4"/>
  <c r="E29" i="4"/>
  <c r="F28" i="4"/>
  <c r="E27" i="4"/>
  <c r="F26" i="4"/>
  <c r="E25" i="4"/>
  <c r="F24" i="4"/>
  <c r="E21" i="4"/>
  <c r="F20" i="4"/>
  <c r="E31" i="3"/>
  <c r="F30" i="3"/>
  <c r="E30" i="3"/>
  <c r="E29" i="3"/>
  <c r="E28" i="3"/>
  <c r="E27" i="3"/>
  <c r="E26" i="3"/>
  <c r="F26" i="3" s="1"/>
  <c r="E25" i="3"/>
  <c r="E24" i="3"/>
  <c r="F24" i="3" s="1"/>
  <c r="E23" i="3"/>
  <c r="E22" i="3"/>
  <c r="E21" i="3"/>
  <c r="E20" i="3"/>
  <c r="F20" i="3" s="1"/>
  <c r="E19" i="3"/>
  <c r="E18" i="3"/>
  <c r="F18" i="3" s="1"/>
  <c r="E17" i="3"/>
  <c r="E16" i="3"/>
  <c r="F16" i="3" s="1"/>
  <c r="E15" i="3"/>
  <c r="F14" i="3"/>
  <c r="E14" i="3"/>
  <c r="E13" i="3"/>
  <c r="E12" i="3"/>
  <c r="E11" i="3"/>
  <c r="E10" i="3"/>
  <c r="F10" i="3" s="1"/>
  <c r="E9" i="3"/>
  <c r="E8" i="3"/>
  <c r="E7" i="3"/>
  <c r="F6" i="3"/>
  <c r="E6" i="3"/>
  <c r="E5" i="3"/>
  <c r="E4" i="3"/>
  <c r="E3" i="3"/>
  <c r="E2" i="3"/>
  <c r="F2" i="3" s="1"/>
  <c r="G3" i="8"/>
  <c r="G4" i="8"/>
  <c r="G5" i="8"/>
  <c r="G6" i="8"/>
  <c r="G7" i="8"/>
  <c r="G8" i="8"/>
  <c r="G9" i="8"/>
  <c r="G10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2" i="8"/>
  <c r="K25" i="1"/>
  <c r="L24" i="1" s="1"/>
  <c r="K27" i="1"/>
  <c r="L26" i="1" s="1"/>
  <c r="K29" i="1"/>
  <c r="L28" i="1" s="1"/>
  <c r="K31" i="1"/>
  <c r="L30" i="1" s="1"/>
  <c r="K21" i="1"/>
  <c r="L20" i="1" s="1"/>
  <c r="I4" i="1"/>
  <c r="I6" i="1"/>
  <c r="I10" i="1"/>
  <c r="I12" i="1"/>
  <c r="I14" i="1"/>
  <c r="I16" i="1"/>
  <c r="I20" i="1"/>
  <c r="I22" i="1"/>
  <c r="I24" i="1"/>
  <c r="I26" i="1"/>
  <c r="I28" i="1"/>
  <c r="I30" i="1"/>
  <c r="I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2" i="1"/>
  <c r="F4" i="3" l="1"/>
  <c r="F12" i="3"/>
  <c r="F22" i="3"/>
  <c r="F28" i="3"/>
  <c r="F30" i="1"/>
  <c r="F28" i="1"/>
  <c r="F26" i="1"/>
  <c r="F24" i="1"/>
  <c r="F22" i="1"/>
  <c r="F20" i="1"/>
  <c r="F18" i="1"/>
  <c r="F16" i="1"/>
  <c r="F14" i="1"/>
  <c r="F12" i="1"/>
  <c r="F10" i="1"/>
  <c r="F2" i="1"/>
  <c r="F6" i="1"/>
  <c r="F4" i="1"/>
  <c r="I18" i="1"/>
  <c r="F8" i="3"/>
  <c r="I8" i="1"/>
  <c r="F8" i="1"/>
  <c r="F12" i="6"/>
  <c r="G12" i="6" s="1"/>
  <c r="F13" i="6"/>
  <c r="G13" i="6" s="1"/>
  <c r="F14" i="6"/>
  <c r="G14" i="6" s="1"/>
  <c r="F15" i="6"/>
  <c r="G15" i="6" s="1"/>
  <c r="F16" i="6"/>
  <c r="G16" i="6" s="1"/>
  <c r="F17" i="6"/>
  <c r="G17" i="6" s="1"/>
  <c r="F18" i="6"/>
  <c r="G18" i="6" s="1"/>
  <c r="F19" i="6"/>
  <c r="G19" i="6" s="1"/>
  <c r="F28" i="6"/>
  <c r="G28" i="6" s="1"/>
  <c r="F29" i="6"/>
  <c r="G29" i="6" s="1"/>
  <c r="F16" i="2"/>
  <c r="F30" i="2"/>
  <c r="F26" i="2"/>
  <c r="F12" i="2"/>
  <c r="F10" i="2"/>
  <c r="F6" i="2"/>
  <c r="F2" i="2"/>
  <c r="F20" i="2"/>
  <c r="F4" i="2"/>
  <c r="F8" i="2"/>
  <c r="F14" i="2"/>
  <c r="F18" i="2"/>
  <c r="F28" i="2"/>
  <c r="F24" i="2"/>
  <c r="F22" i="2"/>
</calcChain>
</file>

<file path=xl/sharedStrings.xml><?xml version="1.0" encoding="utf-8"?>
<sst xmlns="http://schemas.openxmlformats.org/spreadsheetml/2006/main" count="1153" uniqueCount="79">
  <si>
    <t>Study district</t>
  </si>
  <si>
    <t>Value chain</t>
  </si>
  <si>
    <t>TC count</t>
  </si>
  <si>
    <t>LOG cfu/ml</t>
  </si>
  <si>
    <t>TP  counts</t>
  </si>
  <si>
    <t>log10</t>
  </si>
  <si>
    <t>E-coli counts</t>
  </si>
  <si>
    <t>MBRT</t>
  </si>
  <si>
    <t>titrable acidity</t>
  </si>
  <si>
    <t>ALCOHOL</t>
  </si>
  <si>
    <t>COB</t>
  </si>
  <si>
    <t>SCN- CON IN PPM</t>
  </si>
  <si>
    <t>debrezeit</t>
  </si>
  <si>
    <t>collector 1</t>
  </si>
  <si>
    <t>excellent</t>
  </si>
  <si>
    <t>control 1</t>
  </si>
  <si>
    <t>bad</t>
  </si>
  <si>
    <t>poor</t>
  </si>
  <si>
    <t>collector 2</t>
  </si>
  <si>
    <t>control 2</t>
  </si>
  <si>
    <t>collector 3</t>
  </si>
  <si>
    <t>control 3</t>
  </si>
  <si>
    <t>collector 4</t>
  </si>
  <si>
    <t>control 4</t>
  </si>
  <si>
    <t>collector 5</t>
  </si>
  <si>
    <t>control 5</t>
  </si>
  <si>
    <t>Asela</t>
  </si>
  <si>
    <t>collectors 6</t>
  </si>
  <si>
    <t>good</t>
  </si>
  <si>
    <t>fair</t>
  </si>
  <si>
    <t>control 6</t>
  </si>
  <si>
    <t>collectors 7</t>
  </si>
  <si>
    <t>control 7</t>
  </si>
  <si>
    <t>collectors 8</t>
  </si>
  <si>
    <t>control 8</t>
  </si>
  <si>
    <t>collectors 9</t>
  </si>
  <si>
    <t>control 9</t>
  </si>
  <si>
    <t>collectors 10</t>
  </si>
  <si>
    <t>control 10</t>
  </si>
  <si>
    <t>Selale</t>
  </si>
  <si>
    <t>collectors 11</t>
  </si>
  <si>
    <t>control 11</t>
  </si>
  <si>
    <t>collectors 12</t>
  </si>
  <si>
    <t>control 12</t>
  </si>
  <si>
    <t>collectors 13</t>
  </si>
  <si>
    <t>control 13</t>
  </si>
  <si>
    <t>collectors 14</t>
  </si>
  <si>
    <t>control 14</t>
  </si>
  <si>
    <t>collectors 15</t>
  </si>
  <si>
    <t>control 15</t>
  </si>
  <si>
    <t>Holeta</t>
  </si>
  <si>
    <t>collectors 16</t>
  </si>
  <si>
    <t>control 16</t>
  </si>
  <si>
    <t>collectors 17</t>
  </si>
  <si>
    <t>control 17</t>
  </si>
  <si>
    <t>collectors 18</t>
  </si>
  <si>
    <t>control 18</t>
  </si>
  <si>
    <t>collectors 19</t>
  </si>
  <si>
    <t>control 19</t>
  </si>
  <si>
    <t>collectors 20</t>
  </si>
  <si>
    <t>control 20</t>
  </si>
  <si>
    <t>Night milk activated</t>
  </si>
  <si>
    <t>Vintial</t>
  </si>
  <si>
    <t>Vfinal</t>
  </si>
  <si>
    <t>Vnet</t>
  </si>
  <si>
    <t>TTA</t>
  </si>
  <si>
    <t>REST</t>
  </si>
  <si>
    <t>PH</t>
  </si>
  <si>
    <t>ABS</t>
  </si>
  <si>
    <t>Y-intersept</t>
  </si>
  <si>
    <t>slope</t>
  </si>
  <si>
    <t>concentration</t>
  </si>
  <si>
    <r>
      <rPr>
        <b/>
        <sz val="14"/>
        <color theme="1"/>
        <rFont val="Times New Roman"/>
        <family val="1"/>
      </rPr>
      <t>D/ZEYIT calibration curve</t>
    </r>
    <r>
      <rPr>
        <sz val="11"/>
        <color theme="1"/>
        <rFont val="Calibri"/>
        <family val="2"/>
        <scheme val="minor"/>
      </rPr>
      <t xml:space="preserve"> </t>
    </r>
  </si>
  <si>
    <t>conce</t>
  </si>
  <si>
    <t>ASSELA calibration curve</t>
  </si>
  <si>
    <t>Con</t>
  </si>
  <si>
    <t>abs</t>
  </si>
  <si>
    <t xml:space="preserve">SELALE calibration curve </t>
  </si>
  <si>
    <t>Log % reduction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</si>
</sst>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 applyAlignment="1">
      <alignment horizontal="left" vertical="top"/>
    </xf>
    <xf numFmtId="0" fontId="0" fillId="0" borderId="0" xfId="0" applyAlignment="1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0" fillId="0" borderId="0" xfId="0" applyFill="1" applyAlignment="1">
      <alignment vertical="top"/>
    </xf>
    <xf numFmtId="2" fontId="0" fillId="0" borderId="0" xfId="0" applyNumberFormat="1" applyAlignment="1"/>
    <xf numFmtId="2" fontId="0" fillId="0" borderId="0" xfId="0" applyNumberFormat="1" applyFill="1" applyAlignment="1">
      <alignment horizontal="center" vertical="top"/>
    </xf>
    <xf numFmtId="2" fontId="0" fillId="0" borderId="0" xfId="0" applyNumberFormat="1" applyFill="1"/>
    <xf numFmtId="2" fontId="0" fillId="0" borderId="0" xfId="0" applyNumberFormat="1" applyFont="1"/>
    <xf numFmtId="2" fontId="0" fillId="0" borderId="0" xfId="0" applyNumberFormat="1"/>
    <xf numFmtId="0" fontId="0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 applyFill="1"/>
    <xf numFmtId="0" fontId="0" fillId="0" borderId="0" xfId="0" applyFill="1" applyAlignment="1">
      <alignment horizontal="left"/>
    </xf>
    <xf numFmtId="1" fontId="0" fillId="0" borderId="0" xfId="0" applyNumberFormat="1" applyFill="1" applyAlignment="1">
      <alignment horizontal="center" vertical="top"/>
    </xf>
    <xf numFmtId="164" fontId="0" fillId="0" borderId="0" xfId="0" applyNumberFormat="1"/>
    <xf numFmtId="2" fontId="0" fillId="0" borderId="0" xfId="0" applyNumberFormat="1" applyFill="1" applyAlignment="1">
      <alignment horizontal="right" vertical="top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right" vertical="top"/>
    </xf>
    <xf numFmtId="2" fontId="0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164" fontId="0" fillId="0" borderId="0" xfId="0" applyNumberFormat="1" applyAlignment="1">
      <alignment horizontal="right"/>
    </xf>
    <xf numFmtId="0" fontId="1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0" fillId="0" borderId="0" xfId="0" applyNumberFormat="1" applyFont="1"/>
    <xf numFmtId="2" fontId="0" fillId="0" borderId="0" xfId="0" applyNumberFormat="1" applyFill="1" applyAlignment="1">
      <alignment horizontal="center" vertical="top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'[1]calibration corve'!$A$2:$A$7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'[1]calibration corve'!$B$2:$B$7</c:f>
              <c:numCache>
                <c:formatCode>General</c:formatCode>
                <c:ptCount val="6"/>
                <c:pt idx="0">
                  <c:v>0.12959999999999999</c:v>
                </c:pt>
                <c:pt idx="1">
                  <c:v>0.2273</c:v>
                </c:pt>
                <c:pt idx="2">
                  <c:v>0.35649999999999998</c:v>
                </c:pt>
                <c:pt idx="3">
                  <c:v>0.46750000000000003</c:v>
                </c:pt>
                <c:pt idx="4">
                  <c:v>0.70950000000000002</c:v>
                </c:pt>
                <c:pt idx="5">
                  <c:v>0.94530000000000003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272896"/>
        <c:axId val="165273288"/>
      </c:scatterChart>
      <c:valAx>
        <c:axId val="165272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273288"/>
        <c:crosses val="autoZero"/>
        <c:crossBetween val="midCat"/>
      </c:valAx>
      <c:valAx>
        <c:axId val="165273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272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'[2]CAlibration curve'!$A$2:$A$7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'[2]CAlibration curve'!$B$2:$B$7</c:f>
              <c:numCache>
                <c:formatCode>General</c:formatCode>
                <c:ptCount val="6"/>
                <c:pt idx="0">
                  <c:v>0.1575</c:v>
                </c:pt>
                <c:pt idx="1">
                  <c:v>0.3619</c:v>
                </c:pt>
                <c:pt idx="2">
                  <c:v>0.53139999999999998</c:v>
                </c:pt>
                <c:pt idx="3">
                  <c:v>0.69359999999999999</c:v>
                </c:pt>
                <c:pt idx="4">
                  <c:v>1.0357000000000001</c:v>
                </c:pt>
                <c:pt idx="5">
                  <c:v>1.3779999999999999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778296"/>
        <c:axId val="563780256"/>
      </c:scatterChart>
      <c:valAx>
        <c:axId val="563778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780256"/>
        <c:crosses val="autoZero"/>
        <c:crossBetween val="midCat"/>
      </c:valAx>
      <c:valAx>
        <c:axId val="56378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778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[3]CALIBRATION!$A$2:$A$7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[3]CALIBRATION!$B$2:$B$7</c:f>
              <c:numCache>
                <c:formatCode>General</c:formatCode>
                <c:ptCount val="6"/>
                <c:pt idx="0">
                  <c:v>0.1278</c:v>
                </c:pt>
                <c:pt idx="1">
                  <c:v>0.26169999999999999</c:v>
                </c:pt>
                <c:pt idx="2">
                  <c:v>0.40579999999999999</c:v>
                </c:pt>
                <c:pt idx="3">
                  <c:v>0.52829999999999999</c:v>
                </c:pt>
                <c:pt idx="4">
                  <c:v>0.81920000000000004</c:v>
                </c:pt>
                <c:pt idx="5">
                  <c:v>1.0625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777904"/>
        <c:axId val="563779472"/>
      </c:scatterChart>
      <c:valAx>
        <c:axId val="563777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779472"/>
        <c:crosses val="autoZero"/>
        <c:crossBetween val="midCat"/>
      </c:valAx>
      <c:valAx>
        <c:axId val="56377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777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495300</xdr:colOff>
      <xdr:row>5</xdr:row>
      <xdr:rowOff>138112</xdr:rowOff>
    </xdr:from>
    <xdr:to>
      <xdr:col>10</xdr:col>
      <xdr:colOff>190500</xdr:colOff>
      <xdr:row>20</xdr:row>
      <xdr:rowOff>23812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457200</xdr:colOff>
      <xdr:row>27</xdr:row>
      <xdr:rowOff>4762</xdr:rowOff>
    </xdr:from>
    <xdr:to>
      <xdr:col>14</xdr:col>
      <xdr:colOff>152400</xdr:colOff>
      <xdr:row>41</xdr:row>
      <xdr:rowOff>80962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523875</xdr:colOff>
      <xdr:row>49</xdr:row>
      <xdr:rowOff>57150</xdr:rowOff>
    </xdr:from>
    <xdr:to>
      <xdr:col>14</xdr:col>
      <xdr:colOff>219075</xdr:colOff>
      <xdr:row>63</xdr:row>
      <xdr:rowOff>133350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esktop/New/NEWWW/EXCEL%20DATAS/debrezeyi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esktop/New/NEWWW/EXCEL%20DATAS/asela%20dat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esktop/New/NEWWW/EXCEL%20DATAS/selale%20collecters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s"/>
      <sheetName val="TTA"/>
      <sheetName val="REST AND MBRT"/>
      <sheetName val="TPC"/>
      <sheetName val="E-COLI"/>
      <sheetName val="TOT COLIFORMS"/>
      <sheetName val="PH,ALCO,COB"/>
      <sheetName val="ABS"/>
      <sheetName val="calibration cor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>
            <v>5</v>
          </cell>
          <cell r="B2">
            <v>0.12959999999999999</v>
          </cell>
        </row>
        <row r="3">
          <cell r="A3">
            <v>10</v>
          </cell>
          <cell r="B3">
            <v>0.2273</v>
          </cell>
        </row>
        <row r="4">
          <cell r="A4">
            <v>15</v>
          </cell>
          <cell r="B4">
            <v>0.35649999999999998</v>
          </cell>
        </row>
        <row r="5">
          <cell r="A5">
            <v>20</v>
          </cell>
          <cell r="B5">
            <v>0.46750000000000003</v>
          </cell>
        </row>
        <row r="6">
          <cell r="A6">
            <v>30</v>
          </cell>
          <cell r="B6">
            <v>0.70950000000000002</v>
          </cell>
        </row>
        <row r="7">
          <cell r="A7">
            <v>40</v>
          </cell>
          <cell r="B7">
            <v>0.94530000000000003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s"/>
      <sheetName val="COLIFORMS"/>
      <sheetName val="TPC"/>
      <sheetName val="E-coli"/>
      <sheetName val="TTA"/>
      <sheetName val="RES and METH"/>
      <sheetName val="PH,alco,cob"/>
      <sheetName val="ABSO"/>
      <sheetName val="CAlibration cur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>
            <v>5</v>
          </cell>
          <cell r="B2">
            <v>0.1575</v>
          </cell>
        </row>
        <row r="3">
          <cell r="A3">
            <v>10</v>
          </cell>
          <cell r="B3">
            <v>0.3619</v>
          </cell>
        </row>
        <row r="4">
          <cell r="A4">
            <v>15</v>
          </cell>
          <cell r="B4">
            <v>0.53139999999999998</v>
          </cell>
        </row>
        <row r="5">
          <cell r="A5">
            <v>20</v>
          </cell>
          <cell r="B5">
            <v>0.69359999999999999</v>
          </cell>
        </row>
        <row r="6">
          <cell r="A6">
            <v>30</v>
          </cell>
          <cell r="B6">
            <v>1.0357000000000001</v>
          </cell>
        </row>
        <row r="7">
          <cell r="A7">
            <v>40</v>
          </cell>
          <cell r="B7">
            <v>1.3779999999999999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s"/>
      <sheetName val="Tcoliform COUNT"/>
      <sheetName val="TPC"/>
      <sheetName val="E-count"/>
      <sheetName val=" resazurin and methyl "/>
      <sheetName val="PH,ALCO,COB"/>
      <sheetName val="TTA"/>
      <sheetName val="ABS"/>
      <sheetName val="CALIBR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>
            <v>5</v>
          </cell>
          <cell r="B2">
            <v>0.1278</v>
          </cell>
        </row>
        <row r="3">
          <cell r="A3">
            <v>10</v>
          </cell>
          <cell r="B3">
            <v>0.26169999999999999</v>
          </cell>
        </row>
        <row r="4">
          <cell r="A4">
            <v>15</v>
          </cell>
          <cell r="B4">
            <v>0.40579999999999999</v>
          </cell>
        </row>
        <row r="5">
          <cell r="A5">
            <v>20</v>
          </cell>
          <cell r="B5">
            <v>0.52829999999999999</v>
          </cell>
        </row>
        <row r="6">
          <cell r="A6">
            <v>30</v>
          </cell>
          <cell r="B6">
            <v>0.81920000000000004</v>
          </cell>
        </row>
        <row r="7">
          <cell r="A7">
            <v>40</v>
          </cell>
          <cell r="B7">
            <v>1.0625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opLeftCell="D1" workbookViewId="0">
      <selection activeCell="R1" sqref="R1:R1048576"/>
    </sheetView>
  </sheetViews>
  <sheetFormatPr defaultRowHeight="14.4" x14ac:dyDescent="0.3"/>
  <cols>
    <col min="1" max="1" width="12.33203125" customWidth="1"/>
    <col min="2" max="2" width="12.109375" customWidth="1"/>
    <col min="3" max="3" width="22.44140625" customWidth="1"/>
    <col min="5" max="5" width="11" customWidth="1"/>
    <col min="6" max="7" width="15.109375" customWidth="1"/>
    <col min="9" max="9" width="15" customWidth="1"/>
    <col min="12" max="12" width="15.88671875" customWidth="1"/>
    <col min="15" max="15" width="15" customWidth="1"/>
    <col min="17" max="17" width="13.33203125" customWidth="1"/>
    <col min="19" max="19" width="16.109375" customWidth="1"/>
  </cols>
  <sheetData>
    <row r="1" spans="1:19" ht="15.6" x14ac:dyDescent="0.3">
      <c r="A1" s="1" t="s">
        <v>0</v>
      </c>
      <c r="B1" s="1" t="s">
        <v>1</v>
      </c>
      <c r="C1" s="1"/>
      <c r="D1" s="2" t="s">
        <v>2</v>
      </c>
      <c r="E1" s="1" t="s">
        <v>3</v>
      </c>
      <c r="F1" s="3" t="s">
        <v>78</v>
      </c>
      <c r="G1" s="3" t="s">
        <v>4</v>
      </c>
      <c r="H1" s="1" t="s">
        <v>5</v>
      </c>
      <c r="I1" s="3" t="s">
        <v>78</v>
      </c>
      <c r="J1" s="3" t="s">
        <v>6</v>
      </c>
      <c r="K1" s="1" t="s">
        <v>5</v>
      </c>
      <c r="L1" s="3" t="s">
        <v>78</v>
      </c>
      <c r="M1" s="4" t="s">
        <v>66</v>
      </c>
      <c r="N1" s="5" t="s">
        <v>7</v>
      </c>
      <c r="O1" s="6" t="s">
        <v>8</v>
      </c>
      <c r="P1" s="5" t="s">
        <v>67</v>
      </c>
      <c r="Q1" s="6" t="s">
        <v>9</v>
      </c>
      <c r="R1" s="5" t="s">
        <v>10</v>
      </c>
      <c r="S1" s="1" t="s">
        <v>11</v>
      </c>
    </row>
    <row r="2" spans="1:19" x14ac:dyDescent="0.3">
      <c r="A2" s="1" t="s">
        <v>12</v>
      </c>
      <c r="B2" s="1" t="s">
        <v>13</v>
      </c>
      <c r="C2" s="7" t="s">
        <v>61</v>
      </c>
      <c r="D2" s="14">
        <v>398000</v>
      </c>
      <c r="E2" s="8">
        <f>LOG(D2)</f>
        <v>5.5998830720736876</v>
      </c>
      <c r="F2" s="34">
        <f>(E2-E3)/E3*100</f>
        <v>-16.915283217662306</v>
      </c>
      <c r="G2" s="14">
        <v>22900000</v>
      </c>
      <c r="H2" s="10">
        <f>LOG(G2)</f>
        <v>7.3598354823398884</v>
      </c>
      <c r="I2" s="34">
        <f>(H2-H3)/H3*100</f>
        <v>-11.539784393437081</v>
      </c>
      <c r="J2" s="23">
        <v>0</v>
      </c>
      <c r="K2" s="10"/>
      <c r="L2" s="34"/>
      <c r="M2" t="s">
        <v>29</v>
      </c>
      <c r="N2" t="s">
        <v>29</v>
      </c>
      <c r="O2" s="24">
        <v>0.28000000000000003</v>
      </c>
      <c r="P2" s="25">
        <v>6.42</v>
      </c>
      <c r="Q2" s="25">
        <v>1</v>
      </c>
      <c r="R2" s="25">
        <v>1</v>
      </c>
      <c r="S2" s="25">
        <v>7.77</v>
      </c>
    </row>
    <row r="3" spans="1:19" x14ac:dyDescent="0.3">
      <c r="A3" s="1" t="s">
        <v>12</v>
      </c>
      <c r="B3" s="1" t="s">
        <v>13</v>
      </c>
      <c r="C3" s="7" t="s">
        <v>15</v>
      </c>
      <c r="D3" s="14">
        <v>5495000</v>
      </c>
      <c r="E3" s="8">
        <f t="shared" ref="E3:E41" si="0">LOG(D3)</f>
        <v>6.7399676967595097</v>
      </c>
      <c r="F3" s="34"/>
      <c r="G3" s="14">
        <v>208900000</v>
      </c>
      <c r="H3" s="10">
        <f t="shared" ref="H3:H41" si="1">LOG(G3)</f>
        <v>8.3199384399803087</v>
      </c>
      <c r="I3" s="34"/>
      <c r="J3" s="23">
        <v>0</v>
      </c>
      <c r="K3" s="10"/>
      <c r="L3" s="34"/>
      <c r="M3" t="s">
        <v>16</v>
      </c>
      <c r="N3" t="s">
        <v>17</v>
      </c>
      <c r="O3" s="24">
        <v>0.36</v>
      </c>
      <c r="P3" s="25">
        <v>6.12</v>
      </c>
      <c r="Q3" s="25">
        <v>2</v>
      </c>
      <c r="R3" s="25">
        <v>2</v>
      </c>
      <c r="S3" s="25">
        <v>13.87</v>
      </c>
    </row>
    <row r="4" spans="1:19" x14ac:dyDescent="0.3">
      <c r="A4" s="1" t="s">
        <v>12</v>
      </c>
      <c r="B4" s="1" t="s">
        <v>18</v>
      </c>
      <c r="C4" s="7" t="s">
        <v>61</v>
      </c>
      <c r="D4" s="14">
        <v>1584000</v>
      </c>
      <c r="E4" s="8">
        <f t="shared" si="0"/>
        <v>6.1997551772534747</v>
      </c>
      <c r="F4" s="34">
        <f t="shared" ref="F4" si="2">(E4-E5)/E5*100</f>
        <v>-12.675576682209352</v>
      </c>
      <c r="G4" s="14">
        <v>5600000</v>
      </c>
      <c r="H4" s="10">
        <f t="shared" si="1"/>
        <v>6.7481880270062007</v>
      </c>
      <c r="I4" s="34">
        <f t="shared" ref="I4" si="3">(H4-H5)/H5*100</f>
        <v>-9.5707836957214312</v>
      </c>
      <c r="J4" s="23">
        <v>0</v>
      </c>
      <c r="K4" s="10"/>
      <c r="L4" s="34"/>
      <c r="M4" t="s">
        <v>29</v>
      </c>
      <c r="N4" t="s">
        <v>29</v>
      </c>
      <c r="O4" s="26">
        <v>0.27</v>
      </c>
      <c r="P4" s="25">
        <v>6.5</v>
      </c>
      <c r="Q4" s="25">
        <v>1</v>
      </c>
      <c r="R4" s="25">
        <v>1</v>
      </c>
      <c r="S4" s="25">
        <v>6.82</v>
      </c>
    </row>
    <row r="5" spans="1:19" x14ac:dyDescent="0.3">
      <c r="A5" s="1" t="s">
        <v>12</v>
      </c>
      <c r="B5" s="1" t="s">
        <v>18</v>
      </c>
      <c r="C5" s="1" t="s">
        <v>19</v>
      </c>
      <c r="D5" s="14">
        <v>12580000</v>
      </c>
      <c r="E5" s="8">
        <f t="shared" si="0"/>
        <v>7.0996806411092503</v>
      </c>
      <c r="F5" s="34"/>
      <c r="G5" s="14">
        <v>29000000</v>
      </c>
      <c r="H5" s="10">
        <f t="shared" si="1"/>
        <v>7.4623979978989565</v>
      </c>
      <c r="I5" s="34"/>
      <c r="J5" s="23">
        <v>0</v>
      </c>
      <c r="K5" s="10"/>
      <c r="L5" s="34"/>
      <c r="M5" t="s">
        <v>16</v>
      </c>
      <c r="N5" t="s">
        <v>17</v>
      </c>
      <c r="O5" s="24">
        <v>0.35</v>
      </c>
      <c r="P5" s="25">
        <v>6.32</v>
      </c>
      <c r="Q5" s="25">
        <v>1</v>
      </c>
      <c r="R5" s="25">
        <v>1</v>
      </c>
      <c r="S5" s="25">
        <v>12.33</v>
      </c>
    </row>
    <row r="6" spans="1:19" x14ac:dyDescent="0.3">
      <c r="A6" s="1" t="s">
        <v>12</v>
      </c>
      <c r="B6" s="1" t="s">
        <v>20</v>
      </c>
      <c r="C6" s="1" t="s">
        <v>61</v>
      </c>
      <c r="D6" s="15">
        <v>2290000</v>
      </c>
      <c r="E6" s="8">
        <f t="shared" si="0"/>
        <v>6.3598354823398884</v>
      </c>
      <c r="F6" s="34">
        <f t="shared" ref="F6" si="4">(E6-E7)/E7*100</f>
        <v>-3.6387421194204816</v>
      </c>
      <c r="G6" s="15">
        <v>9000000</v>
      </c>
      <c r="H6" s="10">
        <f t="shared" si="1"/>
        <v>6.9542425094393252</v>
      </c>
      <c r="I6" s="34">
        <f t="shared" ref="I6" si="5">(H6-H7)/H7*100</f>
        <v>-11.425121928717292</v>
      </c>
      <c r="J6" s="23">
        <v>0</v>
      </c>
      <c r="K6" s="10"/>
      <c r="L6" s="34"/>
      <c r="M6" t="s">
        <v>16</v>
      </c>
      <c r="N6" t="s">
        <v>29</v>
      </c>
      <c r="O6" s="24">
        <v>0.28999999999999998</v>
      </c>
      <c r="P6" s="27">
        <v>6.22</v>
      </c>
      <c r="Q6" s="27">
        <v>2</v>
      </c>
      <c r="R6" s="27">
        <v>1</v>
      </c>
      <c r="S6" s="25">
        <v>6.79</v>
      </c>
    </row>
    <row r="7" spans="1:19" x14ac:dyDescent="0.3">
      <c r="A7" s="1" t="s">
        <v>12</v>
      </c>
      <c r="B7" s="1" t="s">
        <v>20</v>
      </c>
      <c r="C7" s="1" t="s">
        <v>21</v>
      </c>
      <c r="D7" s="15">
        <v>3981000</v>
      </c>
      <c r="E7" s="8">
        <f t="shared" si="0"/>
        <v>6.599992177584098</v>
      </c>
      <c r="F7" s="34"/>
      <c r="G7" s="15">
        <v>71000000</v>
      </c>
      <c r="H7" s="10">
        <f t="shared" si="1"/>
        <v>7.8512583487190755</v>
      </c>
      <c r="I7" s="34"/>
      <c r="J7" s="23">
        <v>0</v>
      </c>
      <c r="K7" s="10"/>
      <c r="L7" s="34"/>
      <c r="M7" t="s">
        <v>16</v>
      </c>
      <c r="N7" t="s">
        <v>17</v>
      </c>
      <c r="O7" s="24">
        <v>0.4</v>
      </c>
      <c r="P7" s="28">
        <v>5.89</v>
      </c>
      <c r="Q7" s="27">
        <v>2</v>
      </c>
      <c r="R7" s="27">
        <v>2</v>
      </c>
      <c r="S7" s="25">
        <v>12.95</v>
      </c>
    </row>
    <row r="8" spans="1:19" x14ac:dyDescent="0.3">
      <c r="A8" s="1" t="s">
        <v>12</v>
      </c>
      <c r="B8" s="1" t="s">
        <v>22</v>
      </c>
      <c r="C8" s="1" t="s">
        <v>61</v>
      </c>
      <c r="D8" s="14">
        <v>346000</v>
      </c>
      <c r="E8" s="8">
        <f t="shared" si="0"/>
        <v>5.5390760987927763</v>
      </c>
      <c r="F8" s="34">
        <f t="shared" ref="F8" si="6">(E8-E9)/E9*100</f>
        <v>-16.704604476036153</v>
      </c>
      <c r="G8" s="14">
        <v>12800000</v>
      </c>
      <c r="H8" s="10">
        <f t="shared" si="1"/>
        <v>7.1072099696478688</v>
      </c>
      <c r="I8" s="34">
        <f t="shared" ref="I8" si="7">(H8-H9)/H9*100</f>
        <v>-11.573561867484552</v>
      </c>
      <c r="J8" s="23">
        <v>0</v>
      </c>
      <c r="K8" s="10"/>
      <c r="L8" s="34"/>
      <c r="M8" t="s">
        <v>16</v>
      </c>
      <c r="N8" t="s">
        <v>29</v>
      </c>
      <c r="O8" s="24">
        <v>0.28999999999999998</v>
      </c>
      <c r="P8" s="25">
        <v>6.4</v>
      </c>
      <c r="Q8" s="25">
        <v>1</v>
      </c>
      <c r="R8" s="25">
        <v>1</v>
      </c>
      <c r="S8" s="25">
        <v>16</v>
      </c>
    </row>
    <row r="9" spans="1:19" x14ac:dyDescent="0.3">
      <c r="A9" s="1" t="s">
        <v>12</v>
      </c>
      <c r="B9" s="1" t="s">
        <v>22</v>
      </c>
      <c r="C9" s="1" t="s">
        <v>23</v>
      </c>
      <c r="D9" s="16">
        <v>4466000</v>
      </c>
      <c r="E9" s="8">
        <f t="shared" si="0"/>
        <v>6.6499187187354192</v>
      </c>
      <c r="F9" s="34"/>
      <c r="G9" s="14">
        <v>109000000</v>
      </c>
      <c r="H9" s="10">
        <f t="shared" si="1"/>
        <v>8.0374264979406238</v>
      </c>
      <c r="I9" s="34"/>
      <c r="J9" s="23">
        <v>0</v>
      </c>
      <c r="K9" s="10"/>
      <c r="L9" s="34"/>
      <c r="M9" t="s">
        <v>16</v>
      </c>
      <c r="N9" t="s">
        <v>17</v>
      </c>
      <c r="O9" s="24">
        <v>0.38</v>
      </c>
      <c r="P9" s="29">
        <v>6.13</v>
      </c>
      <c r="Q9" s="25">
        <v>2</v>
      </c>
      <c r="R9" s="25">
        <v>2</v>
      </c>
      <c r="S9" s="25">
        <v>18.329999999999998</v>
      </c>
    </row>
    <row r="10" spans="1:19" x14ac:dyDescent="0.3">
      <c r="A10" s="1" t="s">
        <v>12</v>
      </c>
      <c r="B10" s="1" t="s">
        <v>24</v>
      </c>
      <c r="C10" s="1" t="s">
        <v>61</v>
      </c>
      <c r="D10" s="14">
        <v>691000</v>
      </c>
      <c r="E10" s="8">
        <f t="shared" si="0"/>
        <v>5.8394780473741985</v>
      </c>
      <c r="F10" s="34">
        <f t="shared" ref="F10" si="8">(E10-E11)/E11*100</f>
        <v>-16.219523406045042</v>
      </c>
      <c r="G10" s="14">
        <v>31620000</v>
      </c>
      <c r="H10" s="10">
        <f t="shared" si="1"/>
        <v>7.4999618655961902</v>
      </c>
      <c r="I10" s="34">
        <f t="shared" ref="I10" si="9">(H10-H11)/H11*100</f>
        <v>-8.7023197966374415</v>
      </c>
      <c r="J10" s="23">
        <v>0</v>
      </c>
      <c r="K10" s="10"/>
      <c r="L10" s="34"/>
      <c r="M10" t="s">
        <v>28</v>
      </c>
      <c r="N10" t="s">
        <v>29</v>
      </c>
      <c r="O10" s="26">
        <v>0.17</v>
      </c>
      <c r="P10" s="25">
        <v>6.49</v>
      </c>
      <c r="Q10" s="25">
        <v>1</v>
      </c>
      <c r="R10" s="25">
        <v>1</v>
      </c>
      <c r="S10" s="25">
        <v>8.44</v>
      </c>
    </row>
    <row r="11" spans="1:19" x14ac:dyDescent="0.3">
      <c r="A11" s="1" t="s">
        <v>12</v>
      </c>
      <c r="B11" s="1" t="s">
        <v>24</v>
      </c>
      <c r="C11" s="1" t="s">
        <v>25</v>
      </c>
      <c r="D11" s="14">
        <v>9332000</v>
      </c>
      <c r="E11" s="8">
        <f t="shared" si="0"/>
        <v>6.9699747301217148</v>
      </c>
      <c r="F11" s="34"/>
      <c r="G11" s="14">
        <v>164000000</v>
      </c>
      <c r="H11" s="10">
        <f t="shared" si="1"/>
        <v>8.214843848047698</v>
      </c>
      <c r="I11" s="34"/>
      <c r="J11" s="23">
        <v>0</v>
      </c>
      <c r="K11" s="10"/>
      <c r="L11" s="34"/>
      <c r="M11" t="s">
        <v>16</v>
      </c>
      <c r="N11" t="s">
        <v>17</v>
      </c>
      <c r="O11" s="26">
        <v>0.35</v>
      </c>
      <c r="P11" s="30">
        <v>6</v>
      </c>
      <c r="Q11" s="25">
        <v>2</v>
      </c>
      <c r="R11" s="25">
        <v>2</v>
      </c>
      <c r="S11" s="25">
        <v>6.65</v>
      </c>
    </row>
    <row r="12" spans="1:19" x14ac:dyDescent="0.3">
      <c r="A12" s="1" t="s">
        <v>26</v>
      </c>
      <c r="B12" s="1" t="s">
        <v>27</v>
      </c>
      <c r="C12" s="1" t="s">
        <v>61</v>
      </c>
      <c r="D12" s="14">
        <v>25000</v>
      </c>
      <c r="E12" s="8">
        <f t="shared" si="0"/>
        <v>4.3979400086720375</v>
      </c>
      <c r="F12" s="34">
        <f t="shared" ref="F12" si="10">(E12-E13)/E13*100</f>
        <v>-14.434951975663676</v>
      </c>
      <c r="G12" s="14">
        <v>25110000</v>
      </c>
      <c r="H12" s="10">
        <f t="shared" si="1"/>
        <v>7.3998467127129226</v>
      </c>
      <c r="I12" s="34">
        <f t="shared" ref="I12" si="11">(H12-H13)/H13*100</f>
        <v>-7.793586475737543</v>
      </c>
      <c r="J12" s="23">
        <v>0</v>
      </c>
      <c r="K12" s="10"/>
      <c r="L12" s="34"/>
      <c r="M12" t="s">
        <v>17</v>
      </c>
      <c r="N12" t="s">
        <v>17</v>
      </c>
      <c r="O12" s="24">
        <v>0.26</v>
      </c>
      <c r="P12" s="25">
        <v>6.55</v>
      </c>
      <c r="Q12" s="25">
        <v>1</v>
      </c>
      <c r="R12" s="25">
        <v>1</v>
      </c>
      <c r="S12" s="25">
        <v>18.3</v>
      </c>
    </row>
    <row r="13" spans="1:19" x14ac:dyDescent="0.3">
      <c r="A13" s="1" t="s">
        <v>26</v>
      </c>
      <c r="B13" s="1" t="s">
        <v>27</v>
      </c>
      <c r="C13" s="1" t="s">
        <v>30</v>
      </c>
      <c r="D13" s="14">
        <v>138000</v>
      </c>
      <c r="E13" s="8">
        <f t="shared" si="0"/>
        <v>5.1398790864012369</v>
      </c>
      <c r="F13" s="34"/>
      <c r="G13" s="14">
        <v>106000000</v>
      </c>
      <c r="H13" s="10">
        <f t="shared" si="1"/>
        <v>8.0253058652647695</v>
      </c>
      <c r="I13" s="34"/>
      <c r="J13" s="23">
        <v>0</v>
      </c>
      <c r="K13" s="10"/>
      <c r="L13" s="34"/>
      <c r="M13" t="s">
        <v>16</v>
      </c>
      <c r="N13" t="s">
        <v>17</v>
      </c>
      <c r="O13" s="24">
        <v>0.38</v>
      </c>
      <c r="P13" s="25">
        <v>6.3</v>
      </c>
      <c r="Q13" s="25">
        <v>1</v>
      </c>
      <c r="R13" s="25">
        <v>1</v>
      </c>
      <c r="S13" s="25">
        <v>9.44</v>
      </c>
    </row>
    <row r="14" spans="1:19" x14ac:dyDescent="0.3">
      <c r="A14" s="1" t="s">
        <v>26</v>
      </c>
      <c r="B14" s="1" t="s">
        <v>31</v>
      </c>
      <c r="C14" s="1" t="s">
        <v>61</v>
      </c>
      <c r="D14" s="14">
        <v>478000</v>
      </c>
      <c r="E14" s="8">
        <f t="shared" si="0"/>
        <v>5.6794278966121192</v>
      </c>
      <c r="F14" s="34">
        <f t="shared" ref="F14" si="12">(E14-E15)/E15*100</f>
        <v>-9.1281614301867435</v>
      </c>
      <c r="G14" s="14">
        <v>15840000</v>
      </c>
      <c r="H14" s="10">
        <f t="shared" si="1"/>
        <v>7.1997551772534747</v>
      </c>
      <c r="I14" s="34">
        <f t="shared" ref="I14" si="13">(H14-H15)/H15*100</f>
        <v>-9.2019825827917021</v>
      </c>
      <c r="J14" s="23">
        <v>0</v>
      </c>
      <c r="K14" s="10"/>
      <c r="L14" s="34"/>
      <c r="M14" t="s">
        <v>29</v>
      </c>
      <c r="N14" t="s">
        <v>17</v>
      </c>
      <c r="O14" s="24">
        <v>0.24</v>
      </c>
      <c r="P14" s="25">
        <v>6.2</v>
      </c>
      <c r="Q14" s="25">
        <v>2</v>
      </c>
      <c r="R14" s="25">
        <v>1</v>
      </c>
      <c r="S14" s="25">
        <v>23.31</v>
      </c>
    </row>
    <row r="15" spans="1:19" x14ac:dyDescent="0.3">
      <c r="A15" s="1" t="s">
        <v>26</v>
      </c>
      <c r="B15" s="1" t="s">
        <v>31</v>
      </c>
      <c r="C15" s="1" t="s">
        <v>32</v>
      </c>
      <c r="D15" s="14">
        <v>1778000</v>
      </c>
      <c r="E15" s="8">
        <f t="shared" si="0"/>
        <v>6.2499317566341945</v>
      </c>
      <c r="F15" s="34"/>
      <c r="G15" s="14">
        <v>85000000</v>
      </c>
      <c r="H15" s="10">
        <f t="shared" si="1"/>
        <v>7.9294189257142929</v>
      </c>
      <c r="I15" s="34"/>
      <c r="J15" s="23">
        <v>0</v>
      </c>
      <c r="K15" s="10"/>
      <c r="L15" s="34"/>
      <c r="M15" t="s">
        <v>16</v>
      </c>
      <c r="N15" t="s">
        <v>17</v>
      </c>
      <c r="O15" s="24">
        <v>0.4</v>
      </c>
      <c r="P15" s="25">
        <v>5.9</v>
      </c>
      <c r="Q15" s="25">
        <v>2</v>
      </c>
      <c r="R15" s="25">
        <v>2</v>
      </c>
      <c r="S15" s="25">
        <v>23.56</v>
      </c>
    </row>
    <row r="16" spans="1:19" x14ac:dyDescent="0.3">
      <c r="A16" s="1" t="s">
        <v>26</v>
      </c>
      <c r="B16" s="1" t="s">
        <v>33</v>
      </c>
      <c r="C16" s="1" t="s">
        <v>61</v>
      </c>
      <c r="D16" s="15">
        <v>27000</v>
      </c>
      <c r="E16" s="8">
        <f t="shared" si="0"/>
        <v>4.4313637641589869</v>
      </c>
      <c r="F16" s="34">
        <f t="shared" ref="F16" si="14">(E16-E17)/E17*100</f>
        <v>-33.85864038094477</v>
      </c>
      <c r="G16" s="15">
        <v>50100000</v>
      </c>
      <c r="H16" s="10">
        <f t="shared" si="1"/>
        <v>7.6998377258672459</v>
      </c>
      <c r="I16" s="34">
        <f t="shared" ref="I16" si="15">(H16-H17)/H17*100</f>
        <v>-8.2168877283528268</v>
      </c>
      <c r="J16" s="23">
        <v>0</v>
      </c>
      <c r="K16" s="10"/>
      <c r="L16" s="34"/>
      <c r="M16" t="s">
        <v>28</v>
      </c>
      <c r="N16" t="s">
        <v>28</v>
      </c>
      <c r="O16" s="24">
        <v>0.28000000000000003</v>
      </c>
      <c r="P16" s="27">
        <v>6.59</v>
      </c>
      <c r="Q16" s="27">
        <v>1</v>
      </c>
      <c r="R16" s="27">
        <v>1</v>
      </c>
      <c r="S16" s="25">
        <v>23.51</v>
      </c>
    </row>
    <row r="17" spans="1:19" x14ac:dyDescent="0.3">
      <c r="A17" s="1" t="s">
        <v>26</v>
      </c>
      <c r="B17" s="1" t="s">
        <v>33</v>
      </c>
      <c r="C17" s="1" t="s">
        <v>34</v>
      </c>
      <c r="D17" s="15">
        <v>5010000</v>
      </c>
      <c r="E17" s="8">
        <f t="shared" si="0"/>
        <v>6.6998377258672459</v>
      </c>
      <c r="F17" s="34"/>
      <c r="G17" s="15">
        <v>245000000</v>
      </c>
      <c r="H17" s="10">
        <f t="shared" si="1"/>
        <v>8.3891660843645326</v>
      </c>
      <c r="I17" s="34"/>
      <c r="J17" s="23">
        <v>0</v>
      </c>
      <c r="K17" s="10"/>
      <c r="L17" s="34"/>
      <c r="M17" t="s">
        <v>16</v>
      </c>
      <c r="N17" t="s">
        <v>17</v>
      </c>
      <c r="O17" s="24">
        <v>0.49</v>
      </c>
      <c r="P17" s="28">
        <v>6.14</v>
      </c>
      <c r="Q17" s="27">
        <v>2</v>
      </c>
      <c r="R17" s="27">
        <v>2</v>
      </c>
      <c r="S17" s="25">
        <v>32.299999999999997</v>
      </c>
    </row>
    <row r="18" spans="1:19" x14ac:dyDescent="0.3">
      <c r="A18" s="1" t="s">
        <v>26</v>
      </c>
      <c r="B18" s="1" t="s">
        <v>35</v>
      </c>
      <c r="C18" s="1" t="s">
        <v>61</v>
      </c>
      <c r="D18" s="14">
        <v>173000</v>
      </c>
      <c r="E18" s="8">
        <f t="shared" si="0"/>
        <v>5.238046103128795</v>
      </c>
      <c r="F18" s="34">
        <f t="shared" ref="F18" si="16">(E18-E19)/E19*100</f>
        <v>-19.784203615022449</v>
      </c>
      <c r="G18" s="14">
        <v>50000000</v>
      </c>
      <c r="H18" s="10">
        <f t="shared" si="1"/>
        <v>7.6989700043360187</v>
      </c>
      <c r="I18" s="34">
        <f t="shared" ref="I18" si="17">(H18-H19)/H19*100</f>
        <v>-3.9170547406284379</v>
      </c>
      <c r="J18" s="23">
        <v>0</v>
      </c>
      <c r="K18" s="10"/>
      <c r="L18" s="34"/>
      <c r="M18" t="s">
        <v>16</v>
      </c>
      <c r="N18" t="s">
        <v>17</v>
      </c>
      <c r="O18" s="24">
        <v>0.33</v>
      </c>
      <c r="P18" s="25">
        <v>6.24</v>
      </c>
      <c r="Q18" s="25">
        <v>2</v>
      </c>
      <c r="R18" s="25">
        <v>2</v>
      </c>
      <c r="S18" s="25">
        <v>20.66</v>
      </c>
    </row>
    <row r="19" spans="1:19" x14ac:dyDescent="0.3">
      <c r="A19" s="1" t="s">
        <v>26</v>
      </c>
      <c r="B19" s="1" t="s">
        <v>35</v>
      </c>
      <c r="C19" s="1" t="s">
        <v>36</v>
      </c>
      <c r="D19" s="16">
        <v>3388000</v>
      </c>
      <c r="E19" s="8">
        <f t="shared" si="0"/>
        <v>6.5299434016586693</v>
      </c>
      <c r="F19" s="34"/>
      <c r="G19" s="14">
        <v>103000000</v>
      </c>
      <c r="H19" s="10">
        <f t="shared" si="1"/>
        <v>8.0128372247051729</v>
      </c>
      <c r="I19" s="34"/>
      <c r="J19" s="23">
        <v>0</v>
      </c>
      <c r="K19" s="10"/>
      <c r="L19" s="34"/>
      <c r="M19" t="s">
        <v>16</v>
      </c>
      <c r="N19" t="s">
        <v>17</v>
      </c>
      <c r="O19" s="24">
        <v>0.54</v>
      </c>
      <c r="P19" s="29">
        <v>6</v>
      </c>
      <c r="Q19" s="25">
        <v>2</v>
      </c>
      <c r="R19" s="25">
        <v>2</v>
      </c>
      <c r="S19" s="25">
        <v>22.34</v>
      </c>
    </row>
    <row r="20" spans="1:19" x14ac:dyDescent="0.3">
      <c r="A20" s="1" t="s">
        <v>26</v>
      </c>
      <c r="B20" s="1" t="s">
        <v>37</v>
      </c>
      <c r="C20" s="1" t="s">
        <v>61</v>
      </c>
      <c r="D20" s="14">
        <v>501000</v>
      </c>
      <c r="E20" s="8">
        <f t="shared" si="0"/>
        <v>5.6998377258672459</v>
      </c>
      <c r="F20" s="34">
        <f t="shared" ref="F20" si="18">(E20-E21)/E21*100</f>
        <v>-12.309674368459625</v>
      </c>
      <c r="G20" s="14">
        <v>69180000</v>
      </c>
      <c r="H20" s="10">
        <f t="shared" si="1"/>
        <v>7.8399805576783423</v>
      </c>
      <c r="I20" s="34">
        <f t="shared" ref="I20" si="19">(H20-H21)/H21*100</f>
        <v>-4.8609465041148692</v>
      </c>
      <c r="J20" s="23">
        <v>0</v>
      </c>
      <c r="K20" s="10"/>
      <c r="L20" s="34">
        <f>(K20-K21)/K21*100</f>
        <v>-100</v>
      </c>
      <c r="M20" t="s">
        <v>28</v>
      </c>
      <c r="N20" t="s">
        <v>29</v>
      </c>
      <c r="O20" s="26">
        <v>0.26</v>
      </c>
      <c r="P20" s="25">
        <v>6.58</v>
      </c>
      <c r="Q20" s="25">
        <v>1</v>
      </c>
      <c r="R20" s="25">
        <v>1</v>
      </c>
      <c r="S20" s="25">
        <v>24.62</v>
      </c>
    </row>
    <row r="21" spans="1:19" x14ac:dyDescent="0.3">
      <c r="A21" s="1" t="s">
        <v>26</v>
      </c>
      <c r="B21" s="1" t="s">
        <v>37</v>
      </c>
      <c r="C21" s="1" t="s">
        <v>38</v>
      </c>
      <c r="D21" s="14">
        <v>3162000</v>
      </c>
      <c r="E21" s="8">
        <f t="shared" si="0"/>
        <v>6.4999618655961902</v>
      </c>
      <c r="F21" s="34"/>
      <c r="G21" s="14">
        <v>174000000</v>
      </c>
      <c r="H21" s="10">
        <f t="shared" si="1"/>
        <v>8.2405492482825995</v>
      </c>
      <c r="I21" s="34"/>
      <c r="J21" s="22">
        <v>150</v>
      </c>
      <c r="K21" s="10">
        <f>LOG(J21)</f>
        <v>2.1760912590556813</v>
      </c>
      <c r="L21" s="34"/>
      <c r="M21" t="s">
        <v>16</v>
      </c>
      <c r="N21" t="s">
        <v>17</v>
      </c>
      <c r="O21" s="26">
        <v>0.38</v>
      </c>
      <c r="P21" s="25">
        <v>6.4</v>
      </c>
      <c r="Q21" s="25">
        <v>1</v>
      </c>
      <c r="R21" s="25">
        <v>1</v>
      </c>
      <c r="S21" s="25">
        <v>34.090000000000003</v>
      </c>
    </row>
    <row r="22" spans="1:19" x14ac:dyDescent="0.3">
      <c r="A22" s="1" t="s">
        <v>39</v>
      </c>
      <c r="B22" s="1" t="s">
        <v>40</v>
      </c>
      <c r="C22" s="1" t="s">
        <v>61</v>
      </c>
      <c r="D22" s="13">
        <v>323000</v>
      </c>
      <c r="E22" s="8">
        <f t="shared" si="0"/>
        <v>5.509202522331103</v>
      </c>
      <c r="F22" s="34">
        <f t="shared" ref="F22" si="20">(E22-E23)/E23*100</f>
        <v>-10.271807558343824</v>
      </c>
      <c r="G22" s="13">
        <v>57000000</v>
      </c>
      <c r="H22" s="10">
        <f t="shared" si="1"/>
        <v>7.7558748556724915</v>
      </c>
      <c r="I22" s="34">
        <f t="shared" ref="I22" si="21">(H22-H23)/H23*100</f>
        <v>-8.5081524420287735</v>
      </c>
      <c r="J22" s="23">
        <v>0</v>
      </c>
      <c r="K22" s="10"/>
      <c r="L22" s="34"/>
      <c r="M22" t="s">
        <v>16</v>
      </c>
      <c r="N22" t="s">
        <v>17</v>
      </c>
      <c r="O22" s="24">
        <v>0.5</v>
      </c>
      <c r="P22" s="25">
        <v>6.15</v>
      </c>
      <c r="Q22" s="25">
        <v>2</v>
      </c>
      <c r="R22" s="25">
        <v>1</v>
      </c>
      <c r="S22" s="25">
        <v>9.08</v>
      </c>
    </row>
    <row r="23" spans="1:19" x14ac:dyDescent="0.3">
      <c r="A23" s="1" t="s">
        <v>39</v>
      </c>
      <c r="B23" s="1" t="s">
        <v>40</v>
      </c>
      <c r="C23" s="1" t="s">
        <v>41</v>
      </c>
      <c r="D23" s="13">
        <v>1380000</v>
      </c>
      <c r="E23" s="8">
        <f t="shared" si="0"/>
        <v>6.1398790864012369</v>
      </c>
      <c r="F23" s="34"/>
      <c r="G23" s="13">
        <v>300000000</v>
      </c>
      <c r="H23" s="10">
        <f t="shared" si="1"/>
        <v>8.4771212547196626</v>
      </c>
      <c r="I23" s="34"/>
      <c r="J23" s="22"/>
      <c r="K23" s="10"/>
      <c r="L23" s="34"/>
      <c r="M23" t="s">
        <v>16</v>
      </c>
      <c r="N23" t="s">
        <v>17</v>
      </c>
      <c r="O23" s="24">
        <v>0.42</v>
      </c>
      <c r="P23" s="29">
        <v>6</v>
      </c>
      <c r="Q23" s="25">
        <v>2</v>
      </c>
      <c r="R23" s="25">
        <v>2</v>
      </c>
      <c r="S23" s="25">
        <v>18.170000000000002</v>
      </c>
    </row>
    <row r="24" spans="1:19" x14ac:dyDescent="0.3">
      <c r="A24" s="1" t="s">
        <v>39</v>
      </c>
      <c r="B24" s="1" t="s">
        <v>42</v>
      </c>
      <c r="C24" s="1" t="s">
        <v>61</v>
      </c>
      <c r="D24" s="14">
        <v>9000</v>
      </c>
      <c r="E24" s="8">
        <f t="shared" si="0"/>
        <v>3.9542425094393248</v>
      </c>
      <c r="F24" s="34">
        <f t="shared" ref="F24" si="22">(E24-E25)/E25*100</f>
        <v>-22.875722947959726</v>
      </c>
      <c r="G24" s="14">
        <v>7800000</v>
      </c>
      <c r="H24" s="10">
        <f t="shared" si="1"/>
        <v>6.8920946026904808</v>
      </c>
      <c r="I24" s="34">
        <f t="shared" ref="I24" si="23">(H24-H25)/H25*100</f>
        <v>-10.057256746452254</v>
      </c>
      <c r="J24" s="23">
        <v>0</v>
      </c>
      <c r="K24" s="10"/>
      <c r="L24" s="34">
        <f t="shared" ref="L24" si="24">(K24-K25)/K25*100</f>
        <v>-100</v>
      </c>
      <c r="M24" t="s">
        <v>29</v>
      </c>
      <c r="N24" t="s">
        <v>17</v>
      </c>
      <c r="O24" s="24">
        <v>0.32</v>
      </c>
      <c r="P24" s="25">
        <v>6.15</v>
      </c>
      <c r="Q24" s="25">
        <v>2</v>
      </c>
      <c r="R24" s="31">
        <v>1</v>
      </c>
      <c r="S24" s="25">
        <v>11.61</v>
      </c>
    </row>
    <row r="25" spans="1:19" x14ac:dyDescent="0.3">
      <c r="A25" s="1" t="s">
        <v>39</v>
      </c>
      <c r="B25" s="1" t="s">
        <v>42</v>
      </c>
      <c r="C25" s="1" t="s">
        <v>43</v>
      </c>
      <c r="D25" s="14">
        <v>134000</v>
      </c>
      <c r="E25" s="8">
        <f t="shared" si="0"/>
        <v>5.1271047983648073</v>
      </c>
      <c r="F25" s="34"/>
      <c r="G25" s="14">
        <v>46000000</v>
      </c>
      <c r="H25" s="10">
        <f t="shared" si="1"/>
        <v>7.6627578316815743</v>
      </c>
      <c r="I25" s="34"/>
      <c r="J25" s="22">
        <v>750</v>
      </c>
      <c r="K25" s="10">
        <f t="shared" ref="K25:K31" si="25">LOG(J25)</f>
        <v>2.8750612633917001</v>
      </c>
      <c r="L25" s="34"/>
      <c r="M25" t="s">
        <v>16</v>
      </c>
      <c r="N25" t="s">
        <v>17</v>
      </c>
      <c r="O25" s="24">
        <v>0.25</v>
      </c>
      <c r="P25" s="25">
        <v>5.92</v>
      </c>
      <c r="Q25" s="25">
        <v>2</v>
      </c>
      <c r="R25" s="25">
        <v>1</v>
      </c>
      <c r="S25" s="25">
        <v>15.93</v>
      </c>
    </row>
    <row r="26" spans="1:19" x14ac:dyDescent="0.3">
      <c r="A26" s="1" t="s">
        <v>39</v>
      </c>
      <c r="B26" s="1" t="s">
        <v>44</v>
      </c>
      <c r="C26" s="1" t="s">
        <v>61</v>
      </c>
      <c r="D26" s="14">
        <v>91000</v>
      </c>
      <c r="E26" s="8">
        <f t="shared" si="0"/>
        <v>4.9590413923210939</v>
      </c>
      <c r="F26" s="34">
        <f t="shared" ref="F26" si="26">(E26-E27)/E27*100</f>
        <v>-25.427037501232359</v>
      </c>
      <c r="G26" s="14">
        <v>200000</v>
      </c>
      <c r="H26" s="10">
        <f t="shared" si="1"/>
        <v>5.3010299956639813</v>
      </c>
      <c r="I26" s="34">
        <f t="shared" ref="I26" si="27">(H26-H27)/H27*100</f>
        <v>-24.078715668049146</v>
      </c>
      <c r="J26" s="23">
        <v>0</v>
      </c>
      <c r="K26" s="10"/>
      <c r="L26" s="34">
        <f t="shared" ref="L26" si="28">(K26-K27)/K27*100</f>
        <v>-100</v>
      </c>
      <c r="M26" t="s">
        <v>14</v>
      </c>
      <c r="N26" t="s">
        <v>28</v>
      </c>
      <c r="O26" s="24">
        <v>0.28999999999999998</v>
      </c>
      <c r="P26" s="25">
        <v>6.43</v>
      </c>
      <c r="Q26" s="25">
        <v>1</v>
      </c>
      <c r="R26" s="25">
        <v>1</v>
      </c>
      <c r="S26" s="25">
        <v>12.6</v>
      </c>
    </row>
    <row r="27" spans="1:19" x14ac:dyDescent="0.3">
      <c r="A27" s="1" t="s">
        <v>39</v>
      </c>
      <c r="B27" s="1" t="s">
        <v>44</v>
      </c>
      <c r="C27" s="1" t="s">
        <v>45</v>
      </c>
      <c r="D27" s="14">
        <v>4466000</v>
      </c>
      <c r="E27" s="8">
        <f t="shared" si="0"/>
        <v>6.6499187187354192</v>
      </c>
      <c r="F27" s="34"/>
      <c r="G27" s="14">
        <v>9600000</v>
      </c>
      <c r="H27" s="10">
        <f t="shared" si="1"/>
        <v>6.982271233039568</v>
      </c>
      <c r="I27" s="34"/>
      <c r="J27" s="22">
        <v>200</v>
      </c>
      <c r="K27" s="10">
        <f t="shared" si="25"/>
        <v>2.3010299956639813</v>
      </c>
      <c r="L27" s="34"/>
      <c r="M27" t="s">
        <v>16</v>
      </c>
      <c r="N27" t="s">
        <v>17</v>
      </c>
      <c r="O27" s="24">
        <v>0.21</v>
      </c>
      <c r="P27" s="26">
        <v>6.37</v>
      </c>
      <c r="Q27" s="25">
        <v>1</v>
      </c>
      <c r="R27" s="25">
        <v>1</v>
      </c>
      <c r="S27" s="25">
        <v>16.23</v>
      </c>
    </row>
    <row r="28" spans="1:19" x14ac:dyDescent="0.3">
      <c r="A28" s="1" t="s">
        <v>39</v>
      </c>
      <c r="B28" s="1" t="s">
        <v>46</v>
      </c>
      <c r="C28" s="1" t="s">
        <v>61</v>
      </c>
      <c r="D28" s="15">
        <v>134000</v>
      </c>
      <c r="E28" s="8">
        <f t="shared" si="0"/>
        <v>5.1271047983648073</v>
      </c>
      <c r="F28" s="34">
        <f t="shared" ref="F28" si="29">(E28-E29)/E29*100</f>
        <v>-18.874133869240946</v>
      </c>
      <c r="G28" s="15">
        <v>243000000</v>
      </c>
      <c r="H28" s="10">
        <f t="shared" si="1"/>
        <v>8.385606273598313</v>
      </c>
      <c r="I28" s="34">
        <f t="shared" ref="I28" si="30">(H28-H29)/H29*100</f>
        <v>-5.6959395027007433</v>
      </c>
      <c r="J28" s="23">
        <v>0</v>
      </c>
      <c r="K28" s="10"/>
      <c r="L28" s="34">
        <f t="shared" ref="L28" si="31">(K28-K29)/K29*100</f>
        <v>-100</v>
      </c>
      <c r="M28" t="s">
        <v>29</v>
      </c>
      <c r="N28" t="s">
        <v>29</v>
      </c>
      <c r="O28" s="24">
        <v>0.28999999999999998</v>
      </c>
      <c r="P28" s="27">
        <v>6.37</v>
      </c>
      <c r="Q28" s="27">
        <v>1</v>
      </c>
      <c r="R28" s="27">
        <v>1</v>
      </c>
      <c r="S28" s="25">
        <v>16.989999999999998</v>
      </c>
    </row>
    <row r="29" spans="1:19" x14ac:dyDescent="0.3">
      <c r="A29" s="1" t="s">
        <v>39</v>
      </c>
      <c r="B29" s="1" t="s">
        <v>46</v>
      </c>
      <c r="C29" s="1" t="s">
        <v>47</v>
      </c>
      <c r="D29" s="15">
        <v>2089000</v>
      </c>
      <c r="E29" s="8">
        <f t="shared" si="0"/>
        <v>6.3199384399803087</v>
      </c>
      <c r="F29" s="34"/>
      <c r="G29" s="15">
        <v>780000000</v>
      </c>
      <c r="H29" s="10">
        <f t="shared" si="1"/>
        <v>8.8920946026904808</v>
      </c>
      <c r="I29" s="34"/>
      <c r="J29" s="22">
        <v>550</v>
      </c>
      <c r="K29" s="10">
        <f t="shared" si="25"/>
        <v>2.7403626894942437</v>
      </c>
      <c r="L29" s="34"/>
      <c r="M29" t="s">
        <v>16</v>
      </c>
      <c r="N29" t="s">
        <v>17</v>
      </c>
      <c r="O29" s="24">
        <v>0.54</v>
      </c>
      <c r="P29" s="32">
        <v>6.11</v>
      </c>
      <c r="Q29" s="27">
        <v>2</v>
      </c>
      <c r="R29" s="27">
        <v>2</v>
      </c>
      <c r="S29" s="25">
        <v>13.22</v>
      </c>
    </row>
    <row r="30" spans="1:19" x14ac:dyDescent="0.3">
      <c r="A30" s="1" t="s">
        <v>39</v>
      </c>
      <c r="B30" s="1" t="s">
        <v>48</v>
      </c>
      <c r="C30" s="1" t="s">
        <v>61</v>
      </c>
      <c r="D30" s="14">
        <v>100000</v>
      </c>
      <c r="E30" s="8">
        <f t="shared" si="0"/>
        <v>5</v>
      </c>
      <c r="F30" s="34">
        <f t="shared" ref="F30" si="32">(E30-E31)/E31*100</f>
        <v>-23.076471779555749</v>
      </c>
      <c r="G30" s="14">
        <v>2810000</v>
      </c>
      <c r="H30" s="10">
        <f t="shared" si="1"/>
        <v>6.4487063199050798</v>
      </c>
      <c r="I30" s="34">
        <f t="shared" ref="I30:I40" si="33">(H30-H31)/H31*100</f>
        <v>-13.185389081940679</v>
      </c>
      <c r="J30" s="23">
        <v>0</v>
      </c>
      <c r="K30" s="10"/>
      <c r="L30" s="34">
        <f t="shared" ref="L30" si="34">(K30-K31)/K31*100</f>
        <v>-100</v>
      </c>
      <c r="M30" t="s">
        <v>28</v>
      </c>
      <c r="N30" t="s">
        <v>28</v>
      </c>
      <c r="O30" s="24">
        <v>0.28999999999999998</v>
      </c>
      <c r="P30" s="25">
        <v>6.2</v>
      </c>
      <c r="Q30" s="25">
        <v>2</v>
      </c>
      <c r="R30" s="25">
        <v>1</v>
      </c>
      <c r="S30" s="25">
        <v>16.77</v>
      </c>
    </row>
    <row r="31" spans="1:19" x14ac:dyDescent="0.3">
      <c r="A31" s="1" t="s">
        <v>39</v>
      </c>
      <c r="B31" s="1" t="s">
        <v>48</v>
      </c>
      <c r="C31" s="1" t="s">
        <v>49</v>
      </c>
      <c r="D31" s="14">
        <v>3162000</v>
      </c>
      <c r="E31" s="8">
        <f t="shared" si="0"/>
        <v>6.4999618655961902</v>
      </c>
      <c r="F31" s="34"/>
      <c r="G31" s="14">
        <v>26800000</v>
      </c>
      <c r="H31" s="10">
        <f t="shared" si="1"/>
        <v>7.4281347940287885</v>
      </c>
      <c r="I31" s="34"/>
      <c r="J31" s="22">
        <v>300</v>
      </c>
      <c r="K31" s="10">
        <f t="shared" si="25"/>
        <v>2.4771212547196626</v>
      </c>
      <c r="L31" s="34"/>
      <c r="M31" t="s">
        <v>16</v>
      </c>
      <c r="N31" t="s">
        <v>17</v>
      </c>
      <c r="O31" s="24">
        <v>0.2</v>
      </c>
      <c r="P31" s="25">
        <v>6</v>
      </c>
      <c r="Q31" s="25">
        <v>2</v>
      </c>
      <c r="R31" s="25">
        <v>1</v>
      </c>
      <c r="S31" s="25">
        <v>11.49</v>
      </c>
    </row>
    <row r="32" spans="1:19" x14ac:dyDescent="0.3">
      <c r="A32" s="1" t="s">
        <v>50</v>
      </c>
      <c r="B32" s="1" t="s">
        <v>51</v>
      </c>
      <c r="C32" s="1" t="s">
        <v>61</v>
      </c>
      <c r="D32" s="14">
        <v>346000</v>
      </c>
      <c r="E32" s="8">
        <f t="shared" si="0"/>
        <v>5.5390760987927763</v>
      </c>
      <c r="F32" s="34"/>
      <c r="G32" s="23">
        <v>1900000</v>
      </c>
      <c r="H32" s="10">
        <f t="shared" si="1"/>
        <v>6.2787536009528289</v>
      </c>
      <c r="I32" s="34">
        <f t="shared" si="33"/>
        <v>-9.5217784923134321</v>
      </c>
      <c r="J32" s="23">
        <v>0</v>
      </c>
      <c r="K32" s="17"/>
      <c r="L32" s="34"/>
      <c r="M32" s="1"/>
      <c r="N32" s="1" t="s">
        <v>29</v>
      </c>
      <c r="O32" s="23">
        <v>0.39</v>
      </c>
      <c r="P32" s="21">
        <v>5.48</v>
      </c>
      <c r="Q32" s="22">
        <v>2</v>
      </c>
      <c r="R32" s="22">
        <v>2</v>
      </c>
      <c r="S32" s="25">
        <v>12.78</v>
      </c>
    </row>
    <row r="33" spans="1:19" x14ac:dyDescent="0.3">
      <c r="A33" s="1" t="s">
        <v>50</v>
      </c>
      <c r="B33" s="1" t="s">
        <v>51</v>
      </c>
      <c r="C33" s="1" t="s">
        <v>52</v>
      </c>
      <c r="D33" s="14">
        <v>2951000</v>
      </c>
      <c r="E33" s="8">
        <f t="shared" si="0"/>
        <v>6.4699692094999595</v>
      </c>
      <c r="F33" s="34"/>
      <c r="G33" s="23">
        <v>8700000</v>
      </c>
      <c r="H33" s="10">
        <f t="shared" si="1"/>
        <v>6.9395192526186182</v>
      </c>
      <c r="I33" s="34"/>
      <c r="J33" s="22">
        <v>0</v>
      </c>
      <c r="K33" s="17"/>
      <c r="L33" s="34"/>
      <c r="M33" s="1"/>
      <c r="N33" s="1" t="s">
        <v>17</v>
      </c>
      <c r="O33" s="23">
        <v>0.42</v>
      </c>
      <c r="P33" s="21">
        <v>5.0999999999999996</v>
      </c>
      <c r="Q33" s="22">
        <v>2</v>
      </c>
      <c r="R33" s="22">
        <v>2</v>
      </c>
      <c r="S33" s="25">
        <v>14.85</v>
      </c>
    </row>
    <row r="34" spans="1:19" x14ac:dyDescent="0.3">
      <c r="A34" s="1" t="s">
        <v>50</v>
      </c>
      <c r="B34" s="1" t="s">
        <v>53</v>
      </c>
      <c r="C34" s="1" t="s">
        <v>61</v>
      </c>
      <c r="D34" s="14">
        <v>691000</v>
      </c>
      <c r="E34" s="8">
        <f t="shared" si="0"/>
        <v>5.8394780473741985</v>
      </c>
      <c r="F34" s="34"/>
      <c r="G34" s="23">
        <v>10000000</v>
      </c>
      <c r="H34" s="10">
        <f t="shared" si="1"/>
        <v>7</v>
      </c>
      <c r="I34" s="34">
        <f t="shared" si="33"/>
        <v>-16.091520798966531</v>
      </c>
      <c r="J34" s="23">
        <v>0</v>
      </c>
      <c r="K34" s="3"/>
      <c r="L34" s="34"/>
      <c r="M34" s="1"/>
      <c r="N34" s="1" t="s">
        <v>17</v>
      </c>
      <c r="O34" s="23">
        <v>0.16</v>
      </c>
      <c r="P34" s="21">
        <v>6.22</v>
      </c>
      <c r="Q34" s="22">
        <v>2</v>
      </c>
      <c r="R34" s="22">
        <v>1</v>
      </c>
      <c r="S34" s="25">
        <v>16.04</v>
      </c>
    </row>
    <row r="35" spans="1:19" x14ac:dyDescent="0.3">
      <c r="A35" s="1" t="s">
        <v>50</v>
      </c>
      <c r="B35" s="1" t="s">
        <v>53</v>
      </c>
      <c r="C35" s="1" t="s">
        <v>54</v>
      </c>
      <c r="D35" s="14">
        <v>6918000</v>
      </c>
      <c r="E35" s="8">
        <f t="shared" si="0"/>
        <v>6.8399805576783423</v>
      </c>
      <c r="F35" s="34"/>
      <c r="G35" s="23">
        <v>220000000</v>
      </c>
      <c r="H35" s="10">
        <f t="shared" si="1"/>
        <v>8.3424226808222066</v>
      </c>
      <c r="I35" s="34"/>
      <c r="J35" s="22">
        <v>0</v>
      </c>
      <c r="K35" s="3"/>
      <c r="L35" s="34"/>
      <c r="M35" s="1"/>
      <c r="N35" s="1" t="s">
        <v>17</v>
      </c>
      <c r="O35" s="23">
        <v>0.26</v>
      </c>
      <c r="P35" s="21">
        <v>6.08</v>
      </c>
      <c r="Q35" s="22">
        <v>2</v>
      </c>
      <c r="R35" s="22">
        <v>2</v>
      </c>
      <c r="S35" s="25">
        <v>6.57</v>
      </c>
    </row>
    <row r="36" spans="1:19" x14ac:dyDescent="0.3">
      <c r="A36" s="1" t="s">
        <v>50</v>
      </c>
      <c r="B36" s="1" t="s">
        <v>55</v>
      </c>
      <c r="C36" s="1" t="s">
        <v>61</v>
      </c>
      <c r="D36" s="14">
        <v>69000</v>
      </c>
      <c r="E36" s="8">
        <f t="shared" si="0"/>
        <v>4.8388490907372557</v>
      </c>
      <c r="F36" s="34"/>
      <c r="G36" s="23">
        <v>930000</v>
      </c>
      <c r="H36" s="10">
        <f t="shared" si="1"/>
        <v>5.9684829485539348</v>
      </c>
      <c r="I36" s="34">
        <f t="shared" si="33"/>
        <v>-8.9657173711029845</v>
      </c>
      <c r="J36" s="23">
        <v>0</v>
      </c>
      <c r="K36" s="3"/>
      <c r="L36" s="34"/>
      <c r="M36" s="1"/>
      <c r="N36" s="1" t="s">
        <v>28</v>
      </c>
      <c r="O36" s="23">
        <v>0.19</v>
      </c>
      <c r="P36" s="21">
        <v>6.16</v>
      </c>
      <c r="Q36" s="22">
        <v>2</v>
      </c>
      <c r="R36" s="22">
        <v>1</v>
      </c>
      <c r="S36" s="25">
        <v>14.22</v>
      </c>
    </row>
    <row r="37" spans="1:19" x14ac:dyDescent="0.3">
      <c r="A37" s="1" t="s">
        <v>50</v>
      </c>
      <c r="B37" s="1" t="s">
        <v>55</v>
      </c>
      <c r="C37" s="1" t="s">
        <v>56</v>
      </c>
      <c r="D37" s="14">
        <v>2884000</v>
      </c>
      <c r="E37" s="8">
        <f t="shared" si="0"/>
        <v>6.4599952560473914</v>
      </c>
      <c r="F37" s="34"/>
      <c r="G37" s="23">
        <v>3600000</v>
      </c>
      <c r="H37" s="10">
        <f t="shared" si="1"/>
        <v>6.5563025007672868</v>
      </c>
      <c r="I37" s="34"/>
      <c r="J37" s="22">
        <v>0</v>
      </c>
      <c r="K37" s="3"/>
      <c r="L37" s="34"/>
      <c r="M37" s="1"/>
      <c r="N37" s="1" t="s">
        <v>29</v>
      </c>
      <c r="O37" s="23">
        <v>0.23</v>
      </c>
      <c r="P37" s="21">
        <v>6.09</v>
      </c>
      <c r="Q37" s="22">
        <v>2</v>
      </c>
      <c r="R37" s="22">
        <v>2</v>
      </c>
      <c r="S37" s="25">
        <v>14.47</v>
      </c>
    </row>
    <row r="38" spans="1:19" x14ac:dyDescent="0.3">
      <c r="A38" s="1" t="s">
        <v>50</v>
      </c>
      <c r="B38" s="1" t="s">
        <v>57</v>
      </c>
      <c r="C38" s="1" t="s">
        <v>61</v>
      </c>
      <c r="D38" s="14">
        <v>100000</v>
      </c>
      <c r="E38" s="8">
        <f t="shared" si="0"/>
        <v>5</v>
      </c>
      <c r="F38" s="34"/>
      <c r="G38" s="23">
        <v>190000</v>
      </c>
      <c r="H38" s="10">
        <f t="shared" si="1"/>
        <v>5.2787536009528289</v>
      </c>
      <c r="I38" s="34">
        <f t="shared" si="33"/>
        <v>-13.166701447093615</v>
      </c>
      <c r="J38" s="23">
        <v>0</v>
      </c>
      <c r="K38" s="3"/>
      <c r="L38" s="34"/>
      <c r="M38" s="1"/>
      <c r="N38" s="1" t="s">
        <v>28</v>
      </c>
      <c r="O38" s="23">
        <v>0.15</v>
      </c>
      <c r="P38" s="21">
        <v>6.5</v>
      </c>
      <c r="Q38" s="22">
        <v>1</v>
      </c>
      <c r="R38" s="22">
        <v>1</v>
      </c>
      <c r="S38" s="25">
        <v>12.91</v>
      </c>
    </row>
    <row r="39" spans="1:19" x14ac:dyDescent="0.3">
      <c r="A39" s="1" t="s">
        <v>50</v>
      </c>
      <c r="B39" s="1" t="s">
        <v>57</v>
      </c>
      <c r="C39" s="1" t="s">
        <v>58</v>
      </c>
      <c r="D39" s="14">
        <v>1258000</v>
      </c>
      <c r="E39" s="8">
        <f t="shared" si="0"/>
        <v>6.0996806411092503</v>
      </c>
      <c r="F39" s="34"/>
      <c r="G39" s="23">
        <v>1200000</v>
      </c>
      <c r="H39" s="10">
        <f t="shared" si="1"/>
        <v>6.0791812460476251</v>
      </c>
      <c r="I39" s="34"/>
      <c r="J39" s="22">
        <v>0</v>
      </c>
      <c r="K39" s="3"/>
      <c r="L39" s="34"/>
      <c r="M39" s="1"/>
      <c r="N39" s="1" t="s">
        <v>29</v>
      </c>
      <c r="O39" s="23">
        <v>0.16</v>
      </c>
      <c r="P39" s="21">
        <v>6.3</v>
      </c>
      <c r="Q39" s="22">
        <v>1</v>
      </c>
      <c r="R39" s="22">
        <v>1</v>
      </c>
      <c r="S39" s="25">
        <v>7.42</v>
      </c>
    </row>
    <row r="40" spans="1:19" x14ac:dyDescent="0.3">
      <c r="A40" s="1" t="s">
        <v>50</v>
      </c>
      <c r="B40" s="1" t="s">
        <v>59</v>
      </c>
      <c r="C40" s="1" t="s">
        <v>61</v>
      </c>
      <c r="D40" s="14">
        <v>50000</v>
      </c>
      <c r="E40" s="8">
        <f t="shared" si="0"/>
        <v>4.6989700043360187</v>
      </c>
      <c r="F40" s="34"/>
      <c r="G40" s="23">
        <v>2300000</v>
      </c>
      <c r="H40" s="10">
        <f t="shared" si="1"/>
        <v>6.3617278360175931</v>
      </c>
      <c r="I40" s="34">
        <f t="shared" si="33"/>
        <v>-17.72628200761411</v>
      </c>
      <c r="J40" s="23">
        <v>0</v>
      </c>
      <c r="K40" s="3"/>
      <c r="L40" s="34"/>
      <c r="M40" s="1"/>
      <c r="N40" s="18" t="s">
        <v>29</v>
      </c>
      <c r="O40" s="23">
        <v>0.15</v>
      </c>
      <c r="P40" s="21">
        <v>6.22</v>
      </c>
      <c r="Q40" s="22">
        <v>2</v>
      </c>
      <c r="R40" s="22">
        <v>1</v>
      </c>
      <c r="S40" s="25">
        <v>11.14</v>
      </c>
    </row>
    <row r="41" spans="1:19" x14ac:dyDescent="0.3">
      <c r="A41" s="1" t="s">
        <v>50</v>
      </c>
      <c r="B41" s="1" t="s">
        <v>59</v>
      </c>
      <c r="C41" s="1" t="s">
        <v>60</v>
      </c>
      <c r="D41" s="14">
        <v>2290000</v>
      </c>
      <c r="E41" s="8">
        <f t="shared" si="0"/>
        <v>6.3598354823398884</v>
      </c>
      <c r="F41" s="34"/>
      <c r="G41" s="23">
        <v>54000000</v>
      </c>
      <c r="H41" s="10">
        <f t="shared" si="1"/>
        <v>7.7323937598229682</v>
      </c>
      <c r="I41" s="34"/>
      <c r="J41" s="22">
        <v>0</v>
      </c>
      <c r="K41" s="3"/>
      <c r="L41" s="34"/>
      <c r="M41" s="1"/>
      <c r="N41" s="1" t="s">
        <v>17</v>
      </c>
      <c r="O41" s="23">
        <v>0.32</v>
      </c>
      <c r="P41" s="21">
        <v>5.96</v>
      </c>
      <c r="Q41" s="22">
        <v>2</v>
      </c>
      <c r="R41" s="22">
        <v>2</v>
      </c>
      <c r="S41" s="25">
        <v>5.53</v>
      </c>
    </row>
  </sheetData>
  <mergeCells count="60">
    <mergeCell ref="F2:F3"/>
    <mergeCell ref="I2:I3"/>
    <mergeCell ref="L2:L3"/>
    <mergeCell ref="F4:F5"/>
    <mergeCell ref="I4:I5"/>
    <mergeCell ref="L4:L5"/>
    <mergeCell ref="F6:F7"/>
    <mergeCell ref="I6:I7"/>
    <mergeCell ref="L6:L7"/>
    <mergeCell ref="F8:F9"/>
    <mergeCell ref="I8:I9"/>
    <mergeCell ref="L8:L9"/>
    <mergeCell ref="F10:F11"/>
    <mergeCell ref="I10:I11"/>
    <mergeCell ref="L10:L11"/>
    <mergeCell ref="F12:F13"/>
    <mergeCell ref="I12:I13"/>
    <mergeCell ref="L12:L13"/>
    <mergeCell ref="F14:F15"/>
    <mergeCell ref="I14:I15"/>
    <mergeCell ref="L14:L15"/>
    <mergeCell ref="F16:F17"/>
    <mergeCell ref="I16:I17"/>
    <mergeCell ref="L16:L17"/>
    <mergeCell ref="F18:F19"/>
    <mergeCell ref="I18:I19"/>
    <mergeCell ref="L18:L19"/>
    <mergeCell ref="F20:F21"/>
    <mergeCell ref="I20:I21"/>
    <mergeCell ref="L20:L21"/>
    <mergeCell ref="F22:F23"/>
    <mergeCell ref="I22:I23"/>
    <mergeCell ref="L22:L23"/>
    <mergeCell ref="F24:F25"/>
    <mergeCell ref="I24:I25"/>
    <mergeCell ref="L24:L25"/>
    <mergeCell ref="F26:F27"/>
    <mergeCell ref="I26:I27"/>
    <mergeCell ref="L26:L27"/>
    <mergeCell ref="F28:F29"/>
    <mergeCell ref="I28:I29"/>
    <mergeCell ref="L28:L29"/>
    <mergeCell ref="F30:F31"/>
    <mergeCell ref="I30:I31"/>
    <mergeCell ref="L30:L31"/>
    <mergeCell ref="F32:F33"/>
    <mergeCell ref="I32:I33"/>
    <mergeCell ref="L32:L33"/>
    <mergeCell ref="F34:F35"/>
    <mergeCell ref="I34:I35"/>
    <mergeCell ref="L34:L35"/>
    <mergeCell ref="F36:F37"/>
    <mergeCell ref="I36:I37"/>
    <mergeCell ref="L36:L37"/>
    <mergeCell ref="F38:F39"/>
    <mergeCell ref="I38:I39"/>
    <mergeCell ref="L38:L39"/>
    <mergeCell ref="F40:F41"/>
    <mergeCell ref="I40:I41"/>
    <mergeCell ref="L40:L4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selection activeCell="D1" sqref="D1:D1048576"/>
    </sheetView>
  </sheetViews>
  <sheetFormatPr defaultRowHeight="14.4" x14ac:dyDescent="0.3"/>
  <cols>
    <col min="1" max="1" width="12.33203125" customWidth="1"/>
    <col min="2" max="2" width="12.109375" customWidth="1"/>
    <col min="3" max="3" width="22.44140625" customWidth="1"/>
    <col min="5" max="5" width="11" customWidth="1"/>
    <col min="6" max="7" width="15.109375" customWidth="1"/>
  </cols>
  <sheetData>
    <row r="1" spans="1:10" ht="15.6" x14ac:dyDescent="0.3">
      <c r="A1" s="1" t="s">
        <v>0</v>
      </c>
      <c r="B1" s="1" t="s">
        <v>1</v>
      </c>
      <c r="C1" s="1"/>
      <c r="D1" s="2" t="s">
        <v>2</v>
      </c>
      <c r="E1" s="1" t="s">
        <v>3</v>
      </c>
      <c r="F1" s="3" t="s">
        <v>78</v>
      </c>
      <c r="G1" s="1"/>
      <c r="I1" s="4"/>
      <c r="J1" s="5"/>
    </row>
    <row r="2" spans="1:10" x14ac:dyDescent="0.3">
      <c r="A2" s="1" t="s">
        <v>12</v>
      </c>
      <c r="B2" s="1" t="s">
        <v>13</v>
      </c>
      <c r="C2" s="7" t="s">
        <v>61</v>
      </c>
      <c r="D2" s="14">
        <v>398000</v>
      </c>
      <c r="E2" s="8">
        <f>LOG(D2)</f>
        <v>5.5998830720736876</v>
      </c>
      <c r="F2" s="34">
        <f>(E2-E3)/E3*100</f>
        <v>-16.915283217662306</v>
      </c>
      <c r="G2" s="19"/>
      <c r="H2" s="12"/>
    </row>
    <row r="3" spans="1:10" x14ac:dyDescent="0.3">
      <c r="A3" s="1" t="s">
        <v>12</v>
      </c>
      <c r="B3" s="1" t="s">
        <v>13</v>
      </c>
      <c r="C3" s="7" t="s">
        <v>15</v>
      </c>
      <c r="D3" s="14">
        <v>5495000</v>
      </c>
      <c r="E3" s="8">
        <f t="shared" ref="E3:E31" si="0">LOG(D3)</f>
        <v>6.7399676967595097</v>
      </c>
      <c r="F3" s="34"/>
      <c r="G3" s="19"/>
      <c r="H3" s="12"/>
    </row>
    <row r="4" spans="1:10" x14ac:dyDescent="0.3">
      <c r="A4" s="1" t="s">
        <v>12</v>
      </c>
      <c r="B4" s="1" t="s">
        <v>18</v>
      </c>
      <c r="C4" s="7" t="s">
        <v>61</v>
      </c>
      <c r="D4" s="14">
        <v>1584000</v>
      </c>
      <c r="E4" s="8">
        <f t="shared" si="0"/>
        <v>6.1997551772534747</v>
      </c>
      <c r="F4" s="34">
        <f t="shared" ref="F4" si="1">(E4-E5)/E5*100</f>
        <v>-12.675576682209352</v>
      </c>
      <c r="G4" s="19"/>
      <c r="H4" s="12"/>
    </row>
    <row r="5" spans="1:10" x14ac:dyDescent="0.3">
      <c r="A5" s="1" t="s">
        <v>12</v>
      </c>
      <c r="B5" s="1" t="s">
        <v>18</v>
      </c>
      <c r="C5" s="1" t="s">
        <v>19</v>
      </c>
      <c r="D5" s="14">
        <v>12580000</v>
      </c>
      <c r="E5" s="8">
        <f t="shared" si="0"/>
        <v>7.0996806411092503</v>
      </c>
      <c r="F5" s="34"/>
      <c r="G5" s="19"/>
      <c r="H5" s="12"/>
    </row>
    <row r="6" spans="1:10" x14ac:dyDescent="0.3">
      <c r="A6" s="1" t="s">
        <v>12</v>
      </c>
      <c r="B6" s="1" t="s">
        <v>20</v>
      </c>
      <c r="C6" s="1" t="s">
        <v>61</v>
      </c>
      <c r="D6" s="15">
        <v>2290000</v>
      </c>
      <c r="E6" s="8">
        <f t="shared" si="0"/>
        <v>6.3598354823398884</v>
      </c>
      <c r="F6" s="34">
        <f>(E6-E7)/E7*100</f>
        <v>-3.6387421194204816</v>
      </c>
      <c r="G6" s="19"/>
      <c r="H6" s="12"/>
    </row>
    <row r="7" spans="1:10" x14ac:dyDescent="0.3">
      <c r="A7" s="1" t="s">
        <v>12</v>
      </c>
      <c r="B7" s="1" t="s">
        <v>20</v>
      </c>
      <c r="C7" s="1" t="s">
        <v>21</v>
      </c>
      <c r="D7" s="15">
        <v>3981000</v>
      </c>
      <c r="E7" s="8">
        <f t="shared" si="0"/>
        <v>6.599992177584098</v>
      </c>
      <c r="F7" s="34"/>
      <c r="G7" s="19"/>
      <c r="H7" s="12"/>
    </row>
    <row r="8" spans="1:10" x14ac:dyDescent="0.3">
      <c r="A8" s="1" t="s">
        <v>12</v>
      </c>
      <c r="B8" s="1" t="s">
        <v>22</v>
      </c>
      <c r="C8" s="1" t="s">
        <v>61</v>
      </c>
      <c r="D8" s="14">
        <v>346000</v>
      </c>
      <c r="E8" s="8">
        <f t="shared" si="0"/>
        <v>5.5390760987927763</v>
      </c>
      <c r="F8" s="34">
        <f t="shared" ref="F8" si="2">(E8-E9)/E9*100</f>
        <v>-16.704604476036153</v>
      </c>
      <c r="G8" s="19"/>
      <c r="H8" s="12"/>
    </row>
    <row r="9" spans="1:10" x14ac:dyDescent="0.3">
      <c r="A9" s="1" t="s">
        <v>12</v>
      </c>
      <c r="B9" s="1" t="s">
        <v>22</v>
      </c>
      <c r="C9" s="1" t="s">
        <v>23</v>
      </c>
      <c r="D9" s="16">
        <v>4466000</v>
      </c>
      <c r="E9" s="8">
        <f t="shared" si="0"/>
        <v>6.6499187187354192</v>
      </c>
      <c r="F9" s="34"/>
      <c r="G9" s="19"/>
      <c r="H9" s="12"/>
    </row>
    <row r="10" spans="1:10" x14ac:dyDescent="0.3">
      <c r="A10" s="1" t="s">
        <v>12</v>
      </c>
      <c r="B10" s="1" t="s">
        <v>24</v>
      </c>
      <c r="C10" s="1" t="s">
        <v>61</v>
      </c>
      <c r="D10" s="14">
        <v>691000</v>
      </c>
      <c r="E10" s="8">
        <f t="shared" si="0"/>
        <v>5.8394780473741985</v>
      </c>
      <c r="F10" s="34">
        <f t="shared" ref="F10" si="3">(E10-E11)/E11*100</f>
        <v>-16.219523406045042</v>
      </c>
      <c r="G10" s="19"/>
      <c r="H10" s="12"/>
    </row>
    <row r="11" spans="1:10" x14ac:dyDescent="0.3">
      <c r="A11" s="1" t="s">
        <v>12</v>
      </c>
      <c r="B11" s="1" t="s">
        <v>24</v>
      </c>
      <c r="C11" s="1" t="s">
        <v>25</v>
      </c>
      <c r="D11" s="14">
        <v>9332000</v>
      </c>
      <c r="E11" s="8">
        <f t="shared" si="0"/>
        <v>6.9699747301217148</v>
      </c>
      <c r="F11" s="34"/>
      <c r="G11" s="19"/>
      <c r="H11" s="12"/>
    </row>
    <row r="12" spans="1:10" x14ac:dyDescent="0.3">
      <c r="A12" s="1" t="s">
        <v>26</v>
      </c>
      <c r="B12" s="1" t="s">
        <v>27</v>
      </c>
      <c r="C12" s="1" t="s">
        <v>61</v>
      </c>
      <c r="D12" s="14">
        <v>25000</v>
      </c>
      <c r="E12" s="8">
        <f t="shared" si="0"/>
        <v>4.3979400086720375</v>
      </c>
      <c r="F12" s="34">
        <f t="shared" ref="F12" si="4">(E12-E13)/E13*100</f>
        <v>-14.434951975663676</v>
      </c>
      <c r="G12" s="19"/>
      <c r="H12" s="12"/>
    </row>
    <row r="13" spans="1:10" x14ac:dyDescent="0.3">
      <c r="A13" s="1" t="s">
        <v>26</v>
      </c>
      <c r="B13" s="1" t="s">
        <v>27</v>
      </c>
      <c r="C13" s="1" t="s">
        <v>30</v>
      </c>
      <c r="D13" s="14">
        <v>138000</v>
      </c>
      <c r="E13" s="8">
        <f t="shared" si="0"/>
        <v>5.1398790864012369</v>
      </c>
      <c r="F13" s="34"/>
      <c r="G13" s="19"/>
      <c r="H13" s="12"/>
    </row>
    <row r="14" spans="1:10" x14ac:dyDescent="0.3">
      <c r="A14" s="1" t="s">
        <v>26</v>
      </c>
      <c r="B14" s="1" t="s">
        <v>31</v>
      </c>
      <c r="C14" s="1" t="s">
        <v>61</v>
      </c>
      <c r="D14" s="14">
        <v>478000</v>
      </c>
      <c r="E14" s="8">
        <f t="shared" si="0"/>
        <v>5.6794278966121192</v>
      </c>
      <c r="F14" s="34">
        <f t="shared" ref="F14" si="5">(E14-E15)/E15*100</f>
        <v>-9.1281614301867435</v>
      </c>
      <c r="G14" s="19"/>
      <c r="H14" s="12"/>
    </row>
    <row r="15" spans="1:10" x14ac:dyDescent="0.3">
      <c r="A15" s="1" t="s">
        <v>26</v>
      </c>
      <c r="B15" s="1" t="s">
        <v>31</v>
      </c>
      <c r="C15" s="1" t="s">
        <v>32</v>
      </c>
      <c r="D15" s="14">
        <v>1778000</v>
      </c>
      <c r="E15" s="8">
        <f t="shared" si="0"/>
        <v>6.2499317566341945</v>
      </c>
      <c r="F15" s="34"/>
      <c r="G15" s="19"/>
      <c r="H15" s="12"/>
    </row>
    <row r="16" spans="1:10" x14ac:dyDescent="0.3">
      <c r="A16" s="1" t="s">
        <v>26</v>
      </c>
      <c r="B16" s="1" t="s">
        <v>33</v>
      </c>
      <c r="C16" s="1" t="s">
        <v>61</v>
      </c>
      <c r="D16" s="15">
        <v>27000</v>
      </c>
      <c r="E16" s="8">
        <f t="shared" si="0"/>
        <v>4.4313637641589869</v>
      </c>
      <c r="F16" s="34">
        <f t="shared" ref="F16" si="6">(E16-E17)/E17*100</f>
        <v>-33.85864038094477</v>
      </c>
      <c r="G16" s="19"/>
      <c r="H16" s="12"/>
    </row>
    <row r="17" spans="1:10" x14ac:dyDescent="0.3">
      <c r="A17" s="1" t="s">
        <v>26</v>
      </c>
      <c r="B17" s="1" t="s">
        <v>33</v>
      </c>
      <c r="C17" s="1" t="s">
        <v>34</v>
      </c>
      <c r="D17" s="15">
        <v>5010000</v>
      </c>
      <c r="E17" s="8">
        <f t="shared" si="0"/>
        <v>6.6998377258672459</v>
      </c>
      <c r="F17" s="34"/>
      <c r="G17" s="19"/>
      <c r="H17" s="12"/>
    </row>
    <row r="18" spans="1:10" x14ac:dyDescent="0.3">
      <c r="A18" s="1" t="s">
        <v>26</v>
      </c>
      <c r="B18" s="1" t="s">
        <v>35</v>
      </c>
      <c r="C18" s="1" t="s">
        <v>61</v>
      </c>
      <c r="D18" s="14">
        <v>173000</v>
      </c>
      <c r="E18" s="8">
        <f t="shared" si="0"/>
        <v>5.238046103128795</v>
      </c>
      <c r="F18" s="34">
        <f t="shared" ref="F18" si="7">(E18-E19)/E19*100</f>
        <v>-19.784203615022449</v>
      </c>
      <c r="G18" s="19"/>
      <c r="H18" s="12"/>
    </row>
    <row r="19" spans="1:10" x14ac:dyDescent="0.3">
      <c r="A19" s="1" t="s">
        <v>26</v>
      </c>
      <c r="B19" s="1" t="s">
        <v>35</v>
      </c>
      <c r="C19" s="1" t="s">
        <v>36</v>
      </c>
      <c r="D19" s="16">
        <v>3388000</v>
      </c>
      <c r="E19" s="8">
        <f t="shared" si="0"/>
        <v>6.5299434016586693</v>
      </c>
      <c r="F19" s="34"/>
      <c r="G19" s="19"/>
      <c r="H19" s="12"/>
    </row>
    <row r="20" spans="1:10" x14ac:dyDescent="0.3">
      <c r="A20" s="1" t="s">
        <v>26</v>
      </c>
      <c r="B20" s="1" t="s">
        <v>37</v>
      </c>
      <c r="C20" s="1" t="s">
        <v>61</v>
      </c>
      <c r="D20" s="14">
        <v>501000</v>
      </c>
      <c r="E20" s="8">
        <f t="shared" si="0"/>
        <v>5.6998377258672459</v>
      </c>
      <c r="F20" s="34">
        <f t="shared" ref="F20" si="8">(E20-E21)/E21*100</f>
        <v>-12.309674368459625</v>
      </c>
      <c r="G20" s="19"/>
      <c r="H20" s="12"/>
    </row>
    <row r="21" spans="1:10" x14ac:dyDescent="0.3">
      <c r="A21" s="1" t="s">
        <v>26</v>
      </c>
      <c r="B21" s="1" t="s">
        <v>37</v>
      </c>
      <c r="C21" s="1" t="s">
        <v>38</v>
      </c>
      <c r="D21" s="14">
        <v>3162000</v>
      </c>
      <c r="E21" s="8">
        <f t="shared" si="0"/>
        <v>6.4999618655961902</v>
      </c>
      <c r="F21" s="34"/>
      <c r="G21" s="19"/>
      <c r="H21" s="12"/>
    </row>
    <row r="22" spans="1:10" x14ac:dyDescent="0.3">
      <c r="A22" s="1" t="s">
        <v>39</v>
      </c>
      <c r="B22" s="1" t="s">
        <v>40</v>
      </c>
      <c r="C22" s="1" t="s">
        <v>61</v>
      </c>
      <c r="D22" s="13">
        <v>323000</v>
      </c>
      <c r="E22" s="8">
        <f t="shared" si="0"/>
        <v>5.509202522331103</v>
      </c>
      <c r="F22" s="34">
        <f t="shared" ref="F22" si="9">(E22-E23)/E23*100</f>
        <v>-10.271807558343824</v>
      </c>
      <c r="G22" s="19"/>
      <c r="H22" s="12"/>
    </row>
    <row r="23" spans="1:10" x14ac:dyDescent="0.3">
      <c r="A23" s="1" t="s">
        <v>39</v>
      </c>
      <c r="B23" s="1" t="s">
        <v>40</v>
      </c>
      <c r="C23" s="1" t="s">
        <v>41</v>
      </c>
      <c r="D23" s="13">
        <v>1380000</v>
      </c>
      <c r="E23" s="8">
        <f t="shared" si="0"/>
        <v>6.1398790864012369</v>
      </c>
      <c r="F23" s="34"/>
      <c r="G23" s="19"/>
      <c r="H23" s="12"/>
    </row>
    <row r="24" spans="1:10" x14ac:dyDescent="0.3">
      <c r="A24" s="1" t="s">
        <v>39</v>
      </c>
      <c r="B24" s="1" t="s">
        <v>42</v>
      </c>
      <c r="C24" s="1" t="s">
        <v>61</v>
      </c>
      <c r="D24" s="14">
        <v>9000</v>
      </c>
      <c r="E24" s="8">
        <f t="shared" si="0"/>
        <v>3.9542425094393248</v>
      </c>
      <c r="F24" s="34">
        <f t="shared" ref="F24" si="10">(E24-E25)/E25*100</f>
        <v>-22.875722947959726</v>
      </c>
      <c r="G24" s="19"/>
      <c r="H24" s="12"/>
    </row>
    <row r="25" spans="1:10" x14ac:dyDescent="0.3">
      <c r="A25" s="1" t="s">
        <v>39</v>
      </c>
      <c r="B25" s="1" t="s">
        <v>42</v>
      </c>
      <c r="C25" s="1" t="s">
        <v>43</v>
      </c>
      <c r="D25" s="14">
        <v>134000</v>
      </c>
      <c r="E25" s="8">
        <f t="shared" si="0"/>
        <v>5.1271047983648073</v>
      </c>
      <c r="F25" s="34"/>
      <c r="G25" s="19"/>
      <c r="H25" s="12"/>
    </row>
    <row r="26" spans="1:10" x14ac:dyDescent="0.3">
      <c r="A26" s="1" t="s">
        <v>39</v>
      </c>
      <c r="B26" s="1" t="s">
        <v>44</v>
      </c>
      <c r="C26" s="1" t="s">
        <v>61</v>
      </c>
      <c r="D26" s="14">
        <v>91000</v>
      </c>
      <c r="E26" s="8">
        <f t="shared" si="0"/>
        <v>4.9590413923210939</v>
      </c>
      <c r="F26" s="34">
        <f t="shared" ref="F26" si="11">(E26-E27)/E27*100</f>
        <v>-25.427037501232359</v>
      </c>
      <c r="G26" s="19"/>
      <c r="H26" s="12"/>
    </row>
    <row r="27" spans="1:10" x14ac:dyDescent="0.3">
      <c r="A27" s="1" t="s">
        <v>39</v>
      </c>
      <c r="B27" s="1" t="s">
        <v>44</v>
      </c>
      <c r="C27" s="1" t="s">
        <v>45</v>
      </c>
      <c r="D27" s="14">
        <v>4466000</v>
      </c>
      <c r="E27" s="8">
        <f t="shared" si="0"/>
        <v>6.6499187187354192</v>
      </c>
      <c r="F27" s="34"/>
      <c r="G27" s="19"/>
      <c r="H27" s="12"/>
    </row>
    <row r="28" spans="1:10" x14ac:dyDescent="0.3">
      <c r="A28" s="1" t="s">
        <v>39</v>
      </c>
      <c r="B28" s="1" t="s">
        <v>46</v>
      </c>
      <c r="C28" s="1" t="s">
        <v>61</v>
      </c>
      <c r="D28" s="15">
        <v>134000</v>
      </c>
      <c r="E28" s="8">
        <f t="shared" si="0"/>
        <v>5.1271047983648073</v>
      </c>
      <c r="F28" s="34">
        <f t="shared" ref="F28" si="12">(E28-E29)/E29*100</f>
        <v>-18.874133869240946</v>
      </c>
      <c r="G28" s="19"/>
      <c r="H28" s="12"/>
    </row>
    <row r="29" spans="1:10" x14ac:dyDescent="0.3">
      <c r="A29" s="1" t="s">
        <v>39</v>
      </c>
      <c r="B29" s="1" t="s">
        <v>46</v>
      </c>
      <c r="C29" s="1" t="s">
        <v>47</v>
      </c>
      <c r="D29" s="15">
        <v>2089000</v>
      </c>
      <c r="E29" s="8">
        <f t="shared" si="0"/>
        <v>6.3199384399803087</v>
      </c>
      <c r="F29" s="34"/>
      <c r="G29" s="19"/>
      <c r="H29" s="12"/>
    </row>
    <row r="30" spans="1:10" x14ac:dyDescent="0.3">
      <c r="A30" s="1" t="s">
        <v>39</v>
      </c>
      <c r="B30" s="1" t="s">
        <v>48</v>
      </c>
      <c r="C30" s="1" t="s">
        <v>61</v>
      </c>
      <c r="D30" s="14">
        <v>100000</v>
      </c>
      <c r="E30" s="8">
        <f t="shared" si="0"/>
        <v>5</v>
      </c>
      <c r="F30" s="34">
        <f t="shared" ref="F30" si="13">(E30-E31)/E31*100</f>
        <v>-23.076471779555749</v>
      </c>
      <c r="G30" s="19"/>
      <c r="H30" s="12"/>
    </row>
    <row r="31" spans="1:10" x14ac:dyDescent="0.3">
      <c r="A31" s="1" t="s">
        <v>39</v>
      </c>
      <c r="B31" s="1" t="s">
        <v>48</v>
      </c>
      <c r="C31" s="1" t="s">
        <v>49</v>
      </c>
      <c r="D31" s="14">
        <v>3162000</v>
      </c>
      <c r="E31" s="8">
        <f t="shared" si="0"/>
        <v>6.4999618655961902</v>
      </c>
      <c r="F31" s="34"/>
      <c r="G31" s="19"/>
      <c r="H31" s="12"/>
    </row>
    <row r="32" spans="1:10" x14ac:dyDescent="0.3">
      <c r="A32" s="1" t="s">
        <v>50</v>
      </c>
      <c r="B32" s="1" t="s">
        <v>51</v>
      </c>
      <c r="C32" s="1" t="s">
        <v>61</v>
      </c>
      <c r="D32" s="14">
        <v>346000</v>
      </c>
      <c r="E32" s="8"/>
      <c r="F32" s="34"/>
      <c r="G32" s="9"/>
      <c r="I32" s="1"/>
      <c r="J32" s="1"/>
    </row>
    <row r="33" spans="1:10" x14ac:dyDescent="0.3">
      <c r="A33" s="1" t="s">
        <v>50</v>
      </c>
      <c r="B33" s="1" t="s">
        <v>51</v>
      </c>
      <c r="C33" s="1" t="s">
        <v>52</v>
      </c>
      <c r="D33" s="14">
        <v>2951000</v>
      </c>
      <c r="E33" s="8"/>
      <c r="F33" s="34"/>
      <c r="G33" s="9"/>
      <c r="I33" s="1"/>
      <c r="J33" s="1"/>
    </row>
    <row r="34" spans="1:10" x14ac:dyDescent="0.3">
      <c r="A34" s="1" t="s">
        <v>50</v>
      </c>
      <c r="B34" s="1" t="s">
        <v>53</v>
      </c>
      <c r="C34" s="1" t="s">
        <v>61</v>
      </c>
      <c r="D34" s="14">
        <v>691000</v>
      </c>
      <c r="E34" s="8"/>
      <c r="F34" s="34"/>
      <c r="G34" s="9"/>
      <c r="I34" s="1"/>
      <c r="J34" s="1"/>
    </row>
    <row r="35" spans="1:10" x14ac:dyDescent="0.3">
      <c r="A35" s="1" t="s">
        <v>50</v>
      </c>
      <c r="B35" s="1" t="s">
        <v>53</v>
      </c>
      <c r="C35" s="1" t="s">
        <v>54</v>
      </c>
      <c r="D35" s="14">
        <v>6918000</v>
      </c>
      <c r="E35" s="8"/>
      <c r="F35" s="34"/>
      <c r="G35" s="9"/>
      <c r="I35" s="1"/>
      <c r="J35" s="1"/>
    </row>
    <row r="36" spans="1:10" x14ac:dyDescent="0.3">
      <c r="A36" s="1" t="s">
        <v>50</v>
      </c>
      <c r="B36" s="1" t="s">
        <v>55</v>
      </c>
      <c r="C36" s="1" t="s">
        <v>61</v>
      </c>
      <c r="D36" s="14">
        <v>69000</v>
      </c>
      <c r="E36" s="8"/>
      <c r="F36" s="34"/>
      <c r="G36" s="9"/>
      <c r="I36" s="1"/>
      <c r="J36" s="1"/>
    </row>
    <row r="37" spans="1:10" x14ac:dyDescent="0.3">
      <c r="A37" s="1" t="s">
        <v>50</v>
      </c>
      <c r="B37" s="1" t="s">
        <v>55</v>
      </c>
      <c r="C37" s="1" t="s">
        <v>56</v>
      </c>
      <c r="D37" s="14">
        <v>2884000</v>
      </c>
      <c r="E37" s="8"/>
      <c r="F37" s="34"/>
      <c r="G37" s="9"/>
      <c r="I37" s="1"/>
      <c r="J37" s="1"/>
    </row>
    <row r="38" spans="1:10" x14ac:dyDescent="0.3">
      <c r="A38" s="1" t="s">
        <v>50</v>
      </c>
      <c r="B38" s="1" t="s">
        <v>57</v>
      </c>
      <c r="C38" s="1" t="s">
        <v>61</v>
      </c>
      <c r="D38" s="14">
        <v>100000</v>
      </c>
      <c r="E38" s="8"/>
      <c r="F38" s="34"/>
      <c r="G38" s="9"/>
      <c r="I38" s="1"/>
      <c r="J38" s="1"/>
    </row>
    <row r="39" spans="1:10" x14ac:dyDescent="0.3">
      <c r="A39" s="1" t="s">
        <v>50</v>
      </c>
      <c r="B39" s="1" t="s">
        <v>57</v>
      </c>
      <c r="C39" s="1" t="s">
        <v>58</v>
      </c>
      <c r="D39" s="14">
        <v>1258000</v>
      </c>
      <c r="E39" s="8"/>
      <c r="F39" s="34"/>
      <c r="G39" s="9"/>
      <c r="I39" s="1"/>
      <c r="J39" s="1"/>
    </row>
    <row r="40" spans="1:10" x14ac:dyDescent="0.3">
      <c r="A40" s="1" t="s">
        <v>50</v>
      </c>
      <c r="B40" s="1" t="s">
        <v>59</v>
      </c>
      <c r="C40" s="1" t="s">
        <v>61</v>
      </c>
      <c r="D40" s="14">
        <v>50000</v>
      </c>
      <c r="E40" s="8"/>
      <c r="F40" s="34"/>
      <c r="G40" s="9"/>
      <c r="I40" s="1"/>
      <c r="J40" s="18"/>
    </row>
    <row r="41" spans="1:10" x14ac:dyDescent="0.3">
      <c r="A41" s="1" t="s">
        <v>50</v>
      </c>
      <c r="B41" s="1" t="s">
        <v>59</v>
      </c>
      <c r="C41" s="1" t="s">
        <v>60</v>
      </c>
      <c r="D41" s="14">
        <v>2290000</v>
      </c>
      <c r="E41" s="8"/>
      <c r="F41" s="34"/>
      <c r="G41" s="9"/>
      <c r="I41" s="1"/>
      <c r="J41" s="1"/>
    </row>
  </sheetData>
  <mergeCells count="20">
    <mergeCell ref="F24:F25"/>
    <mergeCell ref="F2:F3"/>
    <mergeCell ref="F4:F5"/>
    <mergeCell ref="F6:F7"/>
    <mergeCell ref="F8:F9"/>
    <mergeCell ref="F10:F11"/>
    <mergeCell ref="F12:F13"/>
    <mergeCell ref="F14:F15"/>
    <mergeCell ref="F16:F17"/>
    <mergeCell ref="F18:F19"/>
    <mergeCell ref="F20:F21"/>
    <mergeCell ref="F22:F23"/>
    <mergeCell ref="F38:F39"/>
    <mergeCell ref="F40:F41"/>
    <mergeCell ref="F26:F27"/>
    <mergeCell ref="F28:F29"/>
    <mergeCell ref="F30:F31"/>
    <mergeCell ref="F32:F33"/>
    <mergeCell ref="F34:F35"/>
    <mergeCell ref="F36:F3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D1" sqref="D1:D1048576"/>
    </sheetView>
  </sheetViews>
  <sheetFormatPr defaultRowHeight="14.4" x14ac:dyDescent="0.3"/>
  <cols>
    <col min="1" max="1" width="12.33203125" customWidth="1"/>
    <col min="2" max="2" width="12.109375" customWidth="1"/>
    <col min="3" max="3" width="22.44140625" customWidth="1"/>
    <col min="4" max="4" width="15.109375" customWidth="1"/>
    <col min="6" max="6" width="15.44140625" customWidth="1"/>
  </cols>
  <sheetData>
    <row r="1" spans="1:6" x14ac:dyDescent="0.3">
      <c r="A1" s="1" t="s">
        <v>0</v>
      </c>
      <c r="B1" s="1" t="s">
        <v>1</v>
      </c>
      <c r="C1" s="1"/>
      <c r="D1" s="3" t="s">
        <v>4</v>
      </c>
      <c r="E1" s="1" t="s">
        <v>5</v>
      </c>
      <c r="F1" s="3" t="s">
        <v>78</v>
      </c>
    </row>
    <row r="2" spans="1:6" x14ac:dyDescent="0.3">
      <c r="A2" s="1" t="s">
        <v>12</v>
      </c>
      <c r="B2" s="1" t="s">
        <v>13</v>
      </c>
      <c r="C2" s="7" t="s">
        <v>61</v>
      </c>
      <c r="D2" s="14">
        <v>22900000</v>
      </c>
      <c r="E2" s="10">
        <f>LOG(D2)</f>
        <v>7.3598354823398884</v>
      </c>
      <c r="F2" s="34">
        <f>(E2-E3)/E3*100</f>
        <v>-11.539784393437081</v>
      </c>
    </row>
    <row r="3" spans="1:6" x14ac:dyDescent="0.3">
      <c r="A3" s="1" t="s">
        <v>12</v>
      </c>
      <c r="B3" s="1" t="s">
        <v>13</v>
      </c>
      <c r="C3" s="7" t="s">
        <v>15</v>
      </c>
      <c r="D3" s="14">
        <v>208900000</v>
      </c>
      <c r="E3" s="10">
        <f t="shared" ref="E3:E31" si="0">LOG(D3)</f>
        <v>8.3199384399803087</v>
      </c>
      <c r="F3" s="34"/>
    </row>
    <row r="4" spans="1:6" x14ac:dyDescent="0.3">
      <c r="A4" s="1" t="s">
        <v>12</v>
      </c>
      <c r="B4" s="1" t="s">
        <v>18</v>
      </c>
      <c r="C4" s="7" t="s">
        <v>61</v>
      </c>
      <c r="D4" s="14">
        <v>5600000</v>
      </c>
      <c r="E4" s="10">
        <f t="shared" si="0"/>
        <v>6.7481880270062007</v>
      </c>
      <c r="F4" s="34">
        <f t="shared" ref="F4" si="1">(E4-E5)/E5*100</f>
        <v>-9.5707836957214312</v>
      </c>
    </row>
    <row r="5" spans="1:6" x14ac:dyDescent="0.3">
      <c r="A5" s="1" t="s">
        <v>12</v>
      </c>
      <c r="B5" s="1" t="s">
        <v>18</v>
      </c>
      <c r="C5" s="1" t="s">
        <v>19</v>
      </c>
      <c r="D5" s="14">
        <v>29000000</v>
      </c>
      <c r="E5" s="10">
        <f t="shared" si="0"/>
        <v>7.4623979978989565</v>
      </c>
      <c r="F5" s="34"/>
    </row>
    <row r="6" spans="1:6" x14ac:dyDescent="0.3">
      <c r="A6" s="1" t="s">
        <v>12</v>
      </c>
      <c r="B6" s="1" t="s">
        <v>20</v>
      </c>
      <c r="C6" s="1" t="s">
        <v>61</v>
      </c>
      <c r="D6" s="15">
        <v>9000000</v>
      </c>
      <c r="E6" s="10">
        <f t="shared" si="0"/>
        <v>6.9542425094393252</v>
      </c>
      <c r="F6" s="34">
        <f t="shared" ref="F6" si="2">(E6-E7)/E7*100</f>
        <v>-11.425121928717292</v>
      </c>
    </row>
    <row r="7" spans="1:6" x14ac:dyDescent="0.3">
      <c r="A7" s="1" t="s">
        <v>12</v>
      </c>
      <c r="B7" s="1" t="s">
        <v>20</v>
      </c>
      <c r="C7" s="1" t="s">
        <v>21</v>
      </c>
      <c r="D7" s="15">
        <v>71000000</v>
      </c>
      <c r="E7" s="10">
        <f t="shared" si="0"/>
        <v>7.8512583487190755</v>
      </c>
      <c r="F7" s="34"/>
    </row>
    <row r="8" spans="1:6" x14ac:dyDescent="0.3">
      <c r="A8" s="1" t="s">
        <v>12</v>
      </c>
      <c r="B8" s="1" t="s">
        <v>22</v>
      </c>
      <c r="C8" s="1" t="s">
        <v>61</v>
      </c>
      <c r="D8" s="14">
        <v>12800000</v>
      </c>
      <c r="E8" s="10">
        <f t="shared" si="0"/>
        <v>7.1072099696478688</v>
      </c>
      <c r="F8" s="34">
        <f t="shared" ref="F8" si="3">(E8-E9)/E9*100</f>
        <v>-11.573561867484552</v>
      </c>
    </row>
    <row r="9" spans="1:6" x14ac:dyDescent="0.3">
      <c r="A9" s="1" t="s">
        <v>12</v>
      </c>
      <c r="B9" s="1" t="s">
        <v>22</v>
      </c>
      <c r="C9" s="1" t="s">
        <v>23</v>
      </c>
      <c r="D9" s="14">
        <v>109000000</v>
      </c>
      <c r="E9" s="10">
        <f t="shared" si="0"/>
        <v>8.0374264979406238</v>
      </c>
      <c r="F9" s="34"/>
    </row>
    <row r="10" spans="1:6" x14ac:dyDescent="0.3">
      <c r="A10" s="1" t="s">
        <v>12</v>
      </c>
      <c r="B10" s="1" t="s">
        <v>24</v>
      </c>
      <c r="C10" s="1" t="s">
        <v>61</v>
      </c>
      <c r="D10" s="14">
        <v>31620000</v>
      </c>
      <c r="E10" s="10">
        <f t="shared" si="0"/>
        <v>7.4999618655961902</v>
      </c>
      <c r="F10" s="34">
        <f t="shared" ref="F10" si="4">(E10-E11)/E11*100</f>
        <v>-8.7023197966374415</v>
      </c>
    </row>
    <row r="11" spans="1:6" x14ac:dyDescent="0.3">
      <c r="A11" s="1" t="s">
        <v>12</v>
      </c>
      <c r="B11" s="1" t="s">
        <v>24</v>
      </c>
      <c r="C11" s="1" t="s">
        <v>25</v>
      </c>
      <c r="D11" s="14">
        <v>164000000</v>
      </c>
      <c r="E11" s="10">
        <f t="shared" si="0"/>
        <v>8.214843848047698</v>
      </c>
      <c r="F11" s="34"/>
    </row>
    <row r="12" spans="1:6" x14ac:dyDescent="0.3">
      <c r="A12" s="1" t="s">
        <v>26</v>
      </c>
      <c r="B12" s="1" t="s">
        <v>27</v>
      </c>
      <c r="C12" s="1" t="s">
        <v>61</v>
      </c>
      <c r="D12" s="14">
        <v>25110000</v>
      </c>
      <c r="E12" s="10">
        <f t="shared" si="0"/>
        <v>7.3998467127129226</v>
      </c>
      <c r="F12" s="34">
        <f t="shared" ref="F12" si="5">(E12-E13)/E13*100</f>
        <v>-7.793586475737543</v>
      </c>
    </row>
    <row r="13" spans="1:6" x14ac:dyDescent="0.3">
      <c r="A13" s="1" t="s">
        <v>26</v>
      </c>
      <c r="B13" s="1" t="s">
        <v>27</v>
      </c>
      <c r="C13" s="1" t="s">
        <v>30</v>
      </c>
      <c r="D13" s="14">
        <v>106000000</v>
      </c>
      <c r="E13" s="10">
        <f t="shared" si="0"/>
        <v>8.0253058652647695</v>
      </c>
      <c r="F13" s="34"/>
    </row>
    <row r="14" spans="1:6" x14ac:dyDescent="0.3">
      <c r="A14" s="1" t="s">
        <v>26</v>
      </c>
      <c r="B14" s="1" t="s">
        <v>31</v>
      </c>
      <c r="C14" s="1" t="s">
        <v>61</v>
      </c>
      <c r="D14" s="14">
        <v>15840000</v>
      </c>
      <c r="E14" s="10">
        <f t="shared" si="0"/>
        <v>7.1997551772534747</v>
      </c>
      <c r="F14" s="34">
        <f t="shared" ref="F14" si="6">(E14-E15)/E15*100</f>
        <v>-9.2019825827917021</v>
      </c>
    </row>
    <row r="15" spans="1:6" x14ac:dyDescent="0.3">
      <c r="A15" s="1" t="s">
        <v>26</v>
      </c>
      <c r="B15" s="1" t="s">
        <v>31</v>
      </c>
      <c r="C15" s="1" t="s">
        <v>32</v>
      </c>
      <c r="D15" s="14">
        <v>85000000</v>
      </c>
      <c r="E15" s="10">
        <f t="shared" si="0"/>
        <v>7.9294189257142929</v>
      </c>
      <c r="F15" s="34"/>
    </row>
    <row r="16" spans="1:6" x14ac:dyDescent="0.3">
      <c r="A16" s="1" t="s">
        <v>26</v>
      </c>
      <c r="B16" s="1" t="s">
        <v>33</v>
      </c>
      <c r="C16" s="1" t="s">
        <v>61</v>
      </c>
      <c r="D16" s="15">
        <v>50100000</v>
      </c>
      <c r="E16" s="10">
        <f t="shared" si="0"/>
        <v>7.6998377258672459</v>
      </c>
      <c r="F16" s="34">
        <f t="shared" ref="F16" si="7">(E16-E17)/E17*100</f>
        <v>-8.2168877283528268</v>
      </c>
    </row>
    <row r="17" spans="1:6" x14ac:dyDescent="0.3">
      <c r="A17" s="1" t="s">
        <v>26</v>
      </c>
      <c r="B17" s="1" t="s">
        <v>33</v>
      </c>
      <c r="C17" s="1" t="s">
        <v>34</v>
      </c>
      <c r="D17" s="15">
        <v>245000000</v>
      </c>
      <c r="E17" s="10">
        <f t="shared" si="0"/>
        <v>8.3891660843645326</v>
      </c>
      <c r="F17" s="34"/>
    </row>
    <row r="18" spans="1:6" x14ac:dyDescent="0.3">
      <c r="A18" s="1" t="s">
        <v>26</v>
      </c>
      <c r="B18" s="1" t="s">
        <v>35</v>
      </c>
      <c r="C18" s="1" t="s">
        <v>61</v>
      </c>
      <c r="D18" s="14">
        <v>50000000</v>
      </c>
      <c r="E18" s="10">
        <f t="shared" si="0"/>
        <v>7.6989700043360187</v>
      </c>
      <c r="F18" s="34">
        <f t="shared" ref="F18" si="8">(E18-E19)/E19*100</f>
        <v>-3.9170547406284379</v>
      </c>
    </row>
    <row r="19" spans="1:6" x14ac:dyDescent="0.3">
      <c r="A19" s="1" t="s">
        <v>26</v>
      </c>
      <c r="B19" s="1" t="s">
        <v>35</v>
      </c>
      <c r="C19" s="1" t="s">
        <v>36</v>
      </c>
      <c r="D19" s="14">
        <v>103000000</v>
      </c>
      <c r="E19" s="10">
        <f t="shared" si="0"/>
        <v>8.0128372247051729</v>
      </c>
      <c r="F19" s="34"/>
    </row>
    <row r="20" spans="1:6" x14ac:dyDescent="0.3">
      <c r="A20" s="1" t="s">
        <v>26</v>
      </c>
      <c r="B20" s="1" t="s">
        <v>37</v>
      </c>
      <c r="C20" s="1" t="s">
        <v>61</v>
      </c>
      <c r="D20" s="14">
        <v>69180000</v>
      </c>
      <c r="E20" s="10">
        <f t="shared" si="0"/>
        <v>7.8399805576783423</v>
      </c>
      <c r="F20" s="34">
        <f t="shared" ref="F20" si="9">(E20-E21)/E21*100</f>
        <v>-4.8609465041148692</v>
      </c>
    </row>
    <row r="21" spans="1:6" x14ac:dyDescent="0.3">
      <c r="A21" s="1" t="s">
        <v>26</v>
      </c>
      <c r="B21" s="1" t="s">
        <v>37</v>
      </c>
      <c r="C21" s="1" t="s">
        <v>38</v>
      </c>
      <c r="D21" s="14">
        <v>174000000</v>
      </c>
      <c r="E21" s="10">
        <f t="shared" si="0"/>
        <v>8.2405492482825995</v>
      </c>
      <c r="F21" s="34"/>
    </row>
    <row r="22" spans="1:6" x14ac:dyDescent="0.3">
      <c r="A22" s="1" t="s">
        <v>39</v>
      </c>
      <c r="B22" s="1" t="s">
        <v>40</v>
      </c>
      <c r="C22" s="1" t="s">
        <v>61</v>
      </c>
      <c r="D22" s="13">
        <v>57000000</v>
      </c>
      <c r="E22" s="10">
        <f t="shared" si="0"/>
        <v>7.7558748556724915</v>
      </c>
      <c r="F22" s="34">
        <f t="shared" ref="F22" si="10">(E22-E23)/E23*100</f>
        <v>-8.5081524420287735</v>
      </c>
    </row>
    <row r="23" spans="1:6" x14ac:dyDescent="0.3">
      <c r="A23" s="1" t="s">
        <v>39</v>
      </c>
      <c r="B23" s="1" t="s">
        <v>40</v>
      </c>
      <c r="C23" s="1" t="s">
        <v>41</v>
      </c>
      <c r="D23" s="13">
        <v>300000000</v>
      </c>
      <c r="E23" s="10">
        <f t="shared" si="0"/>
        <v>8.4771212547196626</v>
      </c>
      <c r="F23" s="34"/>
    </row>
    <row r="24" spans="1:6" x14ac:dyDescent="0.3">
      <c r="A24" s="1" t="s">
        <v>39</v>
      </c>
      <c r="B24" s="1" t="s">
        <v>42</v>
      </c>
      <c r="C24" s="1" t="s">
        <v>61</v>
      </c>
      <c r="D24" s="14">
        <v>7800000</v>
      </c>
      <c r="E24" s="10">
        <f t="shared" si="0"/>
        <v>6.8920946026904808</v>
      </c>
      <c r="F24" s="34">
        <f t="shared" ref="F24" si="11">(E24-E25)/E25*100</f>
        <v>-10.057256746452254</v>
      </c>
    </row>
    <row r="25" spans="1:6" x14ac:dyDescent="0.3">
      <c r="A25" s="1" t="s">
        <v>39</v>
      </c>
      <c r="B25" s="1" t="s">
        <v>42</v>
      </c>
      <c r="C25" s="1" t="s">
        <v>43</v>
      </c>
      <c r="D25" s="14">
        <v>46000000</v>
      </c>
      <c r="E25" s="10">
        <f t="shared" si="0"/>
        <v>7.6627578316815743</v>
      </c>
      <c r="F25" s="34"/>
    </row>
    <row r="26" spans="1:6" x14ac:dyDescent="0.3">
      <c r="A26" s="1" t="s">
        <v>39</v>
      </c>
      <c r="B26" s="1" t="s">
        <v>44</v>
      </c>
      <c r="C26" s="1" t="s">
        <v>61</v>
      </c>
      <c r="D26" s="14">
        <v>200000</v>
      </c>
      <c r="E26" s="10">
        <f t="shared" si="0"/>
        <v>5.3010299956639813</v>
      </c>
      <c r="F26" s="34">
        <f t="shared" ref="F26" si="12">(E26-E27)/E27*100</f>
        <v>-24.078715668049146</v>
      </c>
    </row>
    <row r="27" spans="1:6" x14ac:dyDescent="0.3">
      <c r="A27" s="1" t="s">
        <v>39</v>
      </c>
      <c r="B27" s="1" t="s">
        <v>44</v>
      </c>
      <c r="C27" s="1" t="s">
        <v>45</v>
      </c>
      <c r="D27" s="14">
        <v>9600000</v>
      </c>
      <c r="E27" s="10">
        <f t="shared" si="0"/>
        <v>6.982271233039568</v>
      </c>
      <c r="F27" s="34"/>
    </row>
    <row r="28" spans="1:6" x14ac:dyDescent="0.3">
      <c r="A28" s="1" t="s">
        <v>39</v>
      </c>
      <c r="B28" s="1" t="s">
        <v>46</v>
      </c>
      <c r="C28" s="1" t="s">
        <v>61</v>
      </c>
      <c r="D28" s="15">
        <v>243000000</v>
      </c>
      <c r="E28" s="10">
        <f t="shared" si="0"/>
        <v>8.385606273598313</v>
      </c>
      <c r="F28" s="34">
        <f t="shared" ref="F28" si="13">(E28-E29)/E29*100</f>
        <v>-5.6959395027007433</v>
      </c>
    </row>
    <row r="29" spans="1:6" x14ac:dyDescent="0.3">
      <c r="A29" s="1" t="s">
        <v>39</v>
      </c>
      <c r="B29" s="1" t="s">
        <v>46</v>
      </c>
      <c r="C29" s="1" t="s">
        <v>47</v>
      </c>
      <c r="D29" s="15">
        <v>780000000</v>
      </c>
      <c r="E29" s="10">
        <f t="shared" si="0"/>
        <v>8.8920946026904808</v>
      </c>
      <c r="F29" s="34"/>
    </row>
    <row r="30" spans="1:6" x14ac:dyDescent="0.3">
      <c r="A30" s="1" t="s">
        <v>39</v>
      </c>
      <c r="B30" s="1" t="s">
        <v>48</v>
      </c>
      <c r="C30" s="1" t="s">
        <v>61</v>
      </c>
      <c r="D30" s="14">
        <v>2810000</v>
      </c>
      <c r="E30" s="10">
        <f t="shared" si="0"/>
        <v>6.4487063199050798</v>
      </c>
      <c r="F30" s="34">
        <f t="shared" ref="F30" si="14">(E30-E31)/E31*100</f>
        <v>-13.185389081940679</v>
      </c>
    </row>
    <row r="31" spans="1:6" x14ac:dyDescent="0.3">
      <c r="A31" s="1" t="s">
        <v>39</v>
      </c>
      <c r="B31" s="1" t="s">
        <v>48</v>
      </c>
      <c r="C31" s="1" t="s">
        <v>49</v>
      </c>
      <c r="D31" s="14">
        <v>26800000</v>
      </c>
      <c r="E31" s="10">
        <f t="shared" si="0"/>
        <v>7.4281347940287885</v>
      </c>
      <c r="F31" s="34"/>
    </row>
    <row r="32" spans="1:6" x14ac:dyDescent="0.3">
      <c r="A32" s="1" t="s">
        <v>50</v>
      </c>
      <c r="B32" s="1" t="s">
        <v>51</v>
      </c>
      <c r="C32" s="1" t="s">
        <v>61</v>
      </c>
      <c r="D32" s="23">
        <v>1900000</v>
      </c>
      <c r="E32" s="10"/>
      <c r="F32" s="34"/>
    </row>
    <row r="33" spans="1:6" x14ac:dyDescent="0.3">
      <c r="A33" s="1" t="s">
        <v>50</v>
      </c>
      <c r="B33" s="1" t="s">
        <v>51</v>
      </c>
      <c r="C33" s="1" t="s">
        <v>52</v>
      </c>
      <c r="D33" s="23">
        <v>8700000</v>
      </c>
      <c r="E33" s="10"/>
      <c r="F33" s="34"/>
    </row>
    <row r="34" spans="1:6" x14ac:dyDescent="0.3">
      <c r="A34" s="1" t="s">
        <v>50</v>
      </c>
      <c r="B34" s="1" t="s">
        <v>53</v>
      </c>
      <c r="C34" s="1" t="s">
        <v>61</v>
      </c>
      <c r="D34" s="23">
        <v>10000000</v>
      </c>
      <c r="E34" s="10"/>
      <c r="F34" s="34"/>
    </row>
    <row r="35" spans="1:6" x14ac:dyDescent="0.3">
      <c r="A35" s="1" t="s">
        <v>50</v>
      </c>
      <c r="B35" s="1" t="s">
        <v>53</v>
      </c>
      <c r="C35" s="1" t="s">
        <v>54</v>
      </c>
      <c r="D35" s="23">
        <v>220000000</v>
      </c>
      <c r="E35" s="10"/>
      <c r="F35" s="34"/>
    </row>
    <row r="36" spans="1:6" x14ac:dyDescent="0.3">
      <c r="A36" s="1" t="s">
        <v>50</v>
      </c>
      <c r="B36" s="1" t="s">
        <v>55</v>
      </c>
      <c r="C36" s="1" t="s">
        <v>61</v>
      </c>
      <c r="D36" s="23">
        <v>930000</v>
      </c>
      <c r="E36" s="10"/>
      <c r="F36" s="34"/>
    </row>
    <row r="37" spans="1:6" x14ac:dyDescent="0.3">
      <c r="A37" s="1" t="s">
        <v>50</v>
      </c>
      <c r="B37" s="1" t="s">
        <v>55</v>
      </c>
      <c r="C37" s="1" t="s">
        <v>56</v>
      </c>
      <c r="D37" s="23">
        <v>3600000</v>
      </c>
      <c r="E37" s="10"/>
      <c r="F37" s="34"/>
    </row>
    <row r="38" spans="1:6" x14ac:dyDescent="0.3">
      <c r="A38" s="1" t="s">
        <v>50</v>
      </c>
      <c r="B38" s="1" t="s">
        <v>57</v>
      </c>
      <c r="C38" s="1" t="s">
        <v>61</v>
      </c>
      <c r="D38" s="23">
        <v>190000</v>
      </c>
      <c r="E38" s="10"/>
      <c r="F38" s="34"/>
    </row>
    <row r="39" spans="1:6" x14ac:dyDescent="0.3">
      <c r="A39" s="1" t="s">
        <v>50</v>
      </c>
      <c r="B39" s="1" t="s">
        <v>57</v>
      </c>
      <c r="C39" s="1" t="s">
        <v>58</v>
      </c>
      <c r="D39" s="23">
        <v>1200000</v>
      </c>
      <c r="E39" s="10"/>
      <c r="F39" s="34"/>
    </row>
    <row r="40" spans="1:6" x14ac:dyDescent="0.3">
      <c r="A40" s="1" t="s">
        <v>50</v>
      </c>
      <c r="B40" s="1" t="s">
        <v>59</v>
      </c>
      <c r="C40" s="1" t="s">
        <v>61</v>
      </c>
      <c r="D40" s="23">
        <v>2300000</v>
      </c>
      <c r="E40" s="10"/>
      <c r="F40" s="34"/>
    </row>
    <row r="41" spans="1:6" x14ac:dyDescent="0.3">
      <c r="A41" s="1" t="s">
        <v>50</v>
      </c>
      <c r="B41" s="1" t="s">
        <v>59</v>
      </c>
      <c r="C41" s="1" t="s">
        <v>60</v>
      </c>
      <c r="D41" s="23">
        <v>54000000</v>
      </c>
      <c r="E41" s="10"/>
      <c r="F41" s="34"/>
    </row>
  </sheetData>
  <mergeCells count="20">
    <mergeCell ref="F24:F25"/>
    <mergeCell ref="F2:F3"/>
    <mergeCell ref="F4:F5"/>
    <mergeCell ref="F6:F7"/>
    <mergeCell ref="F8:F9"/>
    <mergeCell ref="F10:F11"/>
    <mergeCell ref="F12:F13"/>
    <mergeCell ref="F14:F15"/>
    <mergeCell ref="F16:F17"/>
    <mergeCell ref="F18:F19"/>
    <mergeCell ref="F20:F21"/>
    <mergeCell ref="F22:F23"/>
    <mergeCell ref="F38:F39"/>
    <mergeCell ref="F40:F41"/>
    <mergeCell ref="F26:F27"/>
    <mergeCell ref="F28:F29"/>
    <mergeCell ref="F30:F31"/>
    <mergeCell ref="F32:F33"/>
    <mergeCell ref="F34:F35"/>
    <mergeCell ref="F36:F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D1" sqref="D1:D1048576"/>
    </sheetView>
  </sheetViews>
  <sheetFormatPr defaultRowHeight="14.4" x14ac:dyDescent="0.3"/>
  <cols>
    <col min="1" max="1" width="12.33203125" customWidth="1"/>
    <col min="2" max="2" width="12.109375" customWidth="1"/>
    <col min="3" max="3" width="22.44140625" customWidth="1"/>
    <col min="6" max="6" width="11.6640625" customWidth="1"/>
  </cols>
  <sheetData>
    <row r="1" spans="1:6" x14ac:dyDescent="0.3">
      <c r="A1" s="1" t="s">
        <v>0</v>
      </c>
      <c r="B1" s="1" t="s">
        <v>1</v>
      </c>
      <c r="C1" s="1"/>
      <c r="D1" s="3" t="s">
        <v>6</v>
      </c>
      <c r="E1" s="1" t="s">
        <v>5</v>
      </c>
      <c r="F1" s="3" t="s">
        <v>78</v>
      </c>
    </row>
    <row r="2" spans="1:6" x14ac:dyDescent="0.3">
      <c r="A2" s="1" t="s">
        <v>12</v>
      </c>
      <c r="B2" s="1" t="s">
        <v>13</v>
      </c>
      <c r="C2" s="7" t="s">
        <v>61</v>
      </c>
      <c r="D2" s="23">
        <v>0</v>
      </c>
      <c r="E2" s="10"/>
      <c r="F2" s="34"/>
    </row>
    <row r="3" spans="1:6" x14ac:dyDescent="0.3">
      <c r="A3" s="1" t="s">
        <v>12</v>
      </c>
      <c r="B3" s="1" t="s">
        <v>13</v>
      </c>
      <c r="C3" s="7" t="s">
        <v>15</v>
      </c>
      <c r="D3" s="23">
        <v>0</v>
      </c>
      <c r="E3" s="10"/>
      <c r="F3" s="34"/>
    </row>
    <row r="4" spans="1:6" x14ac:dyDescent="0.3">
      <c r="A4" s="1" t="s">
        <v>12</v>
      </c>
      <c r="B4" s="1" t="s">
        <v>18</v>
      </c>
      <c r="C4" s="7" t="s">
        <v>61</v>
      </c>
      <c r="D4" s="23">
        <v>0</v>
      </c>
      <c r="E4" s="10"/>
      <c r="F4" s="34"/>
    </row>
    <row r="5" spans="1:6" x14ac:dyDescent="0.3">
      <c r="A5" s="1" t="s">
        <v>12</v>
      </c>
      <c r="B5" s="1" t="s">
        <v>18</v>
      </c>
      <c r="C5" s="1" t="s">
        <v>19</v>
      </c>
      <c r="D5" s="23">
        <v>0</v>
      </c>
      <c r="E5" s="10"/>
      <c r="F5" s="34"/>
    </row>
    <row r="6" spans="1:6" x14ac:dyDescent="0.3">
      <c r="A6" s="1" t="s">
        <v>12</v>
      </c>
      <c r="B6" s="1" t="s">
        <v>20</v>
      </c>
      <c r="C6" s="1" t="s">
        <v>61</v>
      </c>
      <c r="D6" s="23">
        <v>0</v>
      </c>
      <c r="E6" s="10"/>
      <c r="F6" s="34"/>
    </row>
    <row r="7" spans="1:6" x14ac:dyDescent="0.3">
      <c r="A7" s="1" t="s">
        <v>12</v>
      </c>
      <c r="B7" s="1" t="s">
        <v>20</v>
      </c>
      <c r="C7" s="1" t="s">
        <v>21</v>
      </c>
      <c r="D7" s="23">
        <v>0</v>
      </c>
      <c r="E7" s="10"/>
      <c r="F7" s="34"/>
    </row>
    <row r="8" spans="1:6" x14ac:dyDescent="0.3">
      <c r="A8" s="1" t="s">
        <v>12</v>
      </c>
      <c r="B8" s="1" t="s">
        <v>22</v>
      </c>
      <c r="C8" s="1" t="s">
        <v>61</v>
      </c>
      <c r="D8" s="23">
        <v>0</v>
      </c>
      <c r="E8" s="10"/>
      <c r="F8" s="34"/>
    </row>
    <row r="9" spans="1:6" x14ac:dyDescent="0.3">
      <c r="A9" s="1" t="s">
        <v>12</v>
      </c>
      <c r="B9" s="1" t="s">
        <v>22</v>
      </c>
      <c r="C9" s="1" t="s">
        <v>23</v>
      </c>
      <c r="D9" s="23">
        <v>0</v>
      </c>
      <c r="E9" s="10"/>
      <c r="F9" s="34"/>
    </row>
    <row r="10" spans="1:6" x14ac:dyDescent="0.3">
      <c r="A10" s="1" t="s">
        <v>12</v>
      </c>
      <c r="B10" s="1" t="s">
        <v>24</v>
      </c>
      <c r="C10" s="1" t="s">
        <v>61</v>
      </c>
      <c r="D10" s="23">
        <v>0</v>
      </c>
      <c r="E10" s="10"/>
      <c r="F10" s="34"/>
    </row>
    <row r="11" spans="1:6" x14ac:dyDescent="0.3">
      <c r="A11" s="1" t="s">
        <v>12</v>
      </c>
      <c r="B11" s="1" t="s">
        <v>24</v>
      </c>
      <c r="C11" s="1" t="s">
        <v>25</v>
      </c>
      <c r="D11" s="23">
        <v>0</v>
      </c>
      <c r="E11" s="10"/>
      <c r="F11" s="34"/>
    </row>
    <row r="12" spans="1:6" x14ac:dyDescent="0.3">
      <c r="A12" s="1" t="s">
        <v>26</v>
      </c>
      <c r="B12" s="1" t="s">
        <v>27</v>
      </c>
      <c r="C12" s="1" t="s">
        <v>61</v>
      </c>
      <c r="D12" s="23">
        <v>0</v>
      </c>
      <c r="E12" s="10"/>
      <c r="F12" s="34"/>
    </row>
    <row r="13" spans="1:6" x14ac:dyDescent="0.3">
      <c r="A13" s="1" t="s">
        <v>26</v>
      </c>
      <c r="B13" s="1" t="s">
        <v>27</v>
      </c>
      <c r="C13" s="1" t="s">
        <v>30</v>
      </c>
      <c r="D13" s="23">
        <v>0</v>
      </c>
      <c r="E13" s="10"/>
      <c r="F13" s="34"/>
    </row>
    <row r="14" spans="1:6" x14ac:dyDescent="0.3">
      <c r="A14" s="1" t="s">
        <v>26</v>
      </c>
      <c r="B14" s="1" t="s">
        <v>31</v>
      </c>
      <c r="C14" s="1" t="s">
        <v>61</v>
      </c>
      <c r="D14" s="23">
        <v>0</v>
      </c>
      <c r="E14" s="10"/>
      <c r="F14" s="34"/>
    </row>
    <row r="15" spans="1:6" x14ac:dyDescent="0.3">
      <c r="A15" s="1" t="s">
        <v>26</v>
      </c>
      <c r="B15" s="1" t="s">
        <v>31</v>
      </c>
      <c r="C15" s="1" t="s">
        <v>32</v>
      </c>
      <c r="D15" s="23">
        <v>0</v>
      </c>
      <c r="E15" s="10"/>
      <c r="F15" s="34"/>
    </row>
    <row r="16" spans="1:6" x14ac:dyDescent="0.3">
      <c r="A16" s="1" t="s">
        <v>26</v>
      </c>
      <c r="B16" s="1" t="s">
        <v>33</v>
      </c>
      <c r="C16" s="1" t="s">
        <v>61</v>
      </c>
      <c r="D16" s="23">
        <v>0</v>
      </c>
      <c r="E16" s="10"/>
      <c r="F16" s="34"/>
    </row>
    <row r="17" spans="1:6" x14ac:dyDescent="0.3">
      <c r="A17" s="1" t="s">
        <v>26</v>
      </c>
      <c r="B17" s="1" t="s">
        <v>33</v>
      </c>
      <c r="C17" s="1" t="s">
        <v>34</v>
      </c>
      <c r="D17" s="23">
        <v>0</v>
      </c>
      <c r="E17" s="10"/>
      <c r="F17" s="34"/>
    </row>
    <row r="18" spans="1:6" x14ac:dyDescent="0.3">
      <c r="A18" s="1" t="s">
        <v>26</v>
      </c>
      <c r="B18" s="1" t="s">
        <v>35</v>
      </c>
      <c r="C18" s="1" t="s">
        <v>61</v>
      </c>
      <c r="D18" s="23">
        <v>0</v>
      </c>
      <c r="E18" s="10"/>
      <c r="F18" s="34"/>
    </row>
    <row r="19" spans="1:6" x14ac:dyDescent="0.3">
      <c r="A19" s="1" t="s">
        <v>26</v>
      </c>
      <c r="B19" s="1" t="s">
        <v>35</v>
      </c>
      <c r="C19" s="1" t="s">
        <v>36</v>
      </c>
      <c r="D19" s="23">
        <v>0</v>
      </c>
      <c r="E19" s="10"/>
      <c r="F19" s="34"/>
    </row>
    <row r="20" spans="1:6" x14ac:dyDescent="0.3">
      <c r="A20" s="1" t="s">
        <v>26</v>
      </c>
      <c r="B20" s="1" t="s">
        <v>37</v>
      </c>
      <c r="C20" s="1" t="s">
        <v>61</v>
      </c>
      <c r="D20" s="23">
        <v>0</v>
      </c>
      <c r="E20" s="10"/>
      <c r="F20" s="34">
        <f>(E20-E21)/E21*100</f>
        <v>-100</v>
      </c>
    </row>
    <row r="21" spans="1:6" x14ac:dyDescent="0.3">
      <c r="A21" s="1" t="s">
        <v>26</v>
      </c>
      <c r="B21" s="1" t="s">
        <v>37</v>
      </c>
      <c r="C21" s="1" t="s">
        <v>38</v>
      </c>
      <c r="D21" s="22">
        <v>150</v>
      </c>
      <c r="E21" s="10">
        <f>LOG(D21)</f>
        <v>2.1760912590556813</v>
      </c>
      <c r="F21" s="34"/>
    </row>
    <row r="22" spans="1:6" x14ac:dyDescent="0.3">
      <c r="A22" s="1" t="s">
        <v>39</v>
      </c>
      <c r="B22" s="1" t="s">
        <v>40</v>
      </c>
      <c r="C22" s="1" t="s">
        <v>61</v>
      </c>
      <c r="D22" s="23">
        <v>0</v>
      </c>
      <c r="E22" s="10"/>
      <c r="F22" s="34"/>
    </row>
    <row r="23" spans="1:6" x14ac:dyDescent="0.3">
      <c r="A23" s="1" t="s">
        <v>39</v>
      </c>
      <c r="B23" s="1" t="s">
        <v>40</v>
      </c>
      <c r="C23" s="1" t="s">
        <v>41</v>
      </c>
      <c r="D23" s="22"/>
      <c r="E23" s="10"/>
      <c r="F23" s="34"/>
    </row>
    <row r="24" spans="1:6" x14ac:dyDescent="0.3">
      <c r="A24" s="1" t="s">
        <v>39</v>
      </c>
      <c r="B24" s="1" t="s">
        <v>42</v>
      </c>
      <c r="C24" s="1" t="s">
        <v>61</v>
      </c>
      <c r="D24" s="23">
        <v>0</v>
      </c>
      <c r="E24" s="10"/>
      <c r="F24" s="34">
        <f t="shared" ref="F24" si="0">(E24-E25)/E25*100</f>
        <v>-100</v>
      </c>
    </row>
    <row r="25" spans="1:6" x14ac:dyDescent="0.3">
      <c r="A25" s="1" t="s">
        <v>39</v>
      </c>
      <c r="B25" s="1" t="s">
        <v>42</v>
      </c>
      <c r="C25" s="1" t="s">
        <v>43</v>
      </c>
      <c r="D25" s="22">
        <v>750</v>
      </c>
      <c r="E25" s="10">
        <f t="shared" ref="E25:E31" si="1">LOG(D25)</f>
        <v>2.8750612633917001</v>
      </c>
      <c r="F25" s="34"/>
    </row>
    <row r="26" spans="1:6" x14ac:dyDescent="0.3">
      <c r="A26" s="1" t="s">
        <v>39</v>
      </c>
      <c r="B26" s="1" t="s">
        <v>44</v>
      </c>
      <c r="C26" s="1" t="s">
        <v>61</v>
      </c>
      <c r="D26" s="23">
        <v>0</v>
      </c>
      <c r="E26" s="10"/>
      <c r="F26" s="34">
        <f t="shared" ref="F26" si="2">(E26-E27)/E27*100</f>
        <v>-100</v>
      </c>
    </row>
    <row r="27" spans="1:6" x14ac:dyDescent="0.3">
      <c r="A27" s="1" t="s">
        <v>39</v>
      </c>
      <c r="B27" s="1" t="s">
        <v>44</v>
      </c>
      <c r="C27" s="1" t="s">
        <v>45</v>
      </c>
      <c r="D27" s="22">
        <v>200</v>
      </c>
      <c r="E27" s="10">
        <f t="shared" si="1"/>
        <v>2.3010299956639813</v>
      </c>
      <c r="F27" s="34"/>
    </row>
    <row r="28" spans="1:6" x14ac:dyDescent="0.3">
      <c r="A28" s="1" t="s">
        <v>39</v>
      </c>
      <c r="B28" s="1" t="s">
        <v>46</v>
      </c>
      <c r="C28" s="1" t="s">
        <v>61</v>
      </c>
      <c r="D28" s="23">
        <v>0</v>
      </c>
      <c r="E28" s="10"/>
      <c r="F28" s="34">
        <f t="shared" ref="F28" si="3">(E28-E29)/E29*100</f>
        <v>-100</v>
      </c>
    </row>
    <row r="29" spans="1:6" x14ac:dyDescent="0.3">
      <c r="A29" s="1" t="s">
        <v>39</v>
      </c>
      <c r="B29" s="1" t="s">
        <v>46</v>
      </c>
      <c r="C29" s="1" t="s">
        <v>47</v>
      </c>
      <c r="D29" s="22">
        <v>550</v>
      </c>
      <c r="E29" s="10">
        <f t="shared" si="1"/>
        <v>2.7403626894942437</v>
      </c>
      <c r="F29" s="34"/>
    </row>
    <row r="30" spans="1:6" x14ac:dyDescent="0.3">
      <c r="A30" s="1" t="s">
        <v>39</v>
      </c>
      <c r="B30" s="1" t="s">
        <v>48</v>
      </c>
      <c r="C30" s="1" t="s">
        <v>61</v>
      </c>
      <c r="D30" s="23">
        <v>0</v>
      </c>
      <c r="E30" s="10"/>
      <c r="F30" s="34">
        <f t="shared" ref="F30" si="4">(E30-E31)/E31*100</f>
        <v>-100</v>
      </c>
    </row>
    <row r="31" spans="1:6" x14ac:dyDescent="0.3">
      <c r="A31" s="1" t="s">
        <v>39</v>
      </c>
      <c r="B31" s="1" t="s">
        <v>48</v>
      </c>
      <c r="C31" s="1" t="s">
        <v>49</v>
      </c>
      <c r="D31" s="22">
        <v>300</v>
      </c>
      <c r="E31" s="10">
        <f t="shared" si="1"/>
        <v>2.4771212547196626</v>
      </c>
      <c r="F31" s="34"/>
    </row>
    <row r="32" spans="1:6" x14ac:dyDescent="0.3">
      <c r="A32" s="1" t="s">
        <v>50</v>
      </c>
      <c r="B32" s="1" t="s">
        <v>51</v>
      </c>
      <c r="C32" s="1" t="s">
        <v>61</v>
      </c>
      <c r="D32" s="23">
        <v>0</v>
      </c>
      <c r="E32" s="17"/>
      <c r="F32" s="34"/>
    </row>
    <row r="33" spans="1:6" x14ac:dyDescent="0.3">
      <c r="A33" s="1" t="s">
        <v>50</v>
      </c>
      <c r="B33" s="1" t="s">
        <v>51</v>
      </c>
      <c r="C33" s="1" t="s">
        <v>52</v>
      </c>
      <c r="D33" s="22">
        <v>0</v>
      </c>
      <c r="E33" s="17"/>
      <c r="F33" s="34"/>
    </row>
    <row r="34" spans="1:6" x14ac:dyDescent="0.3">
      <c r="A34" s="1" t="s">
        <v>50</v>
      </c>
      <c r="B34" s="1" t="s">
        <v>53</v>
      </c>
      <c r="C34" s="1" t="s">
        <v>61</v>
      </c>
      <c r="D34" s="23">
        <v>0</v>
      </c>
      <c r="E34" s="3"/>
      <c r="F34" s="34"/>
    </row>
    <row r="35" spans="1:6" x14ac:dyDescent="0.3">
      <c r="A35" s="1" t="s">
        <v>50</v>
      </c>
      <c r="B35" s="1" t="s">
        <v>53</v>
      </c>
      <c r="C35" s="1" t="s">
        <v>54</v>
      </c>
      <c r="D35" s="22">
        <v>0</v>
      </c>
      <c r="E35" s="3"/>
      <c r="F35" s="34"/>
    </row>
    <row r="36" spans="1:6" x14ac:dyDescent="0.3">
      <c r="A36" s="1" t="s">
        <v>50</v>
      </c>
      <c r="B36" s="1" t="s">
        <v>55</v>
      </c>
      <c r="C36" s="1" t="s">
        <v>61</v>
      </c>
      <c r="D36" s="23">
        <v>0</v>
      </c>
      <c r="E36" s="3"/>
      <c r="F36" s="34"/>
    </row>
    <row r="37" spans="1:6" x14ac:dyDescent="0.3">
      <c r="A37" s="1" t="s">
        <v>50</v>
      </c>
      <c r="B37" s="1" t="s">
        <v>55</v>
      </c>
      <c r="C37" s="1" t="s">
        <v>56</v>
      </c>
      <c r="D37" s="22">
        <v>0</v>
      </c>
      <c r="E37" s="3"/>
      <c r="F37" s="34"/>
    </row>
    <row r="38" spans="1:6" x14ac:dyDescent="0.3">
      <c r="A38" s="1" t="s">
        <v>50</v>
      </c>
      <c r="B38" s="1" t="s">
        <v>57</v>
      </c>
      <c r="C38" s="1" t="s">
        <v>61</v>
      </c>
      <c r="D38" s="23">
        <v>0</v>
      </c>
      <c r="E38" s="3"/>
      <c r="F38" s="34"/>
    </row>
    <row r="39" spans="1:6" x14ac:dyDescent="0.3">
      <c r="A39" s="1" t="s">
        <v>50</v>
      </c>
      <c r="B39" s="1" t="s">
        <v>57</v>
      </c>
      <c r="C39" s="1" t="s">
        <v>58</v>
      </c>
      <c r="D39" s="22">
        <v>0</v>
      </c>
      <c r="E39" s="3"/>
      <c r="F39" s="34"/>
    </row>
    <row r="40" spans="1:6" x14ac:dyDescent="0.3">
      <c r="A40" s="1" t="s">
        <v>50</v>
      </c>
      <c r="B40" s="1" t="s">
        <v>59</v>
      </c>
      <c r="C40" s="1" t="s">
        <v>61</v>
      </c>
      <c r="D40" s="23">
        <v>0</v>
      </c>
      <c r="E40" s="3"/>
      <c r="F40" s="34"/>
    </row>
    <row r="41" spans="1:6" x14ac:dyDescent="0.3">
      <c r="A41" s="1" t="s">
        <v>50</v>
      </c>
      <c r="B41" s="1" t="s">
        <v>59</v>
      </c>
      <c r="C41" s="1" t="s">
        <v>60</v>
      </c>
      <c r="D41" s="22">
        <v>0</v>
      </c>
      <c r="E41" s="3"/>
      <c r="F41" s="34"/>
    </row>
  </sheetData>
  <mergeCells count="20">
    <mergeCell ref="F24:F25"/>
    <mergeCell ref="F2:F3"/>
    <mergeCell ref="F4:F5"/>
    <mergeCell ref="F6:F7"/>
    <mergeCell ref="F8:F9"/>
    <mergeCell ref="F10:F11"/>
    <mergeCell ref="F12:F13"/>
    <mergeCell ref="F14:F15"/>
    <mergeCell ref="F16:F17"/>
    <mergeCell ref="F18:F19"/>
    <mergeCell ref="F20:F21"/>
    <mergeCell ref="F22:F23"/>
    <mergeCell ref="F38:F39"/>
    <mergeCell ref="F40:F41"/>
    <mergeCell ref="F26:F27"/>
    <mergeCell ref="F28:F29"/>
    <mergeCell ref="F30:F31"/>
    <mergeCell ref="F32:F33"/>
    <mergeCell ref="F34:F35"/>
    <mergeCell ref="F36:F3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I9" sqref="I9"/>
    </sheetView>
  </sheetViews>
  <sheetFormatPr defaultRowHeight="14.4" x14ac:dyDescent="0.3"/>
  <cols>
    <col min="1" max="1" width="12.33203125" customWidth="1"/>
    <col min="2" max="2" width="12.109375" customWidth="1"/>
    <col min="3" max="3" width="22.44140625" customWidth="1"/>
    <col min="9" max="9" width="15" customWidth="1"/>
  </cols>
  <sheetData>
    <row r="1" spans="1:7" x14ac:dyDescent="0.3">
      <c r="A1" s="1" t="s">
        <v>0</v>
      </c>
      <c r="B1" s="1" t="s">
        <v>1</v>
      </c>
      <c r="C1" s="1"/>
      <c r="D1" s="2" t="s">
        <v>62</v>
      </c>
      <c r="E1" s="1" t="s">
        <v>63</v>
      </c>
      <c r="F1" s="1" t="s">
        <v>64</v>
      </c>
      <c r="G1" s="1" t="s">
        <v>65</v>
      </c>
    </row>
    <row r="2" spans="1:7" x14ac:dyDescent="0.3">
      <c r="A2" s="1" t="s">
        <v>12</v>
      </c>
      <c r="B2" s="1" t="s">
        <v>13</v>
      </c>
      <c r="C2" s="7" t="s">
        <v>61</v>
      </c>
      <c r="D2">
        <v>7.5</v>
      </c>
      <c r="E2">
        <v>10.6</v>
      </c>
      <c r="F2" s="20">
        <f>E2-D2</f>
        <v>3.0999999999999996</v>
      </c>
      <c r="G2" s="12">
        <f t="shared" ref="G2:G9" si="0">0.09*F2</f>
        <v>0.27899999999999997</v>
      </c>
    </row>
    <row r="3" spans="1:7" x14ac:dyDescent="0.3">
      <c r="A3" s="1" t="s">
        <v>12</v>
      </c>
      <c r="B3" s="1" t="s">
        <v>13</v>
      </c>
      <c r="C3" s="7" t="s">
        <v>15</v>
      </c>
      <c r="D3" s="20">
        <v>10.611111111111111</v>
      </c>
      <c r="E3">
        <v>14.6</v>
      </c>
      <c r="F3" s="20">
        <f t="shared" ref="F3:F9" si="1">E3-D3</f>
        <v>3.9888888888888889</v>
      </c>
      <c r="G3" s="12">
        <f t="shared" si="0"/>
        <v>0.35899999999999999</v>
      </c>
    </row>
    <row r="4" spans="1:7" x14ac:dyDescent="0.3">
      <c r="A4" s="1" t="s">
        <v>12</v>
      </c>
      <c r="B4" s="1" t="s">
        <v>18</v>
      </c>
      <c r="C4" s="7" t="s">
        <v>61</v>
      </c>
      <c r="D4" s="20">
        <v>14.6</v>
      </c>
      <c r="E4">
        <v>17.600000000000001</v>
      </c>
      <c r="F4" s="20">
        <f>E4-D4</f>
        <v>3.0000000000000018</v>
      </c>
      <c r="G4" s="12">
        <f t="shared" si="0"/>
        <v>0.27000000000000013</v>
      </c>
    </row>
    <row r="5" spans="1:7" x14ac:dyDescent="0.3">
      <c r="A5" s="1" t="s">
        <v>12</v>
      </c>
      <c r="B5" s="1" t="s">
        <v>18</v>
      </c>
      <c r="C5" s="1" t="s">
        <v>19</v>
      </c>
      <c r="D5" s="20">
        <v>18.3</v>
      </c>
      <c r="E5">
        <v>22.2</v>
      </c>
      <c r="F5" s="20">
        <f t="shared" si="1"/>
        <v>3.8999999999999986</v>
      </c>
      <c r="G5" s="12">
        <f t="shared" si="0"/>
        <v>0.35099999999999987</v>
      </c>
    </row>
    <row r="6" spans="1:7" x14ac:dyDescent="0.3">
      <c r="A6" s="1" t="s">
        <v>12</v>
      </c>
      <c r="B6" s="1" t="s">
        <v>20</v>
      </c>
      <c r="C6" s="1" t="s">
        <v>61</v>
      </c>
      <c r="D6" s="20">
        <v>22.18888888888889</v>
      </c>
      <c r="E6">
        <v>25.41</v>
      </c>
      <c r="F6" s="20">
        <f t="shared" si="1"/>
        <v>3.2211111111111101</v>
      </c>
      <c r="G6" s="12">
        <f t="shared" si="0"/>
        <v>0.28989999999999988</v>
      </c>
    </row>
    <row r="7" spans="1:7" x14ac:dyDescent="0.3">
      <c r="A7" s="1" t="s">
        <v>12</v>
      </c>
      <c r="B7" s="1" t="s">
        <v>20</v>
      </c>
      <c r="C7" s="1" t="s">
        <v>21</v>
      </c>
      <c r="D7" s="20">
        <v>25.412222222222223</v>
      </c>
      <c r="E7">
        <v>29.81</v>
      </c>
      <c r="F7" s="20">
        <f t="shared" si="1"/>
        <v>4.397777777777776</v>
      </c>
      <c r="G7" s="12">
        <f t="shared" si="0"/>
        <v>0.39579999999999982</v>
      </c>
    </row>
    <row r="8" spans="1:7" x14ac:dyDescent="0.3">
      <c r="A8" s="1" t="s">
        <v>12</v>
      </c>
      <c r="B8" s="1" t="s">
        <v>22</v>
      </c>
      <c r="C8" s="1" t="s">
        <v>61</v>
      </c>
      <c r="D8" s="20">
        <v>29.854444444444447</v>
      </c>
      <c r="E8">
        <v>33.119999999999997</v>
      </c>
      <c r="F8" s="20">
        <f t="shared" si="1"/>
        <v>3.2655555555555509</v>
      </c>
      <c r="G8" s="12">
        <f t="shared" si="0"/>
        <v>0.29389999999999955</v>
      </c>
    </row>
    <row r="9" spans="1:7" x14ac:dyDescent="0.3">
      <c r="A9" s="1" t="s">
        <v>12</v>
      </c>
      <c r="B9" s="1" t="s">
        <v>22</v>
      </c>
      <c r="C9" s="1" t="s">
        <v>23</v>
      </c>
      <c r="D9" s="20">
        <v>33.222222222222221</v>
      </c>
      <c r="E9">
        <v>37.4</v>
      </c>
      <c r="F9" s="20">
        <f t="shared" si="1"/>
        <v>4.1777777777777771</v>
      </c>
      <c r="G9" s="12">
        <f t="shared" si="0"/>
        <v>0.37599999999999995</v>
      </c>
    </row>
    <row r="10" spans="1:7" x14ac:dyDescent="0.3">
      <c r="A10" s="1" t="s">
        <v>12</v>
      </c>
      <c r="B10" s="1" t="s">
        <v>24</v>
      </c>
      <c r="C10" s="1" t="s">
        <v>61</v>
      </c>
      <c r="D10" s="20">
        <v>37.422222222222224</v>
      </c>
      <c r="E10">
        <v>39.299999999999997</v>
      </c>
      <c r="F10" s="20">
        <f t="shared" ref="F10:F41" si="2">E10-D10</f>
        <v>1.8777777777777729</v>
      </c>
      <c r="G10" s="12">
        <f t="shared" ref="G10:G11" si="3">0.09*F10</f>
        <v>0.16899999999999954</v>
      </c>
    </row>
    <row r="11" spans="1:7" x14ac:dyDescent="0.3">
      <c r="A11" s="1" t="s">
        <v>12</v>
      </c>
      <c r="B11" s="1" t="s">
        <v>24</v>
      </c>
      <c r="C11" s="1" t="s">
        <v>25</v>
      </c>
      <c r="D11" s="20">
        <v>39.288888888888884</v>
      </c>
      <c r="E11">
        <v>43.2</v>
      </c>
      <c r="F11" s="20">
        <f t="shared" si="2"/>
        <v>3.9111111111111185</v>
      </c>
      <c r="G11" s="12">
        <f t="shared" si="3"/>
        <v>0.35200000000000065</v>
      </c>
    </row>
    <row r="12" spans="1:7" x14ac:dyDescent="0.3">
      <c r="A12" s="1" t="s">
        <v>26</v>
      </c>
      <c r="B12" s="1" t="s">
        <v>27</v>
      </c>
      <c r="C12" s="1" t="s">
        <v>61</v>
      </c>
      <c r="D12" s="20">
        <v>43.888888888888886</v>
      </c>
      <c r="E12">
        <v>46.8</v>
      </c>
      <c r="F12" s="20">
        <f t="shared" si="2"/>
        <v>2.9111111111111114</v>
      </c>
      <c r="G12" s="12">
        <f t="shared" ref="G12:G41" si="4">F12*0.09</f>
        <v>0.26200000000000001</v>
      </c>
    </row>
    <row r="13" spans="1:7" x14ac:dyDescent="0.3">
      <c r="A13" s="1" t="s">
        <v>26</v>
      </c>
      <c r="B13" s="1" t="s">
        <v>27</v>
      </c>
      <c r="C13" s="1" t="s">
        <v>30</v>
      </c>
      <c r="D13" s="20">
        <v>24.788888888888888</v>
      </c>
      <c r="E13">
        <v>29</v>
      </c>
      <c r="F13" s="20">
        <f t="shared" si="2"/>
        <v>4.2111111111111121</v>
      </c>
      <c r="G13" s="12">
        <f t="shared" si="4"/>
        <v>0.37900000000000006</v>
      </c>
    </row>
    <row r="14" spans="1:7" x14ac:dyDescent="0.3">
      <c r="A14" s="1" t="s">
        <v>26</v>
      </c>
      <c r="B14" s="1" t="s">
        <v>31</v>
      </c>
      <c r="C14" s="1" t="s">
        <v>61</v>
      </c>
      <c r="D14" s="20">
        <v>29</v>
      </c>
      <c r="E14">
        <v>31.7</v>
      </c>
      <c r="F14" s="20">
        <f t="shared" si="2"/>
        <v>2.6999999999999993</v>
      </c>
      <c r="G14" s="12">
        <f t="shared" si="4"/>
        <v>0.24299999999999994</v>
      </c>
    </row>
    <row r="15" spans="1:7" x14ac:dyDescent="0.3">
      <c r="A15" s="1" t="s">
        <v>26</v>
      </c>
      <c r="B15" s="1" t="s">
        <v>31</v>
      </c>
      <c r="C15" s="1" t="s">
        <v>32</v>
      </c>
      <c r="D15" s="20">
        <v>31.7</v>
      </c>
      <c r="E15">
        <v>36.1</v>
      </c>
      <c r="F15" s="20">
        <f t="shared" si="2"/>
        <v>4.4000000000000021</v>
      </c>
      <c r="G15" s="12">
        <f t="shared" si="4"/>
        <v>0.39600000000000019</v>
      </c>
    </row>
    <row r="16" spans="1:7" x14ac:dyDescent="0.3">
      <c r="A16" s="1" t="s">
        <v>26</v>
      </c>
      <c r="B16" s="1" t="s">
        <v>33</v>
      </c>
      <c r="C16" s="1" t="s">
        <v>61</v>
      </c>
      <c r="D16" s="20">
        <v>36.74444444444444</v>
      </c>
      <c r="E16">
        <v>39.799999999999997</v>
      </c>
      <c r="F16" s="20">
        <f t="shared" si="2"/>
        <v>3.0555555555555571</v>
      </c>
      <c r="G16" s="12">
        <f t="shared" si="4"/>
        <v>0.27500000000000013</v>
      </c>
    </row>
    <row r="17" spans="1:7" x14ac:dyDescent="0.3">
      <c r="A17" s="1" t="s">
        <v>26</v>
      </c>
      <c r="B17" s="1" t="s">
        <v>33</v>
      </c>
      <c r="C17" s="1" t="s">
        <v>34</v>
      </c>
      <c r="D17" s="20">
        <v>39.799999999999997</v>
      </c>
      <c r="E17">
        <v>45.2</v>
      </c>
      <c r="F17" s="20">
        <f t="shared" si="2"/>
        <v>5.4000000000000057</v>
      </c>
      <c r="G17" s="12">
        <f t="shared" si="4"/>
        <v>0.48600000000000049</v>
      </c>
    </row>
    <row r="18" spans="1:7" x14ac:dyDescent="0.3">
      <c r="A18" s="1" t="s">
        <v>26</v>
      </c>
      <c r="B18" s="1" t="s">
        <v>35</v>
      </c>
      <c r="C18" s="1" t="s">
        <v>61</v>
      </c>
      <c r="D18" s="20">
        <v>45.2</v>
      </c>
      <c r="E18">
        <v>48.9</v>
      </c>
      <c r="F18" s="20">
        <f t="shared" si="2"/>
        <v>3.6999999999999957</v>
      </c>
      <c r="G18" s="12">
        <f t="shared" si="4"/>
        <v>0.33299999999999963</v>
      </c>
    </row>
    <row r="19" spans="1:7" x14ac:dyDescent="0.3">
      <c r="A19" s="1" t="s">
        <v>26</v>
      </c>
      <c r="B19" s="1" t="s">
        <v>35</v>
      </c>
      <c r="C19" s="1" t="s">
        <v>36</v>
      </c>
      <c r="D19" s="20">
        <v>48.9</v>
      </c>
      <c r="E19">
        <v>54.9</v>
      </c>
      <c r="F19" s="20">
        <f t="shared" si="2"/>
        <v>6</v>
      </c>
      <c r="G19" s="12">
        <f t="shared" si="4"/>
        <v>0.54</v>
      </c>
    </row>
    <row r="20" spans="1:7" x14ac:dyDescent="0.3">
      <c r="A20" s="1" t="s">
        <v>26</v>
      </c>
      <c r="B20" s="1" t="s">
        <v>37</v>
      </c>
      <c r="C20" s="1" t="s">
        <v>61</v>
      </c>
      <c r="D20" s="20">
        <v>54.9</v>
      </c>
      <c r="E20">
        <v>57.8</v>
      </c>
      <c r="F20" s="20">
        <f t="shared" si="2"/>
        <v>2.8999999999999986</v>
      </c>
      <c r="G20" s="12">
        <f t="shared" si="4"/>
        <v>0.26099999999999984</v>
      </c>
    </row>
    <row r="21" spans="1:7" x14ac:dyDescent="0.3">
      <c r="A21" s="1" t="s">
        <v>26</v>
      </c>
      <c r="B21" s="1" t="s">
        <v>37</v>
      </c>
      <c r="C21" s="1" t="s">
        <v>38</v>
      </c>
      <c r="D21" s="20">
        <v>57.8</v>
      </c>
      <c r="E21">
        <v>62</v>
      </c>
      <c r="F21" s="20">
        <f t="shared" si="2"/>
        <v>4.2000000000000028</v>
      </c>
      <c r="G21" s="12">
        <f t="shared" si="4"/>
        <v>0.37800000000000022</v>
      </c>
    </row>
    <row r="22" spans="1:7" x14ac:dyDescent="0.3">
      <c r="A22" s="1" t="s">
        <v>39</v>
      </c>
      <c r="B22" s="1" t="s">
        <v>40</v>
      </c>
      <c r="C22" s="1" t="s">
        <v>61</v>
      </c>
      <c r="D22" s="20">
        <v>10.3</v>
      </c>
      <c r="E22">
        <v>16.100000000000001</v>
      </c>
      <c r="F22" s="33">
        <f>E22-D22</f>
        <v>5.8000000000000007</v>
      </c>
      <c r="G22" s="11">
        <f>F22*0.09</f>
        <v>0.52200000000000002</v>
      </c>
    </row>
    <row r="23" spans="1:7" x14ac:dyDescent="0.3">
      <c r="A23" s="1" t="s">
        <v>39</v>
      </c>
      <c r="B23" s="1" t="s">
        <v>40</v>
      </c>
      <c r="C23" s="1" t="s">
        <v>41</v>
      </c>
      <c r="D23" s="20">
        <v>16.100000000000001</v>
      </c>
      <c r="E23">
        <v>20.7</v>
      </c>
      <c r="F23" s="33">
        <f t="shared" ref="F23:F27" si="5">E23-D23</f>
        <v>4.5999999999999979</v>
      </c>
      <c r="G23" s="11">
        <f t="shared" ref="G23:G27" si="6">F23*0.09</f>
        <v>0.41399999999999981</v>
      </c>
    </row>
    <row r="24" spans="1:7" x14ac:dyDescent="0.3">
      <c r="A24" s="1" t="s">
        <v>39</v>
      </c>
      <c r="B24" s="1" t="s">
        <v>42</v>
      </c>
      <c r="C24" s="1" t="s">
        <v>61</v>
      </c>
      <c r="D24" s="20">
        <v>20.7</v>
      </c>
      <c r="E24">
        <v>24.3</v>
      </c>
      <c r="F24" s="33">
        <f t="shared" si="5"/>
        <v>3.6000000000000014</v>
      </c>
      <c r="G24" s="11">
        <f t="shared" si="6"/>
        <v>0.32400000000000012</v>
      </c>
    </row>
    <row r="25" spans="1:7" x14ac:dyDescent="0.3">
      <c r="A25" s="1" t="s">
        <v>39</v>
      </c>
      <c r="B25" s="1" t="s">
        <v>42</v>
      </c>
      <c r="C25" s="1" t="s">
        <v>43</v>
      </c>
      <c r="D25" s="20">
        <v>24.3</v>
      </c>
      <c r="E25">
        <v>27.1</v>
      </c>
      <c r="F25" s="33">
        <f t="shared" si="5"/>
        <v>2.8000000000000007</v>
      </c>
      <c r="G25" s="11">
        <f t="shared" si="6"/>
        <v>0.25200000000000006</v>
      </c>
    </row>
    <row r="26" spans="1:7" x14ac:dyDescent="0.3">
      <c r="A26" s="1" t="s">
        <v>39</v>
      </c>
      <c r="B26" s="1" t="s">
        <v>44</v>
      </c>
      <c r="C26" s="1" t="s">
        <v>61</v>
      </c>
      <c r="D26" s="20">
        <v>27.1</v>
      </c>
      <c r="E26">
        <v>30.3</v>
      </c>
      <c r="F26" s="33">
        <f t="shared" si="5"/>
        <v>3.1999999999999993</v>
      </c>
      <c r="G26" s="11">
        <f t="shared" si="6"/>
        <v>0.28799999999999992</v>
      </c>
    </row>
    <row r="27" spans="1:7" x14ac:dyDescent="0.3">
      <c r="A27" s="1" t="s">
        <v>39</v>
      </c>
      <c r="B27" s="1" t="s">
        <v>44</v>
      </c>
      <c r="C27" s="1" t="s">
        <v>45</v>
      </c>
      <c r="D27" s="20">
        <v>30.3</v>
      </c>
      <c r="E27">
        <v>32.6</v>
      </c>
      <c r="F27" s="33">
        <f t="shared" si="5"/>
        <v>2.3000000000000007</v>
      </c>
      <c r="G27" s="11">
        <f t="shared" si="6"/>
        <v>0.20700000000000005</v>
      </c>
    </row>
    <row r="28" spans="1:7" x14ac:dyDescent="0.3">
      <c r="A28" s="1" t="s">
        <v>39</v>
      </c>
      <c r="B28" s="1" t="s">
        <v>46</v>
      </c>
      <c r="C28" s="1" t="s">
        <v>61</v>
      </c>
      <c r="D28" s="20">
        <v>32.6</v>
      </c>
      <c r="E28">
        <v>35.799999999999997</v>
      </c>
      <c r="F28" s="20">
        <f t="shared" si="2"/>
        <v>3.1999999999999957</v>
      </c>
      <c r="G28" s="12">
        <f t="shared" si="4"/>
        <v>0.28799999999999959</v>
      </c>
    </row>
    <row r="29" spans="1:7" x14ac:dyDescent="0.3">
      <c r="A29" s="1" t="s">
        <v>39</v>
      </c>
      <c r="B29" s="1" t="s">
        <v>46</v>
      </c>
      <c r="C29" s="1" t="s">
        <v>47</v>
      </c>
      <c r="D29" s="20">
        <v>35.799999999999997</v>
      </c>
      <c r="E29">
        <v>41.8</v>
      </c>
      <c r="F29" s="20">
        <f t="shared" si="2"/>
        <v>6</v>
      </c>
      <c r="G29">
        <f t="shared" si="4"/>
        <v>0.54</v>
      </c>
    </row>
    <row r="30" spans="1:7" x14ac:dyDescent="0.3">
      <c r="A30" s="1" t="s">
        <v>39</v>
      </c>
      <c r="B30" s="1" t="s">
        <v>48</v>
      </c>
      <c r="C30" s="1" t="s">
        <v>61</v>
      </c>
      <c r="D30" s="20">
        <v>41.8</v>
      </c>
      <c r="E30">
        <v>45</v>
      </c>
      <c r="F30" s="33">
        <f t="shared" si="2"/>
        <v>3.2000000000000028</v>
      </c>
      <c r="G30" s="11">
        <f t="shared" si="4"/>
        <v>0.28800000000000026</v>
      </c>
    </row>
    <row r="31" spans="1:7" x14ac:dyDescent="0.3">
      <c r="A31" s="1" t="s">
        <v>39</v>
      </c>
      <c r="B31" s="1" t="s">
        <v>48</v>
      </c>
      <c r="C31" s="1" t="s">
        <v>49</v>
      </c>
      <c r="D31" s="20">
        <v>45</v>
      </c>
      <c r="E31">
        <v>47.2</v>
      </c>
      <c r="F31" s="33">
        <f t="shared" si="2"/>
        <v>2.2000000000000028</v>
      </c>
      <c r="G31" s="11">
        <f t="shared" si="4"/>
        <v>0.19800000000000026</v>
      </c>
    </row>
    <row r="32" spans="1:7" x14ac:dyDescent="0.3">
      <c r="A32" s="1" t="s">
        <v>50</v>
      </c>
      <c r="B32" s="1" t="s">
        <v>51</v>
      </c>
      <c r="C32" s="1" t="s">
        <v>61</v>
      </c>
      <c r="D32" s="20">
        <v>13.1</v>
      </c>
      <c r="E32">
        <v>17.399999999999999</v>
      </c>
      <c r="F32" s="33">
        <f t="shared" si="2"/>
        <v>4.2999999999999989</v>
      </c>
      <c r="G32" s="11">
        <f t="shared" si="4"/>
        <v>0.3869999999999999</v>
      </c>
    </row>
    <row r="33" spans="1:7" x14ac:dyDescent="0.3">
      <c r="A33" s="1" t="s">
        <v>50</v>
      </c>
      <c r="B33" s="1" t="s">
        <v>51</v>
      </c>
      <c r="C33" s="1" t="s">
        <v>52</v>
      </c>
      <c r="D33" s="20">
        <v>17.399999999999999</v>
      </c>
      <c r="E33">
        <v>22.1</v>
      </c>
      <c r="F33" s="33">
        <f t="shared" si="2"/>
        <v>4.7000000000000028</v>
      </c>
      <c r="G33" s="11">
        <f t="shared" si="4"/>
        <v>0.42300000000000026</v>
      </c>
    </row>
    <row r="34" spans="1:7" x14ac:dyDescent="0.3">
      <c r="A34" s="1" t="s">
        <v>50</v>
      </c>
      <c r="B34" s="1" t="s">
        <v>53</v>
      </c>
      <c r="C34" s="1" t="s">
        <v>61</v>
      </c>
      <c r="D34" s="20">
        <v>22.1</v>
      </c>
      <c r="E34">
        <v>23.8</v>
      </c>
      <c r="F34" s="33">
        <f t="shared" si="2"/>
        <v>1.6999999999999993</v>
      </c>
      <c r="G34" s="11">
        <f t="shared" si="4"/>
        <v>0.15299999999999994</v>
      </c>
    </row>
    <row r="35" spans="1:7" x14ac:dyDescent="0.3">
      <c r="A35" s="1" t="s">
        <v>50</v>
      </c>
      <c r="B35" s="1" t="s">
        <v>53</v>
      </c>
      <c r="C35" s="1" t="s">
        <v>54</v>
      </c>
      <c r="D35" s="20">
        <v>23.8</v>
      </c>
      <c r="E35">
        <v>26.8</v>
      </c>
      <c r="F35" s="33">
        <f t="shared" si="2"/>
        <v>3</v>
      </c>
      <c r="G35" s="11">
        <f t="shared" si="4"/>
        <v>0.27</v>
      </c>
    </row>
    <row r="36" spans="1:7" x14ac:dyDescent="0.3">
      <c r="A36" s="1" t="s">
        <v>50</v>
      </c>
      <c r="B36" s="1" t="s">
        <v>55</v>
      </c>
      <c r="C36" s="1" t="s">
        <v>61</v>
      </c>
      <c r="D36" s="20">
        <v>26.8</v>
      </c>
      <c r="E36">
        <v>28.9</v>
      </c>
      <c r="F36" s="33">
        <f t="shared" si="2"/>
        <v>2.0999999999999979</v>
      </c>
      <c r="G36" s="11">
        <f t="shared" si="4"/>
        <v>0.18899999999999981</v>
      </c>
    </row>
    <row r="37" spans="1:7" x14ac:dyDescent="0.3">
      <c r="A37" s="1" t="s">
        <v>50</v>
      </c>
      <c r="B37" s="1" t="s">
        <v>55</v>
      </c>
      <c r="C37" s="1" t="s">
        <v>56</v>
      </c>
      <c r="D37" s="20">
        <v>28.9</v>
      </c>
      <c r="E37">
        <v>31.4</v>
      </c>
      <c r="F37" s="33">
        <f t="shared" si="2"/>
        <v>2.5</v>
      </c>
      <c r="G37" s="11">
        <f t="shared" si="4"/>
        <v>0.22499999999999998</v>
      </c>
    </row>
    <row r="38" spans="1:7" x14ac:dyDescent="0.3">
      <c r="A38" s="1" t="s">
        <v>50</v>
      </c>
      <c r="B38" s="1" t="s">
        <v>57</v>
      </c>
      <c r="C38" s="1" t="s">
        <v>61</v>
      </c>
      <c r="D38" s="20">
        <v>31.4</v>
      </c>
      <c r="E38">
        <v>33.1</v>
      </c>
      <c r="F38" s="33">
        <f t="shared" si="2"/>
        <v>1.7000000000000028</v>
      </c>
      <c r="G38" s="11">
        <f t="shared" si="4"/>
        <v>0.15300000000000025</v>
      </c>
    </row>
    <row r="39" spans="1:7" x14ac:dyDescent="0.3">
      <c r="A39" s="1" t="s">
        <v>50</v>
      </c>
      <c r="B39" s="1" t="s">
        <v>57</v>
      </c>
      <c r="C39" s="1" t="s">
        <v>58</v>
      </c>
      <c r="D39" s="20">
        <v>33.1</v>
      </c>
      <c r="E39">
        <v>34.9</v>
      </c>
      <c r="F39" s="33">
        <f t="shared" si="2"/>
        <v>1.7999999999999972</v>
      </c>
      <c r="G39" s="11">
        <f t="shared" si="4"/>
        <v>0.16199999999999973</v>
      </c>
    </row>
    <row r="40" spans="1:7" x14ac:dyDescent="0.3">
      <c r="A40" s="1" t="s">
        <v>50</v>
      </c>
      <c r="B40" s="1" t="s">
        <v>59</v>
      </c>
      <c r="C40" s="1" t="s">
        <v>61</v>
      </c>
      <c r="D40" s="20">
        <v>34.9</v>
      </c>
      <c r="E40">
        <v>36.6</v>
      </c>
      <c r="F40" s="33">
        <f t="shared" si="2"/>
        <v>1.7000000000000028</v>
      </c>
      <c r="G40" s="11">
        <f t="shared" si="4"/>
        <v>0.15300000000000025</v>
      </c>
    </row>
    <row r="41" spans="1:7" x14ac:dyDescent="0.3">
      <c r="A41" s="1" t="s">
        <v>50</v>
      </c>
      <c r="B41" s="1" t="s">
        <v>59</v>
      </c>
      <c r="C41" s="1" t="s">
        <v>60</v>
      </c>
      <c r="D41" s="20">
        <v>36.6</v>
      </c>
      <c r="E41">
        <v>40.1</v>
      </c>
      <c r="F41" s="33">
        <f t="shared" si="2"/>
        <v>3.5</v>
      </c>
      <c r="G41" s="11">
        <f t="shared" si="4"/>
        <v>0.315</v>
      </c>
    </row>
    <row r="42" spans="1:7" x14ac:dyDescent="0.3">
      <c r="D42" s="2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selection activeCell="D1" sqref="D1"/>
    </sheetView>
  </sheetViews>
  <sheetFormatPr defaultRowHeight="14.4" x14ac:dyDescent="0.3"/>
  <cols>
    <col min="1" max="1" width="12.33203125" customWidth="1"/>
    <col min="2" max="2" width="12.109375" customWidth="1"/>
    <col min="3" max="3" width="22.44140625" customWidth="1"/>
  </cols>
  <sheetData>
    <row r="1" spans="1:5" ht="15.6" x14ac:dyDescent="0.3">
      <c r="A1" s="1" t="s">
        <v>0</v>
      </c>
      <c r="B1" s="1" t="s">
        <v>1</v>
      </c>
      <c r="C1" s="1"/>
      <c r="D1" s="4" t="s">
        <v>66</v>
      </c>
      <c r="E1" s="5" t="s">
        <v>7</v>
      </c>
    </row>
    <row r="2" spans="1:5" x14ac:dyDescent="0.3">
      <c r="A2" s="1" t="s">
        <v>12</v>
      </c>
      <c r="B2" s="1" t="s">
        <v>13</v>
      </c>
      <c r="C2" s="7" t="s">
        <v>61</v>
      </c>
      <c r="D2" t="s">
        <v>29</v>
      </c>
      <c r="E2" t="s">
        <v>29</v>
      </c>
    </row>
    <row r="3" spans="1:5" x14ac:dyDescent="0.3">
      <c r="A3" s="1" t="s">
        <v>12</v>
      </c>
      <c r="B3" s="1" t="s">
        <v>13</v>
      </c>
      <c r="C3" s="7" t="s">
        <v>15</v>
      </c>
      <c r="D3" t="s">
        <v>16</v>
      </c>
      <c r="E3" t="s">
        <v>17</v>
      </c>
    </row>
    <row r="4" spans="1:5" x14ac:dyDescent="0.3">
      <c r="A4" s="1" t="s">
        <v>12</v>
      </c>
      <c r="B4" s="1" t="s">
        <v>18</v>
      </c>
      <c r="C4" s="7" t="s">
        <v>61</v>
      </c>
      <c r="D4" t="s">
        <v>29</v>
      </c>
      <c r="E4" t="s">
        <v>29</v>
      </c>
    </row>
    <row r="5" spans="1:5" x14ac:dyDescent="0.3">
      <c r="A5" s="1" t="s">
        <v>12</v>
      </c>
      <c r="B5" s="1" t="s">
        <v>18</v>
      </c>
      <c r="C5" s="1" t="s">
        <v>19</v>
      </c>
      <c r="D5" t="s">
        <v>16</v>
      </c>
      <c r="E5" t="s">
        <v>17</v>
      </c>
    </row>
    <row r="6" spans="1:5" x14ac:dyDescent="0.3">
      <c r="A6" s="1" t="s">
        <v>12</v>
      </c>
      <c r="B6" s="1" t="s">
        <v>20</v>
      </c>
      <c r="C6" s="1" t="s">
        <v>61</v>
      </c>
      <c r="D6" t="s">
        <v>16</v>
      </c>
      <c r="E6" t="s">
        <v>29</v>
      </c>
    </row>
    <row r="7" spans="1:5" x14ac:dyDescent="0.3">
      <c r="A7" s="1" t="s">
        <v>12</v>
      </c>
      <c r="B7" s="1" t="s">
        <v>20</v>
      </c>
      <c r="C7" s="1" t="s">
        <v>21</v>
      </c>
      <c r="D7" t="s">
        <v>16</v>
      </c>
      <c r="E7" t="s">
        <v>17</v>
      </c>
    </row>
    <row r="8" spans="1:5" x14ac:dyDescent="0.3">
      <c r="A8" s="1" t="s">
        <v>12</v>
      </c>
      <c r="B8" s="1" t="s">
        <v>22</v>
      </c>
      <c r="C8" s="1" t="s">
        <v>61</v>
      </c>
      <c r="D8" t="s">
        <v>16</v>
      </c>
      <c r="E8" t="s">
        <v>29</v>
      </c>
    </row>
    <row r="9" spans="1:5" x14ac:dyDescent="0.3">
      <c r="A9" s="1" t="s">
        <v>12</v>
      </c>
      <c r="B9" s="1" t="s">
        <v>22</v>
      </c>
      <c r="C9" s="1" t="s">
        <v>23</v>
      </c>
      <c r="D9" t="s">
        <v>16</v>
      </c>
      <c r="E9" t="s">
        <v>17</v>
      </c>
    </row>
    <row r="10" spans="1:5" x14ac:dyDescent="0.3">
      <c r="A10" s="1" t="s">
        <v>12</v>
      </c>
      <c r="B10" s="1" t="s">
        <v>24</v>
      </c>
      <c r="C10" s="1" t="s">
        <v>61</v>
      </c>
      <c r="D10" t="s">
        <v>28</v>
      </c>
      <c r="E10" t="s">
        <v>29</v>
      </c>
    </row>
    <row r="11" spans="1:5" x14ac:dyDescent="0.3">
      <c r="A11" s="1" t="s">
        <v>12</v>
      </c>
      <c r="B11" s="1" t="s">
        <v>24</v>
      </c>
      <c r="C11" s="1" t="s">
        <v>25</v>
      </c>
      <c r="D11" t="s">
        <v>16</v>
      </c>
      <c r="E11" t="s">
        <v>17</v>
      </c>
    </row>
    <row r="12" spans="1:5" x14ac:dyDescent="0.3">
      <c r="A12" s="1" t="s">
        <v>26</v>
      </c>
      <c r="B12" s="1" t="s">
        <v>27</v>
      </c>
      <c r="C12" s="1" t="s">
        <v>61</v>
      </c>
      <c r="D12" t="s">
        <v>17</v>
      </c>
      <c r="E12" t="s">
        <v>17</v>
      </c>
    </row>
    <row r="13" spans="1:5" x14ac:dyDescent="0.3">
      <c r="A13" s="1" t="s">
        <v>26</v>
      </c>
      <c r="B13" s="1" t="s">
        <v>27</v>
      </c>
      <c r="C13" s="1" t="s">
        <v>30</v>
      </c>
      <c r="D13" t="s">
        <v>16</v>
      </c>
      <c r="E13" t="s">
        <v>17</v>
      </c>
    </row>
    <row r="14" spans="1:5" x14ac:dyDescent="0.3">
      <c r="A14" s="1" t="s">
        <v>26</v>
      </c>
      <c r="B14" s="1" t="s">
        <v>31</v>
      </c>
      <c r="C14" s="1" t="s">
        <v>61</v>
      </c>
      <c r="D14" t="s">
        <v>29</v>
      </c>
      <c r="E14" t="s">
        <v>17</v>
      </c>
    </row>
    <row r="15" spans="1:5" x14ac:dyDescent="0.3">
      <c r="A15" s="1" t="s">
        <v>26</v>
      </c>
      <c r="B15" s="1" t="s">
        <v>31</v>
      </c>
      <c r="C15" s="1" t="s">
        <v>32</v>
      </c>
      <c r="D15" t="s">
        <v>16</v>
      </c>
      <c r="E15" t="s">
        <v>17</v>
      </c>
    </row>
    <row r="16" spans="1:5" x14ac:dyDescent="0.3">
      <c r="A16" s="1" t="s">
        <v>26</v>
      </c>
      <c r="B16" s="1" t="s">
        <v>33</v>
      </c>
      <c r="C16" s="1" t="s">
        <v>61</v>
      </c>
      <c r="D16" t="s">
        <v>28</v>
      </c>
      <c r="E16" t="s">
        <v>28</v>
      </c>
    </row>
    <row r="17" spans="1:5" x14ac:dyDescent="0.3">
      <c r="A17" s="1" t="s">
        <v>26</v>
      </c>
      <c r="B17" s="1" t="s">
        <v>33</v>
      </c>
      <c r="C17" s="1" t="s">
        <v>34</v>
      </c>
      <c r="D17" t="s">
        <v>16</v>
      </c>
      <c r="E17" t="s">
        <v>17</v>
      </c>
    </row>
    <row r="18" spans="1:5" x14ac:dyDescent="0.3">
      <c r="A18" s="1" t="s">
        <v>26</v>
      </c>
      <c r="B18" s="1" t="s">
        <v>35</v>
      </c>
      <c r="C18" s="1" t="s">
        <v>61</v>
      </c>
      <c r="D18" t="s">
        <v>16</v>
      </c>
      <c r="E18" t="s">
        <v>17</v>
      </c>
    </row>
    <row r="19" spans="1:5" x14ac:dyDescent="0.3">
      <c r="A19" s="1" t="s">
        <v>26</v>
      </c>
      <c r="B19" s="1" t="s">
        <v>35</v>
      </c>
      <c r="C19" s="1" t="s">
        <v>36</v>
      </c>
      <c r="D19" t="s">
        <v>16</v>
      </c>
      <c r="E19" t="s">
        <v>17</v>
      </c>
    </row>
    <row r="20" spans="1:5" x14ac:dyDescent="0.3">
      <c r="A20" s="1" t="s">
        <v>26</v>
      </c>
      <c r="B20" s="1" t="s">
        <v>37</v>
      </c>
      <c r="C20" s="1" t="s">
        <v>61</v>
      </c>
      <c r="D20" t="s">
        <v>28</v>
      </c>
      <c r="E20" t="s">
        <v>28</v>
      </c>
    </row>
    <row r="21" spans="1:5" x14ac:dyDescent="0.3">
      <c r="A21" s="1" t="s">
        <v>26</v>
      </c>
      <c r="B21" s="1" t="s">
        <v>37</v>
      </c>
      <c r="C21" s="1" t="s">
        <v>38</v>
      </c>
      <c r="D21" t="s">
        <v>16</v>
      </c>
      <c r="E21" t="s">
        <v>17</v>
      </c>
    </row>
    <row r="22" spans="1:5" x14ac:dyDescent="0.3">
      <c r="A22" s="1" t="s">
        <v>39</v>
      </c>
      <c r="B22" s="1" t="s">
        <v>40</v>
      </c>
      <c r="C22" s="1" t="s">
        <v>61</v>
      </c>
      <c r="D22" t="s">
        <v>16</v>
      </c>
      <c r="E22" t="s">
        <v>17</v>
      </c>
    </row>
    <row r="23" spans="1:5" x14ac:dyDescent="0.3">
      <c r="A23" s="1" t="s">
        <v>39</v>
      </c>
      <c r="B23" s="1" t="s">
        <v>40</v>
      </c>
      <c r="C23" s="1" t="s">
        <v>41</v>
      </c>
      <c r="D23" t="s">
        <v>16</v>
      </c>
      <c r="E23" t="s">
        <v>17</v>
      </c>
    </row>
    <row r="24" spans="1:5" x14ac:dyDescent="0.3">
      <c r="A24" s="1" t="s">
        <v>39</v>
      </c>
      <c r="B24" s="1" t="s">
        <v>42</v>
      </c>
      <c r="C24" s="1" t="s">
        <v>61</v>
      </c>
      <c r="D24" t="s">
        <v>16</v>
      </c>
      <c r="E24" t="s">
        <v>17</v>
      </c>
    </row>
    <row r="25" spans="1:5" x14ac:dyDescent="0.3">
      <c r="A25" s="1" t="s">
        <v>39</v>
      </c>
      <c r="B25" s="1" t="s">
        <v>42</v>
      </c>
      <c r="C25" s="1" t="s">
        <v>43</v>
      </c>
      <c r="D25" t="s">
        <v>16</v>
      </c>
      <c r="E25" t="s">
        <v>17</v>
      </c>
    </row>
    <row r="26" spans="1:5" x14ac:dyDescent="0.3">
      <c r="A26" s="1" t="s">
        <v>39</v>
      </c>
      <c r="B26" s="1" t="s">
        <v>44</v>
      </c>
      <c r="C26" s="1" t="s">
        <v>61</v>
      </c>
      <c r="D26" t="s">
        <v>14</v>
      </c>
      <c r="E26" t="s">
        <v>28</v>
      </c>
    </row>
    <row r="27" spans="1:5" x14ac:dyDescent="0.3">
      <c r="A27" s="1" t="s">
        <v>39</v>
      </c>
      <c r="B27" s="1" t="s">
        <v>44</v>
      </c>
      <c r="C27" s="1" t="s">
        <v>45</v>
      </c>
      <c r="D27" t="s">
        <v>16</v>
      </c>
      <c r="E27" t="s">
        <v>17</v>
      </c>
    </row>
    <row r="28" spans="1:5" x14ac:dyDescent="0.3">
      <c r="A28" s="1" t="s">
        <v>39</v>
      </c>
      <c r="B28" s="1" t="s">
        <v>46</v>
      </c>
      <c r="C28" s="1" t="s">
        <v>61</v>
      </c>
      <c r="D28" t="s">
        <v>29</v>
      </c>
      <c r="E28" t="s">
        <v>29</v>
      </c>
    </row>
    <row r="29" spans="1:5" x14ac:dyDescent="0.3">
      <c r="A29" s="1" t="s">
        <v>39</v>
      </c>
      <c r="B29" s="1" t="s">
        <v>46</v>
      </c>
      <c r="C29" s="1" t="s">
        <v>47</v>
      </c>
      <c r="D29" t="s">
        <v>16</v>
      </c>
      <c r="E29" t="s">
        <v>17</v>
      </c>
    </row>
    <row r="30" spans="1:5" x14ac:dyDescent="0.3">
      <c r="A30" s="1" t="s">
        <v>39</v>
      </c>
      <c r="B30" s="1" t="s">
        <v>48</v>
      </c>
      <c r="C30" s="1" t="s">
        <v>61</v>
      </c>
      <c r="D30" t="s">
        <v>28</v>
      </c>
      <c r="E30" t="s">
        <v>28</v>
      </c>
    </row>
    <row r="31" spans="1:5" x14ac:dyDescent="0.3">
      <c r="A31" s="1" t="s">
        <v>39</v>
      </c>
      <c r="B31" s="1" t="s">
        <v>48</v>
      </c>
      <c r="C31" s="1" t="s">
        <v>49</v>
      </c>
      <c r="D31" t="s">
        <v>16</v>
      </c>
      <c r="E31" t="s">
        <v>17</v>
      </c>
    </row>
    <row r="32" spans="1:5" x14ac:dyDescent="0.3">
      <c r="A32" s="1" t="s">
        <v>50</v>
      </c>
      <c r="B32" s="1" t="s">
        <v>51</v>
      </c>
      <c r="C32" s="1" t="s">
        <v>61</v>
      </c>
      <c r="D32" s="1"/>
      <c r="E32" s="1"/>
    </row>
    <row r="33" spans="1:5" x14ac:dyDescent="0.3">
      <c r="A33" s="1" t="s">
        <v>50</v>
      </c>
      <c r="B33" s="1" t="s">
        <v>51</v>
      </c>
      <c r="C33" s="1" t="s">
        <v>52</v>
      </c>
      <c r="D33" s="1"/>
      <c r="E33" s="1"/>
    </row>
    <row r="34" spans="1:5" x14ac:dyDescent="0.3">
      <c r="A34" s="1" t="s">
        <v>50</v>
      </c>
      <c r="B34" s="1" t="s">
        <v>53</v>
      </c>
      <c r="C34" s="1" t="s">
        <v>61</v>
      </c>
      <c r="D34" s="1"/>
      <c r="E34" s="1"/>
    </row>
    <row r="35" spans="1:5" x14ac:dyDescent="0.3">
      <c r="A35" s="1" t="s">
        <v>50</v>
      </c>
      <c r="B35" s="1" t="s">
        <v>53</v>
      </c>
      <c r="C35" s="1" t="s">
        <v>54</v>
      </c>
      <c r="D35" s="1"/>
      <c r="E35" s="1"/>
    </row>
    <row r="36" spans="1:5" x14ac:dyDescent="0.3">
      <c r="A36" s="1" t="s">
        <v>50</v>
      </c>
      <c r="B36" s="1" t="s">
        <v>55</v>
      </c>
      <c r="C36" s="1" t="s">
        <v>61</v>
      </c>
      <c r="D36" s="1"/>
      <c r="E36" s="1"/>
    </row>
    <row r="37" spans="1:5" x14ac:dyDescent="0.3">
      <c r="A37" s="1" t="s">
        <v>50</v>
      </c>
      <c r="B37" s="1" t="s">
        <v>55</v>
      </c>
      <c r="C37" s="1" t="s">
        <v>56</v>
      </c>
      <c r="D37" s="1"/>
      <c r="E37" s="1"/>
    </row>
    <row r="38" spans="1:5" x14ac:dyDescent="0.3">
      <c r="A38" s="1" t="s">
        <v>50</v>
      </c>
      <c r="B38" s="1" t="s">
        <v>57</v>
      </c>
      <c r="C38" s="1" t="s">
        <v>61</v>
      </c>
      <c r="D38" s="1"/>
      <c r="E38" s="1"/>
    </row>
    <row r="39" spans="1:5" x14ac:dyDescent="0.3">
      <c r="A39" s="1" t="s">
        <v>50</v>
      </c>
      <c r="B39" s="1" t="s">
        <v>57</v>
      </c>
      <c r="C39" s="1" t="s">
        <v>58</v>
      </c>
      <c r="D39" s="1"/>
      <c r="E39" s="1"/>
    </row>
    <row r="40" spans="1:5" x14ac:dyDescent="0.3">
      <c r="A40" s="1" t="s">
        <v>50</v>
      </c>
      <c r="B40" s="1" t="s">
        <v>59</v>
      </c>
      <c r="C40" s="1" t="s">
        <v>61</v>
      </c>
      <c r="D40" s="1"/>
      <c r="E40" s="18"/>
    </row>
    <row r="41" spans="1:5" x14ac:dyDescent="0.3">
      <c r="A41" s="1" t="s">
        <v>50</v>
      </c>
      <c r="B41" s="1" t="s">
        <v>59</v>
      </c>
      <c r="C41" s="1" t="s">
        <v>60</v>
      </c>
      <c r="D41" s="1"/>
      <c r="E41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workbookViewId="0">
      <selection activeCell="H5" sqref="H5"/>
    </sheetView>
  </sheetViews>
  <sheetFormatPr defaultRowHeight="14.4" x14ac:dyDescent="0.3"/>
  <cols>
    <col min="1" max="1" width="12.33203125" customWidth="1"/>
    <col min="2" max="2" width="12.109375" customWidth="1"/>
    <col min="3" max="3" width="22.44140625" customWidth="1"/>
    <col min="5" max="5" width="13.33203125" customWidth="1"/>
  </cols>
  <sheetData>
    <row r="1" spans="1:6" ht="15.6" x14ac:dyDescent="0.3">
      <c r="A1" s="1" t="s">
        <v>0</v>
      </c>
      <c r="B1" s="1" t="s">
        <v>1</v>
      </c>
      <c r="C1" s="1"/>
      <c r="D1" s="5" t="s">
        <v>67</v>
      </c>
      <c r="E1" s="6" t="s">
        <v>9</v>
      </c>
      <c r="F1" s="5" t="s">
        <v>10</v>
      </c>
    </row>
    <row r="2" spans="1:6" x14ac:dyDescent="0.3">
      <c r="A2" s="1" t="s">
        <v>12</v>
      </c>
      <c r="B2" s="1" t="s">
        <v>13</v>
      </c>
      <c r="C2" s="7" t="s">
        <v>61</v>
      </c>
      <c r="D2" s="25">
        <v>6.42</v>
      </c>
      <c r="E2" s="25">
        <v>1</v>
      </c>
      <c r="F2" s="25">
        <v>1</v>
      </c>
    </row>
    <row r="3" spans="1:6" x14ac:dyDescent="0.3">
      <c r="A3" s="1" t="s">
        <v>12</v>
      </c>
      <c r="B3" s="1" t="s">
        <v>13</v>
      </c>
      <c r="C3" s="7" t="s">
        <v>15</v>
      </c>
      <c r="D3" s="25">
        <v>6.12</v>
      </c>
      <c r="E3" s="25">
        <v>2</v>
      </c>
      <c r="F3" s="25">
        <v>2</v>
      </c>
    </row>
    <row r="4" spans="1:6" x14ac:dyDescent="0.3">
      <c r="A4" s="1" t="s">
        <v>12</v>
      </c>
      <c r="B4" s="1" t="s">
        <v>18</v>
      </c>
      <c r="C4" s="7" t="s">
        <v>61</v>
      </c>
      <c r="D4" s="25">
        <v>6.5</v>
      </c>
      <c r="E4" s="25">
        <v>1</v>
      </c>
      <c r="F4" s="25">
        <v>1</v>
      </c>
    </row>
    <row r="5" spans="1:6" x14ac:dyDescent="0.3">
      <c r="A5" s="1" t="s">
        <v>12</v>
      </c>
      <c r="B5" s="1" t="s">
        <v>18</v>
      </c>
      <c r="C5" s="1" t="s">
        <v>19</v>
      </c>
      <c r="D5" s="25">
        <v>6.32</v>
      </c>
      <c r="E5" s="25">
        <v>1</v>
      </c>
      <c r="F5" s="25">
        <v>1</v>
      </c>
    </row>
    <row r="6" spans="1:6" x14ac:dyDescent="0.3">
      <c r="A6" s="1" t="s">
        <v>12</v>
      </c>
      <c r="B6" s="1" t="s">
        <v>20</v>
      </c>
      <c r="C6" s="1" t="s">
        <v>61</v>
      </c>
      <c r="D6" s="27">
        <v>6.22</v>
      </c>
      <c r="E6" s="27">
        <v>2</v>
      </c>
      <c r="F6" s="27">
        <v>1</v>
      </c>
    </row>
    <row r="7" spans="1:6" x14ac:dyDescent="0.3">
      <c r="A7" s="1" t="s">
        <v>12</v>
      </c>
      <c r="B7" s="1" t="s">
        <v>20</v>
      </c>
      <c r="C7" s="1" t="s">
        <v>21</v>
      </c>
      <c r="D7" s="28">
        <v>5.89</v>
      </c>
      <c r="E7" s="27">
        <v>2</v>
      </c>
      <c r="F7" s="27">
        <v>2</v>
      </c>
    </row>
    <row r="8" spans="1:6" x14ac:dyDescent="0.3">
      <c r="A8" s="1" t="s">
        <v>12</v>
      </c>
      <c r="B8" s="1" t="s">
        <v>22</v>
      </c>
      <c r="C8" s="1" t="s">
        <v>61</v>
      </c>
      <c r="D8" s="25">
        <v>6.4</v>
      </c>
      <c r="E8" s="25">
        <v>1</v>
      </c>
      <c r="F8" s="25">
        <v>1</v>
      </c>
    </row>
    <row r="9" spans="1:6" x14ac:dyDescent="0.3">
      <c r="A9" s="1" t="s">
        <v>12</v>
      </c>
      <c r="B9" s="1" t="s">
        <v>22</v>
      </c>
      <c r="C9" s="1" t="s">
        <v>23</v>
      </c>
      <c r="D9" s="29">
        <v>6.13</v>
      </c>
      <c r="E9" s="25">
        <v>2</v>
      </c>
      <c r="F9" s="25">
        <v>2</v>
      </c>
    </row>
    <row r="10" spans="1:6" x14ac:dyDescent="0.3">
      <c r="A10" s="1" t="s">
        <v>12</v>
      </c>
      <c r="B10" s="1" t="s">
        <v>24</v>
      </c>
      <c r="C10" s="1" t="s">
        <v>61</v>
      </c>
      <c r="D10" s="25">
        <v>6.49</v>
      </c>
      <c r="E10" s="25">
        <v>1</v>
      </c>
      <c r="F10" s="25">
        <v>1</v>
      </c>
    </row>
    <row r="11" spans="1:6" x14ac:dyDescent="0.3">
      <c r="A11" s="1" t="s">
        <v>12</v>
      </c>
      <c r="B11" s="1" t="s">
        <v>24</v>
      </c>
      <c r="C11" s="1" t="s">
        <v>25</v>
      </c>
      <c r="D11" s="30">
        <v>6</v>
      </c>
      <c r="E11" s="25">
        <v>2</v>
      </c>
      <c r="F11" s="25">
        <v>2</v>
      </c>
    </row>
    <row r="12" spans="1:6" x14ac:dyDescent="0.3">
      <c r="A12" s="1" t="s">
        <v>26</v>
      </c>
      <c r="B12" s="1" t="s">
        <v>27</v>
      </c>
      <c r="C12" s="1" t="s">
        <v>61</v>
      </c>
      <c r="D12" s="25">
        <v>6.55</v>
      </c>
      <c r="E12" s="25">
        <v>1</v>
      </c>
      <c r="F12" s="25">
        <v>1</v>
      </c>
    </row>
    <row r="13" spans="1:6" x14ac:dyDescent="0.3">
      <c r="A13" s="1" t="s">
        <v>26</v>
      </c>
      <c r="B13" s="1" t="s">
        <v>27</v>
      </c>
      <c r="C13" s="1" t="s">
        <v>30</v>
      </c>
      <c r="D13" s="25">
        <v>6.3</v>
      </c>
      <c r="E13" s="25">
        <v>1</v>
      </c>
      <c r="F13" s="25">
        <v>1</v>
      </c>
    </row>
    <row r="14" spans="1:6" x14ac:dyDescent="0.3">
      <c r="A14" s="1" t="s">
        <v>26</v>
      </c>
      <c r="B14" s="1" t="s">
        <v>31</v>
      </c>
      <c r="C14" s="1" t="s">
        <v>61</v>
      </c>
      <c r="D14" s="25">
        <v>6.2</v>
      </c>
      <c r="E14" s="25">
        <v>2</v>
      </c>
      <c r="F14" s="25">
        <v>1</v>
      </c>
    </row>
    <row r="15" spans="1:6" x14ac:dyDescent="0.3">
      <c r="A15" s="1" t="s">
        <v>26</v>
      </c>
      <c r="B15" s="1" t="s">
        <v>31</v>
      </c>
      <c r="C15" s="1" t="s">
        <v>32</v>
      </c>
      <c r="D15" s="25">
        <v>5.9</v>
      </c>
      <c r="E15" s="25">
        <v>2</v>
      </c>
      <c r="F15" s="25">
        <v>2</v>
      </c>
    </row>
    <row r="16" spans="1:6" x14ac:dyDescent="0.3">
      <c r="A16" s="1" t="s">
        <v>26</v>
      </c>
      <c r="B16" s="1" t="s">
        <v>33</v>
      </c>
      <c r="C16" s="1" t="s">
        <v>61</v>
      </c>
      <c r="D16" s="27">
        <v>6.59</v>
      </c>
      <c r="E16" s="27">
        <v>1</v>
      </c>
      <c r="F16" s="27">
        <v>1</v>
      </c>
    </row>
    <row r="17" spans="1:6" x14ac:dyDescent="0.3">
      <c r="A17" s="1" t="s">
        <v>26</v>
      </c>
      <c r="B17" s="1" t="s">
        <v>33</v>
      </c>
      <c r="C17" s="1" t="s">
        <v>34</v>
      </c>
      <c r="D17" s="28">
        <v>6.14</v>
      </c>
      <c r="E17" s="27">
        <v>2</v>
      </c>
      <c r="F17" s="27">
        <v>2</v>
      </c>
    </row>
    <row r="18" spans="1:6" x14ac:dyDescent="0.3">
      <c r="A18" s="1" t="s">
        <v>26</v>
      </c>
      <c r="B18" s="1" t="s">
        <v>35</v>
      </c>
      <c r="C18" s="1" t="s">
        <v>61</v>
      </c>
      <c r="D18" s="25">
        <v>6.24</v>
      </c>
      <c r="E18" s="25">
        <v>2</v>
      </c>
      <c r="F18" s="25">
        <v>2</v>
      </c>
    </row>
    <row r="19" spans="1:6" x14ac:dyDescent="0.3">
      <c r="A19" s="1" t="s">
        <v>26</v>
      </c>
      <c r="B19" s="1" t="s">
        <v>35</v>
      </c>
      <c r="C19" s="1" t="s">
        <v>36</v>
      </c>
      <c r="D19" s="29">
        <v>6</v>
      </c>
      <c r="E19" s="25">
        <v>2</v>
      </c>
      <c r="F19" s="25">
        <v>2</v>
      </c>
    </row>
    <row r="20" spans="1:6" x14ac:dyDescent="0.3">
      <c r="A20" s="1" t="s">
        <v>26</v>
      </c>
      <c r="B20" s="1" t="s">
        <v>37</v>
      </c>
      <c r="C20" s="1" t="s">
        <v>61</v>
      </c>
      <c r="D20" s="25">
        <v>6.58</v>
      </c>
      <c r="E20" s="25">
        <v>1</v>
      </c>
      <c r="F20" s="25">
        <v>1</v>
      </c>
    </row>
    <row r="21" spans="1:6" x14ac:dyDescent="0.3">
      <c r="A21" s="1" t="s">
        <v>26</v>
      </c>
      <c r="B21" s="1" t="s">
        <v>37</v>
      </c>
      <c r="C21" s="1" t="s">
        <v>38</v>
      </c>
      <c r="D21" s="25">
        <v>6.4</v>
      </c>
      <c r="E21" s="25">
        <v>1</v>
      </c>
      <c r="F21" s="25">
        <v>1</v>
      </c>
    </row>
    <row r="22" spans="1:6" x14ac:dyDescent="0.3">
      <c r="A22" s="1" t="s">
        <v>39</v>
      </c>
      <c r="B22" s="1" t="s">
        <v>40</v>
      </c>
      <c r="C22" s="1" t="s">
        <v>61</v>
      </c>
      <c r="D22" s="25">
        <v>6.15</v>
      </c>
      <c r="E22" s="25">
        <v>2</v>
      </c>
      <c r="F22" s="25">
        <v>1</v>
      </c>
    </row>
    <row r="23" spans="1:6" x14ac:dyDescent="0.3">
      <c r="A23" s="1" t="s">
        <v>39</v>
      </c>
      <c r="B23" s="1" t="s">
        <v>40</v>
      </c>
      <c r="C23" s="1" t="s">
        <v>41</v>
      </c>
      <c r="D23" s="29">
        <v>6</v>
      </c>
      <c r="E23" s="25">
        <v>2</v>
      </c>
      <c r="F23" s="25">
        <v>2</v>
      </c>
    </row>
    <row r="24" spans="1:6" x14ac:dyDescent="0.3">
      <c r="A24" s="1" t="s">
        <v>39</v>
      </c>
      <c r="B24" s="1" t="s">
        <v>42</v>
      </c>
      <c r="C24" s="1" t="s">
        <v>61</v>
      </c>
      <c r="D24" s="25">
        <v>6.15</v>
      </c>
      <c r="E24" s="25">
        <v>2</v>
      </c>
      <c r="F24" s="31">
        <v>1</v>
      </c>
    </row>
    <row r="25" spans="1:6" x14ac:dyDescent="0.3">
      <c r="A25" s="1" t="s">
        <v>39</v>
      </c>
      <c r="B25" s="1" t="s">
        <v>42</v>
      </c>
      <c r="C25" s="1" t="s">
        <v>43</v>
      </c>
      <c r="D25" s="25">
        <v>5.92</v>
      </c>
      <c r="E25" s="25">
        <v>2</v>
      </c>
      <c r="F25" s="25">
        <v>1</v>
      </c>
    </row>
    <row r="26" spans="1:6" x14ac:dyDescent="0.3">
      <c r="A26" s="1" t="s">
        <v>39</v>
      </c>
      <c r="B26" s="1" t="s">
        <v>44</v>
      </c>
      <c r="C26" s="1" t="s">
        <v>61</v>
      </c>
      <c r="D26" s="25">
        <v>6.43</v>
      </c>
      <c r="E26" s="25">
        <v>1</v>
      </c>
      <c r="F26" s="25">
        <v>1</v>
      </c>
    </row>
    <row r="27" spans="1:6" x14ac:dyDescent="0.3">
      <c r="A27" s="1" t="s">
        <v>39</v>
      </c>
      <c r="B27" s="1" t="s">
        <v>44</v>
      </c>
      <c r="C27" s="1" t="s">
        <v>45</v>
      </c>
      <c r="D27" s="26">
        <v>6.37</v>
      </c>
      <c r="E27" s="25">
        <v>1</v>
      </c>
      <c r="F27" s="25">
        <v>1</v>
      </c>
    </row>
    <row r="28" spans="1:6" x14ac:dyDescent="0.3">
      <c r="A28" s="1" t="s">
        <v>39</v>
      </c>
      <c r="B28" s="1" t="s">
        <v>46</v>
      </c>
      <c r="C28" s="1" t="s">
        <v>61</v>
      </c>
      <c r="D28" s="27">
        <v>6.37</v>
      </c>
      <c r="E28" s="27">
        <v>1</v>
      </c>
      <c r="F28" s="27">
        <v>1</v>
      </c>
    </row>
    <row r="29" spans="1:6" x14ac:dyDescent="0.3">
      <c r="A29" s="1" t="s">
        <v>39</v>
      </c>
      <c r="B29" s="1" t="s">
        <v>46</v>
      </c>
      <c r="C29" s="1" t="s">
        <v>47</v>
      </c>
      <c r="D29" s="32">
        <v>6.11</v>
      </c>
      <c r="E29" s="27">
        <v>2</v>
      </c>
      <c r="F29" s="27">
        <v>2</v>
      </c>
    </row>
    <row r="30" spans="1:6" x14ac:dyDescent="0.3">
      <c r="A30" s="1" t="s">
        <v>39</v>
      </c>
      <c r="B30" s="1" t="s">
        <v>48</v>
      </c>
      <c r="C30" s="1" t="s">
        <v>61</v>
      </c>
      <c r="D30" s="25">
        <v>6.2</v>
      </c>
      <c r="E30" s="25">
        <v>2</v>
      </c>
      <c r="F30" s="25">
        <v>1</v>
      </c>
    </row>
    <row r="31" spans="1:6" x14ac:dyDescent="0.3">
      <c r="A31" s="1" t="s">
        <v>39</v>
      </c>
      <c r="B31" s="1" t="s">
        <v>48</v>
      </c>
      <c r="C31" s="1" t="s">
        <v>49</v>
      </c>
      <c r="D31" s="25">
        <v>6</v>
      </c>
      <c r="E31" s="25">
        <v>2</v>
      </c>
      <c r="F31" s="25">
        <v>1</v>
      </c>
    </row>
    <row r="32" spans="1:6" x14ac:dyDescent="0.3">
      <c r="A32" s="1" t="s">
        <v>50</v>
      </c>
      <c r="B32" s="1" t="s">
        <v>51</v>
      </c>
      <c r="C32" s="1" t="s">
        <v>61</v>
      </c>
      <c r="D32" s="21">
        <v>5.48</v>
      </c>
      <c r="E32" s="22">
        <v>2</v>
      </c>
      <c r="F32" s="22">
        <v>2</v>
      </c>
    </row>
    <row r="33" spans="1:6" x14ac:dyDescent="0.3">
      <c r="A33" s="1" t="s">
        <v>50</v>
      </c>
      <c r="B33" s="1" t="s">
        <v>51</v>
      </c>
      <c r="C33" s="1" t="s">
        <v>52</v>
      </c>
      <c r="D33" s="21">
        <v>5.0999999999999996</v>
      </c>
      <c r="E33" s="22">
        <v>2</v>
      </c>
      <c r="F33" s="22">
        <v>2</v>
      </c>
    </row>
    <row r="34" spans="1:6" x14ac:dyDescent="0.3">
      <c r="A34" s="1" t="s">
        <v>50</v>
      </c>
      <c r="B34" s="1" t="s">
        <v>53</v>
      </c>
      <c r="C34" s="1" t="s">
        <v>61</v>
      </c>
      <c r="D34" s="21">
        <v>6.22</v>
      </c>
      <c r="E34" s="22">
        <v>2</v>
      </c>
      <c r="F34" s="22">
        <v>1</v>
      </c>
    </row>
    <row r="35" spans="1:6" x14ac:dyDescent="0.3">
      <c r="A35" s="1" t="s">
        <v>50</v>
      </c>
      <c r="B35" s="1" t="s">
        <v>53</v>
      </c>
      <c r="C35" s="1" t="s">
        <v>54</v>
      </c>
      <c r="D35" s="21">
        <v>6.08</v>
      </c>
      <c r="E35" s="22">
        <v>2</v>
      </c>
      <c r="F35" s="22">
        <v>2</v>
      </c>
    </row>
    <row r="36" spans="1:6" x14ac:dyDescent="0.3">
      <c r="A36" s="1" t="s">
        <v>50</v>
      </c>
      <c r="B36" s="1" t="s">
        <v>55</v>
      </c>
      <c r="C36" s="1" t="s">
        <v>61</v>
      </c>
      <c r="D36" s="21">
        <v>6.16</v>
      </c>
      <c r="E36" s="22">
        <v>2</v>
      </c>
      <c r="F36" s="22">
        <v>1</v>
      </c>
    </row>
    <row r="37" spans="1:6" x14ac:dyDescent="0.3">
      <c r="A37" s="1" t="s">
        <v>50</v>
      </c>
      <c r="B37" s="1" t="s">
        <v>55</v>
      </c>
      <c r="C37" s="1" t="s">
        <v>56</v>
      </c>
      <c r="D37" s="21">
        <v>6.09</v>
      </c>
      <c r="E37" s="22">
        <v>2</v>
      </c>
      <c r="F37" s="22">
        <v>2</v>
      </c>
    </row>
    <row r="38" spans="1:6" x14ac:dyDescent="0.3">
      <c r="A38" s="1" t="s">
        <v>50</v>
      </c>
      <c r="B38" s="1" t="s">
        <v>57</v>
      </c>
      <c r="C38" s="1" t="s">
        <v>61</v>
      </c>
      <c r="D38" s="21">
        <v>6.5</v>
      </c>
      <c r="E38" s="22">
        <v>1</v>
      </c>
      <c r="F38" s="22">
        <v>1</v>
      </c>
    </row>
    <row r="39" spans="1:6" x14ac:dyDescent="0.3">
      <c r="A39" s="1" t="s">
        <v>50</v>
      </c>
      <c r="B39" s="1" t="s">
        <v>57</v>
      </c>
      <c r="C39" s="1" t="s">
        <v>58</v>
      </c>
      <c r="D39" s="21">
        <v>6.3</v>
      </c>
      <c r="E39" s="22">
        <v>1</v>
      </c>
      <c r="F39" s="22">
        <v>1</v>
      </c>
    </row>
    <row r="40" spans="1:6" x14ac:dyDescent="0.3">
      <c r="A40" s="1" t="s">
        <v>50</v>
      </c>
      <c r="B40" s="1" t="s">
        <v>59</v>
      </c>
      <c r="C40" s="1" t="s">
        <v>61</v>
      </c>
      <c r="D40" s="21">
        <v>6.22</v>
      </c>
      <c r="E40" s="22">
        <v>2</v>
      </c>
      <c r="F40" s="22">
        <v>1</v>
      </c>
    </row>
    <row r="41" spans="1:6" x14ac:dyDescent="0.3">
      <c r="A41" s="1" t="s">
        <v>50</v>
      </c>
      <c r="B41" s="1" t="s">
        <v>59</v>
      </c>
      <c r="C41" s="1" t="s">
        <v>60</v>
      </c>
      <c r="D41" s="21">
        <v>5.96</v>
      </c>
      <c r="E41" s="22">
        <v>2</v>
      </c>
      <c r="F41" s="22">
        <v>2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H20" sqref="H20"/>
    </sheetView>
  </sheetViews>
  <sheetFormatPr defaultRowHeight="14.4" x14ac:dyDescent="0.3"/>
  <cols>
    <col min="1" max="1" width="12.33203125" customWidth="1"/>
    <col min="2" max="2" width="12.109375" customWidth="1"/>
    <col min="3" max="3" width="22.44140625" customWidth="1"/>
    <col min="5" max="5" width="11" customWidth="1"/>
    <col min="7" max="7" width="17.33203125" customWidth="1"/>
  </cols>
  <sheetData>
    <row r="1" spans="1:7" x14ac:dyDescent="0.3">
      <c r="A1" s="1" t="s">
        <v>0</v>
      </c>
      <c r="B1" s="1" t="s">
        <v>1</v>
      </c>
      <c r="C1" s="1"/>
      <c r="D1" t="s">
        <v>68</v>
      </c>
      <c r="E1" s="1" t="s">
        <v>69</v>
      </c>
      <c r="F1" s="1" t="s">
        <v>70</v>
      </c>
      <c r="G1" s="1" t="s">
        <v>11</v>
      </c>
    </row>
    <row r="2" spans="1:7" x14ac:dyDescent="0.3">
      <c r="A2" s="1" t="s">
        <v>12</v>
      </c>
      <c r="B2" s="1" t="s">
        <v>13</v>
      </c>
      <c r="C2" s="7" t="s">
        <v>61</v>
      </c>
      <c r="D2">
        <v>0.18340000000000001</v>
      </c>
      <c r="F2">
        <v>2.3599999999999999E-2</v>
      </c>
      <c r="G2" s="12">
        <f>D2/F2</f>
        <v>7.7711864406779663</v>
      </c>
    </row>
    <row r="3" spans="1:7" x14ac:dyDescent="0.3">
      <c r="A3" s="1" t="s">
        <v>12</v>
      </c>
      <c r="B3" s="1" t="s">
        <v>13</v>
      </c>
      <c r="C3" s="7" t="s">
        <v>15</v>
      </c>
      <c r="D3">
        <v>0.32729999999999998</v>
      </c>
      <c r="F3">
        <v>2.3599999999999999E-2</v>
      </c>
      <c r="G3" s="12">
        <f t="shared" ref="G3:G31" si="0">D3/F3</f>
        <v>13.868644067796609</v>
      </c>
    </row>
    <row r="4" spans="1:7" x14ac:dyDescent="0.3">
      <c r="A4" s="1" t="s">
        <v>12</v>
      </c>
      <c r="B4" s="1" t="s">
        <v>18</v>
      </c>
      <c r="C4" s="7" t="s">
        <v>61</v>
      </c>
      <c r="D4">
        <v>0.16089999999999999</v>
      </c>
      <c r="F4">
        <v>2.3599999999999999E-2</v>
      </c>
      <c r="G4" s="12">
        <f t="shared" si="0"/>
        <v>6.8177966101694913</v>
      </c>
    </row>
    <row r="5" spans="1:7" x14ac:dyDescent="0.3">
      <c r="A5" s="1" t="s">
        <v>12</v>
      </c>
      <c r="B5" s="1" t="s">
        <v>18</v>
      </c>
      <c r="C5" s="1" t="s">
        <v>19</v>
      </c>
      <c r="D5">
        <v>0.29089999999999999</v>
      </c>
      <c r="F5">
        <v>2.3599999999999999E-2</v>
      </c>
      <c r="G5" s="12">
        <f t="shared" si="0"/>
        <v>12.326271186440678</v>
      </c>
    </row>
    <row r="6" spans="1:7" x14ac:dyDescent="0.3">
      <c r="A6" s="1" t="s">
        <v>12</v>
      </c>
      <c r="B6" s="1" t="s">
        <v>20</v>
      </c>
      <c r="C6" s="1" t="s">
        <v>61</v>
      </c>
      <c r="D6">
        <v>0.1603</v>
      </c>
      <c r="F6">
        <v>2.3599999999999999E-2</v>
      </c>
      <c r="G6" s="12">
        <f t="shared" si="0"/>
        <v>6.7923728813559325</v>
      </c>
    </row>
    <row r="7" spans="1:7" x14ac:dyDescent="0.3">
      <c r="A7" s="1" t="s">
        <v>12</v>
      </c>
      <c r="B7" s="1" t="s">
        <v>20</v>
      </c>
      <c r="C7" s="1" t="s">
        <v>21</v>
      </c>
      <c r="D7">
        <v>0.30570000000000003</v>
      </c>
      <c r="F7">
        <v>2.3599999999999999E-2</v>
      </c>
      <c r="G7" s="12">
        <f t="shared" si="0"/>
        <v>12.953389830508476</v>
      </c>
    </row>
    <row r="8" spans="1:7" x14ac:dyDescent="0.3">
      <c r="A8" s="1" t="s">
        <v>12</v>
      </c>
      <c r="B8" s="1" t="s">
        <v>22</v>
      </c>
      <c r="C8" s="1" t="s">
        <v>61</v>
      </c>
      <c r="D8">
        <v>0.37759999999999999</v>
      </c>
      <c r="F8">
        <v>2.3599999999999999E-2</v>
      </c>
      <c r="G8" s="12">
        <f t="shared" si="0"/>
        <v>16</v>
      </c>
    </row>
    <row r="9" spans="1:7" x14ac:dyDescent="0.3">
      <c r="A9" s="1" t="s">
        <v>12</v>
      </c>
      <c r="B9" s="1" t="s">
        <v>22</v>
      </c>
      <c r="C9" s="1" t="s">
        <v>23</v>
      </c>
      <c r="D9">
        <v>0.43259999999999998</v>
      </c>
      <c r="F9">
        <v>2.3599999999999999E-2</v>
      </c>
      <c r="G9" s="12">
        <f t="shared" si="0"/>
        <v>18.33050847457627</v>
      </c>
    </row>
    <row r="10" spans="1:7" x14ac:dyDescent="0.3">
      <c r="A10" s="1" t="s">
        <v>12</v>
      </c>
      <c r="B10" s="1" t="s">
        <v>24</v>
      </c>
      <c r="C10" s="1" t="s">
        <v>61</v>
      </c>
      <c r="D10">
        <v>0.1993</v>
      </c>
      <c r="F10">
        <v>2.3599999999999999E-2</v>
      </c>
      <c r="G10" s="12">
        <f t="shared" si="0"/>
        <v>8.4449152542372889</v>
      </c>
    </row>
    <row r="11" spans="1:7" x14ac:dyDescent="0.3">
      <c r="A11" s="1" t="s">
        <v>12</v>
      </c>
      <c r="B11" s="1" t="s">
        <v>24</v>
      </c>
      <c r="C11" s="1" t="s">
        <v>25</v>
      </c>
      <c r="D11">
        <v>0.157</v>
      </c>
      <c r="F11">
        <v>2.3599999999999999E-2</v>
      </c>
      <c r="G11" s="12">
        <f>D11/F11</f>
        <v>6.6525423728813564</v>
      </c>
    </row>
    <row r="12" spans="1:7" x14ac:dyDescent="0.3">
      <c r="A12" s="1" t="s">
        <v>26</v>
      </c>
      <c r="B12" s="1" t="s">
        <v>27</v>
      </c>
      <c r="C12" s="1" t="s">
        <v>61</v>
      </c>
      <c r="D12">
        <v>0.6331</v>
      </c>
      <c r="F12">
        <v>3.4599999999999999E-2</v>
      </c>
      <c r="G12" s="12">
        <f t="shared" si="0"/>
        <v>18.297687861271676</v>
      </c>
    </row>
    <row r="13" spans="1:7" x14ac:dyDescent="0.3">
      <c r="A13" s="1" t="s">
        <v>26</v>
      </c>
      <c r="B13" s="1" t="s">
        <v>27</v>
      </c>
      <c r="C13" s="1" t="s">
        <v>30</v>
      </c>
      <c r="D13">
        <v>0.32650000000000001</v>
      </c>
      <c r="F13">
        <v>3.4599999999999999E-2</v>
      </c>
      <c r="G13" s="12">
        <f t="shared" si="0"/>
        <v>9.4364161849710992</v>
      </c>
    </row>
    <row r="14" spans="1:7" x14ac:dyDescent="0.3">
      <c r="A14" s="1" t="s">
        <v>26</v>
      </c>
      <c r="B14" s="1" t="s">
        <v>31</v>
      </c>
      <c r="C14" s="1" t="s">
        <v>61</v>
      </c>
      <c r="D14">
        <v>0.80659999999999998</v>
      </c>
      <c r="F14">
        <v>3.4599999999999999E-2</v>
      </c>
      <c r="G14" s="12">
        <f t="shared" si="0"/>
        <v>23.312138728323699</v>
      </c>
    </row>
    <row r="15" spans="1:7" x14ac:dyDescent="0.3">
      <c r="A15" s="1" t="s">
        <v>26</v>
      </c>
      <c r="B15" s="1" t="s">
        <v>31</v>
      </c>
      <c r="C15" s="1" t="s">
        <v>32</v>
      </c>
      <c r="D15">
        <v>0.81530000000000002</v>
      </c>
      <c r="F15">
        <v>3.4599999999999999E-2</v>
      </c>
      <c r="G15" s="12">
        <f t="shared" si="0"/>
        <v>23.563583815028903</v>
      </c>
    </row>
    <row r="16" spans="1:7" x14ac:dyDescent="0.3">
      <c r="A16" s="1" t="s">
        <v>26</v>
      </c>
      <c r="B16" s="1" t="s">
        <v>33</v>
      </c>
      <c r="C16" s="1" t="s">
        <v>61</v>
      </c>
      <c r="D16">
        <v>0.8135</v>
      </c>
      <c r="F16">
        <v>3.4599999999999999E-2</v>
      </c>
      <c r="G16" s="12">
        <f t="shared" si="0"/>
        <v>23.51156069364162</v>
      </c>
    </row>
    <row r="17" spans="1:7" x14ac:dyDescent="0.3">
      <c r="A17" s="1" t="s">
        <v>26</v>
      </c>
      <c r="B17" s="1" t="s">
        <v>33</v>
      </c>
      <c r="C17" s="1" t="s">
        <v>34</v>
      </c>
      <c r="D17">
        <v>1.1174999999999999</v>
      </c>
      <c r="F17">
        <v>3.4599999999999999E-2</v>
      </c>
      <c r="G17" s="12">
        <f t="shared" si="0"/>
        <v>32.297687861271676</v>
      </c>
    </row>
    <row r="18" spans="1:7" x14ac:dyDescent="0.3">
      <c r="A18" s="1" t="s">
        <v>26</v>
      </c>
      <c r="B18" s="1" t="s">
        <v>35</v>
      </c>
      <c r="C18" s="1" t="s">
        <v>61</v>
      </c>
      <c r="D18">
        <v>0.7147</v>
      </c>
      <c r="F18">
        <v>3.4599999999999999E-2</v>
      </c>
      <c r="G18" s="12">
        <f t="shared" si="0"/>
        <v>20.656069364161851</v>
      </c>
    </row>
    <row r="19" spans="1:7" x14ac:dyDescent="0.3">
      <c r="A19" s="1" t="s">
        <v>26</v>
      </c>
      <c r="B19" s="1" t="s">
        <v>35</v>
      </c>
      <c r="C19" s="1" t="s">
        <v>36</v>
      </c>
      <c r="D19">
        <v>0.79010000000000002</v>
      </c>
      <c r="F19">
        <v>3.4599999999999999E-2</v>
      </c>
      <c r="G19" s="12">
        <f t="shared" si="0"/>
        <v>22.835260115606939</v>
      </c>
    </row>
    <row r="20" spans="1:7" x14ac:dyDescent="0.3">
      <c r="A20" s="1" t="s">
        <v>26</v>
      </c>
      <c r="B20" s="1" t="s">
        <v>37</v>
      </c>
      <c r="C20" s="1" t="s">
        <v>61</v>
      </c>
      <c r="D20">
        <v>0.85189999999999999</v>
      </c>
      <c r="F20">
        <v>3.4599999999999999E-2</v>
      </c>
      <c r="G20" s="12">
        <f t="shared" si="0"/>
        <v>24.621387283236995</v>
      </c>
    </row>
    <row r="21" spans="1:7" x14ac:dyDescent="0.3">
      <c r="A21" s="1" t="s">
        <v>26</v>
      </c>
      <c r="B21" s="1" t="s">
        <v>37</v>
      </c>
      <c r="C21" s="1" t="s">
        <v>38</v>
      </c>
      <c r="D21">
        <v>1.1796</v>
      </c>
      <c r="F21">
        <v>3.4599999999999999E-2</v>
      </c>
      <c r="G21" s="12">
        <f t="shared" si="0"/>
        <v>34.092485549132945</v>
      </c>
    </row>
    <row r="22" spans="1:7" x14ac:dyDescent="0.3">
      <c r="A22" s="1" t="s">
        <v>39</v>
      </c>
      <c r="B22" s="1" t="s">
        <v>40</v>
      </c>
      <c r="C22" s="1" t="s">
        <v>61</v>
      </c>
      <c r="D22">
        <v>0.24340000000000001</v>
      </c>
      <c r="F22">
        <v>2.6800000000000001E-2</v>
      </c>
      <c r="G22" s="12">
        <f t="shared" si="0"/>
        <v>9.0820895522388057</v>
      </c>
    </row>
    <row r="23" spans="1:7" x14ac:dyDescent="0.3">
      <c r="A23" s="1" t="s">
        <v>39</v>
      </c>
      <c r="B23" s="1" t="s">
        <v>40</v>
      </c>
      <c r="C23" s="1" t="s">
        <v>41</v>
      </c>
      <c r="D23">
        <v>0.4869</v>
      </c>
      <c r="F23">
        <v>2.6800000000000001E-2</v>
      </c>
      <c r="G23" s="12">
        <f t="shared" si="0"/>
        <v>18.167910447761194</v>
      </c>
    </row>
    <row r="24" spans="1:7" x14ac:dyDescent="0.3">
      <c r="A24" s="1" t="s">
        <v>39</v>
      </c>
      <c r="B24" s="1" t="s">
        <v>42</v>
      </c>
      <c r="C24" s="1" t="s">
        <v>61</v>
      </c>
      <c r="D24">
        <v>0.31119999999999998</v>
      </c>
      <c r="F24">
        <v>2.6800000000000001E-2</v>
      </c>
      <c r="G24" s="12">
        <f t="shared" si="0"/>
        <v>11.611940298507461</v>
      </c>
    </row>
    <row r="25" spans="1:7" x14ac:dyDescent="0.3">
      <c r="A25" s="1" t="s">
        <v>39</v>
      </c>
      <c r="B25" s="1" t="s">
        <v>42</v>
      </c>
      <c r="C25" s="1" t="s">
        <v>43</v>
      </c>
      <c r="D25">
        <v>0.42830000000000001</v>
      </c>
      <c r="F25">
        <v>2.6800000000000001E-2</v>
      </c>
      <c r="G25" s="12">
        <f t="shared" si="0"/>
        <v>15.98134328358209</v>
      </c>
    </row>
    <row r="26" spans="1:7" x14ac:dyDescent="0.3">
      <c r="A26" s="1" t="s">
        <v>39</v>
      </c>
      <c r="B26" s="1" t="s">
        <v>44</v>
      </c>
      <c r="C26" s="1" t="s">
        <v>61</v>
      </c>
      <c r="D26">
        <v>0.33760000000000001</v>
      </c>
      <c r="F26">
        <v>2.6800000000000001E-2</v>
      </c>
      <c r="G26" s="12">
        <f t="shared" si="0"/>
        <v>12.597014925373134</v>
      </c>
    </row>
    <row r="27" spans="1:7" x14ac:dyDescent="0.3">
      <c r="A27" s="1" t="s">
        <v>39</v>
      </c>
      <c r="B27" s="1" t="s">
        <v>44</v>
      </c>
      <c r="C27" s="1" t="s">
        <v>45</v>
      </c>
      <c r="D27">
        <v>0.42949999999999999</v>
      </c>
      <c r="F27">
        <v>2.6800000000000001E-2</v>
      </c>
      <c r="G27" s="12">
        <f t="shared" si="0"/>
        <v>16.026119402985074</v>
      </c>
    </row>
    <row r="28" spans="1:7" x14ac:dyDescent="0.3">
      <c r="A28" s="1" t="s">
        <v>39</v>
      </c>
      <c r="B28" s="1" t="s">
        <v>46</v>
      </c>
      <c r="C28" s="1" t="s">
        <v>61</v>
      </c>
      <c r="D28">
        <v>0.45540000000000003</v>
      </c>
      <c r="F28">
        <v>2.6800000000000001E-2</v>
      </c>
      <c r="G28" s="12">
        <f t="shared" si="0"/>
        <v>16.992537313432837</v>
      </c>
    </row>
    <row r="29" spans="1:7" x14ac:dyDescent="0.3">
      <c r="A29" s="1" t="s">
        <v>39</v>
      </c>
      <c r="B29" s="1" t="s">
        <v>46</v>
      </c>
      <c r="C29" s="1" t="s">
        <v>47</v>
      </c>
      <c r="D29">
        <v>0.35439999999999999</v>
      </c>
      <c r="F29">
        <v>2.6800000000000001E-2</v>
      </c>
      <c r="G29" s="12">
        <f t="shared" si="0"/>
        <v>13.223880597014924</v>
      </c>
    </row>
    <row r="30" spans="1:7" x14ac:dyDescent="0.3">
      <c r="A30" s="1" t="s">
        <v>39</v>
      </c>
      <c r="B30" s="1" t="s">
        <v>48</v>
      </c>
      <c r="C30" s="1" t="s">
        <v>61</v>
      </c>
      <c r="D30">
        <v>0.43330000000000002</v>
      </c>
      <c r="F30">
        <v>2.6800000000000001E-2</v>
      </c>
      <c r="G30" s="12">
        <f t="shared" si="0"/>
        <v>16.167910447761194</v>
      </c>
    </row>
    <row r="31" spans="1:7" x14ac:dyDescent="0.3">
      <c r="A31" s="1" t="s">
        <v>39</v>
      </c>
      <c r="B31" s="1" t="s">
        <v>48</v>
      </c>
      <c r="C31" s="1" t="s">
        <v>49</v>
      </c>
      <c r="D31">
        <v>0.30790000000000001</v>
      </c>
      <c r="F31">
        <v>2.6800000000000001E-2</v>
      </c>
      <c r="G31" s="12">
        <f t="shared" si="0"/>
        <v>11.488805970149254</v>
      </c>
    </row>
    <row r="32" spans="1:7" x14ac:dyDescent="0.3">
      <c r="A32" s="1" t="s">
        <v>50</v>
      </c>
      <c r="B32" s="1" t="s">
        <v>51</v>
      </c>
      <c r="C32" s="1" t="s">
        <v>61</v>
      </c>
    </row>
    <row r="33" spans="1:3" x14ac:dyDescent="0.3">
      <c r="A33" s="1" t="s">
        <v>50</v>
      </c>
      <c r="B33" s="1" t="s">
        <v>51</v>
      </c>
      <c r="C33" s="1" t="s">
        <v>52</v>
      </c>
    </row>
    <row r="34" spans="1:3" x14ac:dyDescent="0.3">
      <c r="A34" s="1" t="s">
        <v>50</v>
      </c>
      <c r="B34" s="1" t="s">
        <v>53</v>
      </c>
      <c r="C34" s="1" t="s">
        <v>61</v>
      </c>
    </row>
    <row r="35" spans="1:3" x14ac:dyDescent="0.3">
      <c r="A35" s="1" t="s">
        <v>50</v>
      </c>
      <c r="B35" s="1" t="s">
        <v>53</v>
      </c>
      <c r="C35" s="1" t="s">
        <v>54</v>
      </c>
    </row>
    <row r="36" spans="1:3" x14ac:dyDescent="0.3">
      <c r="A36" s="1" t="s">
        <v>50</v>
      </c>
      <c r="B36" s="1" t="s">
        <v>55</v>
      </c>
      <c r="C36" s="1" t="s">
        <v>61</v>
      </c>
    </row>
    <row r="37" spans="1:3" x14ac:dyDescent="0.3">
      <c r="A37" s="1" t="s">
        <v>50</v>
      </c>
      <c r="B37" s="1" t="s">
        <v>55</v>
      </c>
      <c r="C37" s="1" t="s">
        <v>56</v>
      </c>
    </row>
    <row r="38" spans="1:3" x14ac:dyDescent="0.3">
      <c r="A38" s="1" t="s">
        <v>50</v>
      </c>
      <c r="B38" s="1" t="s">
        <v>57</v>
      </c>
      <c r="C38" s="1" t="s">
        <v>61</v>
      </c>
    </row>
    <row r="39" spans="1:3" x14ac:dyDescent="0.3">
      <c r="A39" s="1" t="s">
        <v>50</v>
      </c>
      <c r="B39" s="1" t="s">
        <v>57</v>
      </c>
      <c r="C39" s="1" t="s">
        <v>58</v>
      </c>
    </row>
    <row r="40" spans="1:3" x14ac:dyDescent="0.3">
      <c r="A40" s="1" t="s">
        <v>50</v>
      </c>
      <c r="B40" s="1" t="s">
        <v>59</v>
      </c>
      <c r="C40" s="1" t="s">
        <v>61</v>
      </c>
    </row>
    <row r="41" spans="1:3" x14ac:dyDescent="0.3">
      <c r="A41" s="1" t="s">
        <v>50</v>
      </c>
      <c r="B41" s="1" t="s">
        <v>59</v>
      </c>
      <c r="C41" s="1" t="s">
        <v>60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workbookViewId="0">
      <selection activeCell="M18" sqref="M18"/>
    </sheetView>
  </sheetViews>
  <sheetFormatPr defaultRowHeight="14.4" x14ac:dyDescent="0.3"/>
  <cols>
    <col min="1" max="1" width="13.6640625" customWidth="1"/>
  </cols>
  <sheetData>
    <row r="1" spans="1:10" x14ac:dyDescent="0.3">
      <c r="A1" t="s">
        <v>71</v>
      </c>
      <c r="B1" t="s">
        <v>68</v>
      </c>
    </row>
    <row r="2" spans="1:10" x14ac:dyDescent="0.3">
      <c r="A2">
        <v>5</v>
      </c>
      <c r="B2">
        <v>0.12959999999999999</v>
      </c>
    </row>
    <row r="3" spans="1:10" ht="17.399999999999999" x14ac:dyDescent="0.3">
      <c r="A3">
        <v>10</v>
      </c>
      <c r="B3">
        <v>0.2273</v>
      </c>
      <c r="E3" s="35" t="s">
        <v>72</v>
      </c>
      <c r="F3" s="35"/>
      <c r="G3" s="35"/>
      <c r="H3" s="35"/>
      <c r="I3" s="35"/>
      <c r="J3" s="35"/>
    </row>
    <row r="4" spans="1:10" x14ac:dyDescent="0.3">
      <c r="A4">
        <v>15</v>
      </c>
      <c r="B4">
        <v>0.35649999999999998</v>
      </c>
    </row>
    <row r="5" spans="1:10" x14ac:dyDescent="0.3">
      <c r="A5">
        <v>20</v>
      </c>
      <c r="B5">
        <v>0.46750000000000003</v>
      </c>
    </row>
    <row r="6" spans="1:10" x14ac:dyDescent="0.3">
      <c r="A6">
        <v>30</v>
      </c>
      <c r="B6">
        <v>0.70950000000000002</v>
      </c>
    </row>
    <row r="7" spans="1:10" x14ac:dyDescent="0.3">
      <c r="A7">
        <v>40</v>
      </c>
      <c r="B7">
        <v>0.94530000000000003</v>
      </c>
    </row>
    <row r="23" spans="1:11" ht="17.399999999999999" x14ac:dyDescent="0.3">
      <c r="A23" t="s">
        <v>73</v>
      </c>
      <c r="B23" t="s">
        <v>68</v>
      </c>
      <c r="F23" s="36" t="s">
        <v>74</v>
      </c>
      <c r="G23" s="35"/>
      <c r="H23" s="35"/>
      <c r="I23" s="35"/>
      <c r="J23" s="35"/>
      <c r="K23" s="35"/>
    </row>
    <row r="24" spans="1:11" x14ac:dyDescent="0.3">
      <c r="A24">
        <v>5</v>
      </c>
      <c r="B24">
        <v>0.1575</v>
      </c>
    </row>
    <row r="25" spans="1:11" x14ac:dyDescent="0.3">
      <c r="A25">
        <v>10</v>
      </c>
      <c r="B25">
        <v>0.3619</v>
      </c>
    </row>
    <row r="26" spans="1:11" x14ac:dyDescent="0.3">
      <c r="A26">
        <v>15</v>
      </c>
      <c r="B26">
        <v>0.53139999999999998</v>
      </c>
    </row>
    <row r="27" spans="1:11" x14ac:dyDescent="0.3">
      <c r="A27">
        <v>20</v>
      </c>
      <c r="B27">
        <v>0.69359999999999999</v>
      </c>
    </row>
    <row r="28" spans="1:11" x14ac:dyDescent="0.3">
      <c r="A28">
        <v>30</v>
      </c>
      <c r="B28">
        <v>1.0357000000000001</v>
      </c>
    </row>
    <row r="29" spans="1:11" x14ac:dyDescent="0.3">
      <c r="A29">
        <v>40</v>
      </c>
      <c r="B29">
        <v>1.3779999999999999</v>
      </c>
    </row>
    <row r="45" spans="1:13" x14ac:dyDescent="0.3">
      <c r="A45" t="s">
        <v>75</v>
      </c>
      <c r="B45" t="s">
        <v>76</v>
      </c>
    </row>
    <row r="46" spans="1:13" ht="17.399999999999999" x14ac:dyDescent="0.3">
      <c r="A46">
        <v>5</v>
      </c>
      <c r="B46">
        <v>0.1278</v>
      </c>
      <c r="G46" s="36" t="s">
        <v>77</v>
      </c>
      <c r="H46" s="35"/>
      <c r="I46" s="35"/>
      <c r="J46" s="35"/>
      <c r="K46" s="35"/>
      <c r="L46" s="35"/>
      <c r="M46" s="35"/>
    </row>
    <row r="47" spans="1:13" x14ac:dyDescent="0.3">
      <c r="A47">
        <v>10</v>
      </c>
      <c r="B47">
        <v>0.26169999999999999</v>
      </c>
    </row>
    <row r="48" spans="1:13" x14ac:dyDescent="0.3">
      <c r="A48">
        <v>15</v>
      </c>
      <c r="B48">
        <v>0.40579999999999999</v>
      </c>
    </row>
    <row r="49" spans="1:2" x14ac:dyDescent="0.3">
      <c r="A49">
        <v>20</v>
      </c>
      <c r="B49">
        <v>0.52829999999999999</v>
      </c>
    </row>
    <row r="50" spans="1:2" x14ac:dyDescent="0.3">
      <c r="A50">
        <v>30</v>
      </c>
      <c r="B50">
        <v>0.81920000000000004</v>
      </c>
    </row>
    <row r="51" spans="1:2" x14ac:dyDescent="0.3">
      <c r="A51">
        <v>40</v>
      </c>
      <c r="B51">
        <v>1.0625</v>
      </c>
    </row>
  </sheetData>
  <mergeCells count="3">
    <mergeCell ref="E3:J3"/>
    <mergeCell ref="F23:K23"/>
    <mergeCell ref="G46:M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all</vt:lpstr>
      <vt:lpstr>T coliform count</vt:lpstr>
      <vt:lpstr>T plate count</vt:lpstr>
      <vt:lpstr>E-coli count</vt:lpstr>
      <vt:lpstr>TTA</vt:lpstr>
      <vt:lpstr>RES AND METHYL</vt:lpstr>
      <vt:lpstr>PH,ALCO,COB</vt:lpstr>
      <vt:lpstr>THIOCYANATE</vt:lpstr>
      <vt:lpstr>calibration curve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Ashagrie Woldegiorgis</cp:lastModifiedBy>
  <dcterms:created xsi:type="dcterms:W3CDTF">2022-08-30T07:11:11Z</dcterms:created>
  <dcterms:modified xsi:type="dcterms:W3CDTF">2023-01-08T18:59:32Z</dcterms:modified>
</cp:coreProperties>
</file>