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uy\Desktop\tigist data\"/>
    </mc:Choice>
  </mc:AlternateContent>
  <bookViews>
    <workbookView xWindow="0" yWindow="0" windowWidth="3588" windowHeight="5604" firstSheet="2" activeTab="8"/>
  </bookViews>
  <sheets>
    <sheet name="all datas " sheetId="1" r:id="rId1"/>
    <sheet name="total colifrms" sheetId="3" r:id="rId2"/>
    <sheet name="total plate count" sheetId="4" r:id="rId3"/>
    <sheet name="ecoli" sheetId="5" r:id="rId4"/>
    <sheet name="PH" sheetId="6" r:id="rId5"/>
    <sheet name="TITRABLE Acidity" sheetId="8" r:id="rId6"/>
    <sheet name="alcoho and cob" sheetId="9" r:id="rId7"/>
    <sheet name="MBRT" sheetId="11" r:id="rId8"/>
    <sheet name="REST" sheetId="13" r:id="rId9"/>
    <sheet name=" thiocayanet C" sheetId="10" r:id="rId10"/>
    <sheet name="CALIBRATION C" sheetId="7" r:id="rId11"/>
    <sheet name="Sheet1" sheetId="14" r:id="rId12"/>
  </sheets>
  <externalReferences>
    <externalReference r:id="rId13"/>
    <externalReference r:id="rId1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5" l="1"/>
  <c r="E41" i="5"/>
  <c r="E23" i="5"/>
  <c r="K43" i="1"/>
  <c r="K45" i="1"/>
  <c r="K41" i="1"/>
  <c r="K39" i="1"/>
  <c r="K23" i="1"/>
  <c r="E77" i="8" l="1"/>
  <c r="E78" i="8"/>
  <c r="E79" i="8"/>
  <c r="E80" i="8"/>
  <c r="E81" i="8"/>
  <c r="E10" i="8"/>
  <c r="E11" i="8"/>
  <c r="E12" i="8"/>
  <c r="E13" i="8"/>
  <c r="E14" i="8"/>
  <c r="E15" i="8"/>
  <c r="E16" i="8"/>
  <c r="E17" i="8"/>
  <c r="E18" i="8"/>
  <c r="E19" i="8"/>
  <c r="E20" i="8"/>
  <c r="E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2" i="1"/>
  <c r="H53" i="1"/>
  <c r="H54" i="1"/>
  <c r="H55" i="1"/>
  <c r="H56" i="1"/>
  <c r="H57" i="1"/>
  <c r="H58" i="1"/>
  <c r="H59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D59" i="8" l="1"/>
  <c r="E47" i="5" l="1"/>
  <c r="E45" i="5"/>
  <c r="E3" i="5"/>
  <c r="E7" i="5"/>
  <c r="E2" i="3" l="1"/>
  <c r="I58" i="1" l="1"/>
  <c r="E58" i="4"/>
  <c r="E70" i="4"/>
  <c r="E24" i="4"/>
  <c r="E22" i="4"/>
  <c r="E14" i="4"/>
  <c r="E70" i="1"/>
  <c r="E70" i="3"/>
  <c r="K47" i="1" l="1"/>
  <c r="I24" i="1"/>
  <c r="H2" i="1" l="1"/>
  <c r="E52" i="1" l="1"/>
  <c r="E53" i="1"/>
  <c r="E54" i="1"/>
  <c r="E55" i="1"/>
  <c r="E56" i="1"/>
  <c r="E57" i="1"/>
  <c r="E58" i="1"/>
  <c r="E59" i="1"/>
  <c r="K3" i="1"/>
  <c r="K7" i="1"/>
  <c r="I2" i="1"/>
  <c r="I12" i="1"/>
  <c r="I14" i="1"/>
  <c r="I22" i="1"/>
  <c r="I26" i="1"/>
  <c r="I28" i="1"/>
  <c r="I30" i="1"/>
  <c r="I32" i="1"/>
  <c r="I34" i="1"/>
  <c r="I36" i="1"/>
  <c r="I38" i="1"/>
  <c r="I40" i="1"/>
  <c r="I42" i="1"/>
  <c r="I44" i="1"/>
  <c r="I62" i="1"/>
  <c r="I64" i="1"/>
  <c r="I66" i="1"/>
  <c r="I68" i="1"/>
  <c r="I70" i="1"/>
  <c r="I76" i="1"/>
  <c r="I78" i="1"/>
  <c r="I80" i="1"/>
  <c r="E3" i="1"/>
  <c r="E4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9" i="1"/>
  <c r="F38" i="1" s="1"/>
  <c r="E40" i="1"/>
  <c r="E41" i="1"/>
  <c r="E42" i="1"/>
  <c r="E43" i="1"/>
  <c r="E44" i="1"/>
  <c r="E45" i="1"/>
  <c r="E46" i="1"/>
  <c r="E47" i="1"/>
  <c r="E48" i="1"/>
  <c r="E49" i="1"/>
  <c r="E62" i="1"/>
  <c r="E63" i="1"/>
  <c r="E64" i="1"/>
  <c r="E65" i="1"/>
  <c r="E68" i="1"/>
  <c r="E69" i="1"/>
  <c r="E71" i="1"/>
  <c r="F70" i="1" s="1"/>
  <c r="E74" i="1"/>
  <c r="E75" i="1"/>
  <c r="E76" i="1"/>
  <c r="E77" i="1"/>
  <c r="E78" i="1"/>
  <c r="E79" i="1"/>
  <c r="E80" i="1"/>
  <c r="E81" i="1"/>
  <c r="E2" i="1"/>
  <c r="F2" i="1" l="1"/>
  <c r="F80" i="1"/>
  <c r="F78" i="1"/>
  <c r="F76" i="1"/>
  <c r="F74" i="1"/>
  <c r="F36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6" i="1"/>
  <c r="F4" i="1"/>
  <c r="F58" i="1"/>
  <c r="F56" i="1"/>
  <c r="F54" i="1"/>
  <c r="F52" i="1"/>
  <c r="I56" i="1"/>
  <c r="I54" i="1"/>
  <c r="I52" i="1"/>
  <c r="I48" i="1"/>
  <c r="I46" i="1"/>
  <c r="F68" i="1"/>
  <c r="F64" i="1"/>
  <c r="F62" i="1"/>
  <c r="F46" i="1"/>
  <c r="F44" i="1"/>
  <c r="F42" i="1"/>
  <c r="F40" i="1"/>
  <c r="F34" i="1"/>
  <c r="F48" i="1"/>
  <c r="I74" i="1"/>
  <c r="I72" i="1"/>
  <c r="I20" i="1"/>
  <c r="I18" i="1"/>
  <c r="I16" i="1"/>
  <c r="I10" i="1"/>
  <c r="I8" i="1"/>
  <c r="I6" i="1"/>
  <c r="I4" i="1"/>
  <c r="E2" i="8"/>
  <c r="E3" i="8"/>
  <c r="E4" i="8"/>
  <c r="E5" i="8"/>
  <c r="E6" i="8"/>
  <c r="E7" i="8"/>
  <c r="E8" i="8"/>
  <c r="E9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G3" i="10" l="1"/>
  <c r="G4" i="10"/>
  <c r="G5" i="10"/>
  <c r="G6" i="10"/>
  <c r="G7" i="10"/>
  <c r="G8" i="10"/>
  <c r="G9" i="10"/>
  <c r="G10" i="10"/>
  <c r="G11" i="10"/>
  <c r="G2" i="10"/>
  <c r="D52" i="8" l="1"/>
  <c r="D53" i="8"/>
  <c r="D54" i="8"/>
  <c r="D55" i="8"/>
  <c r="D56" i="8"/>
  <c r="D57" i="8"/>
  <c r="D58" i="8"/>
  <c r="D51" i="8"/>
  <c r="D42" i="8"/>
  <c r="D43" i="8"/>
  <c r="D44" i="8"/>
  <c r="D45" i="8"/>
  <c r="D46" i="8"/>
  <c r="D47" i="8"/>
  <c r="D48" i="8"/>
  <c r="D41" i="8"/>
  <c r="E52" i="3"/>
  <c r="E52" i="4"/>
  <c r="E53" i="4"/>
  <c r="E54" i="4"/>
  <c r="E55" i="4"/>
  <c r="E56" i="4"/>
  <c r="F56" i="4" s="1"/>
  <c r="E57" i="4"/>
  <c r="E59" i="4"/>
  <c r="F58" i="4" s="1"/>
  <c r="E42" i="4"/>
  <c r="E43" i="4"/>
  <c r="E44" i="4"/>
  <c r="E45" i="4"/>
  <c r="E46" i="4"/>
  <c r="E47" i="4"/>
  <c r="E48" i="4"/>
  <c r="E49" i="4"/>
  <c r="E41" i="4"/>
  <c r="F54" i="4" l="1"/>
  <c r="F52" i="4"/>
  <c r="F48" i="4"/>
  <c r="F46" i="4"/>
  <c r="F44" i="4"/>
  <c r="F42" i="4"/>
  <c r="E53" i="3"/>
  <c r="F52" i="3" s="1"/>
  <c r="E54" i="3"/>
  <c r="E55" i="3"/>
  <c r="E56" i="3"/>
  <c r="E57" i="3"/>
  <c r="E58" i="3"/>
  <c r="E59" i="3"/>
  <c r="E42" i="3"/>
  <c r="E43" i="3"/>
  <c r="E44" i="3"/>
  <c r="E45" i="3"/>
  <c r="E46" i="3"/>
  <c r="E47" i="3"/>
  <c r="E48" i="3"/>
  <c r="E49" i="3"/>
  <c r="F48" i="3" l="1"/>
  <c r="F46" i="3"/>
  <c r="F44" i="3"/>
  <c r="F42" i="3"/>
  <c r="F58" i="3"/>
  <c r="F56" i="3"/>
  <c r="F54" i="3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2" i="10"/>
  <c r="G53" i="10"/>
  <c r="G54" i="10"/>
  <c r="G55" i="10"/>
  <c r="G56" i="10"/>
  <c r="G57" i="10"/>
  <c r="G58" i="10"/>
  <c r="G59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12" i="10"/>
  <c r="E3" i="4" l="1"/>
  <c r="E4" i="4"/>
  <c r="E5" i="4"/>
  <c r="E6" i="4"/>
  <c r="E7" i="4"/>
  <c r="E8" i="4"/>
  <c r="E9" i="4"/>
  <c r="E10" i="4"/>
  <c r="E11" i="4"/>
  <c r="E12" i="4"/>
  <c r="E13" i="4"/>
  <c r="E15" i="4"/>
  <c r="F14" i="4" s="1"/>
  <c r="E16" i="4"/>
  <c r="E17" i="4"/>
  <c r="E18" i="4"/>
  <c r="E19" i="4"/>
  <c r="E20" i="4"/>
  <c r="E21" i="4"/>
  <c r="E23" i="4"/>
  <c r="F22" i="4" s="1"/>
  <c r="E25" i="4"/>
  <c r="F24" i="4" s="1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F40" i="4" s="1"/>
  <c r="E62" i="4"/>
  <c r="E63" i="4"/>
  <c r="E64" i="4"/>
  <c r="E65" i="4"/>
  <c r="E66" i="4"/>
  <c r="E67" i="4"/>
  <c r="E68" i="4"/>
  <c r="E69" i="4"/>
  <c r="E71" i="4"/>
  <c r="F70" i="4" s="1"/>
  <c r="E72" i="4"/>
  <c r="E73" i="4"/>
  <c r="E74" i="4"/>
  <c r="E75" i="4"/>
  <c r="E76" i="4"/>
  <c r="E77" i="4"/>
  <c r="E78" i="4"/>
  <c r="E79" i="4"/>
  <c r="E80" i="4"/>
  <c r="E81" i="4"/>
  <c r="E2" i="4"/>
  <c r="E3" i="3"/>
  <c r="F2" i="3" s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9" i="3"/>
  <c r="E40" i="3"/>
  <c r="E41" i="3"/>
  <c r="E62" i="3"/>
  <c r="E63" i="3"/>
  <c r="E64" i="3"/>
  <c r="E65" i="3"/>
  <c r="E68" i="3"/>
  <c r="E69" i="3"/>
  <c r="E71" i="3"/>
  <c r="F70" i="3" s="1"/>
  <c r="E74" i="3"/>
  <c r="E75" i="3"/>
  <c r="E76" i="3"/>
  <c r="E77" i="3"/>
  <c r="E78" i="3"/>
  <c r="E79" i="3"/>
  <c r="E80" i="3"/>
  <c r="E81" i="3"/>
  <c r="F80" i="4" l="1"/>
  <c r="F78" i="4"/>
  <c r="F76" i="4"/>
  <c r="F74" i="4"/>
  <c r="F72" i="4"/>
  <c r="F38" i="4"/>
  <c r="F36" i="4"/>
  <c r="F34" i="4"/>
  <c r="F32" i="4"/>
  <c r="F30" i="4"/>
  <c r="F28" i="4"/>
  <c r="F26" i="4"/>
  <c r="F20" i="4"/>
  <c r="F18" i="4"/>
  <c r="F16" i="4"/>
  <c r="F2" i="4"/>
  <c r="F68" i="4"/>
  <c r="F66" i="4"/>
  <c r="F64" i="4"/>
  <c r="F62" i="4"/>
  <c r="F12" i="4"/>
  <c r="F10" i="4"/>
  <c r="F8" i="4"/>
  <c r="F6" i="4"/>
  <c r="F4" i="4"/>
  <c r="F68" i="3"/>
  <c r="F64" i="3"/>
  <c r="F62" i="3"/>
  <c r="F40" i="3"/>
  <c r="F80" i="3"/>
  <c r="F78" i="3"/>
  <c r="F76" i="3"/>
  <c r="F74" i="3"/>
  <c r="F36" i="3"/>
  <c r="F34" i="3"/>
  <c r="F32" i="3"/>
  <c r="F30" i="3"/>
  <c r="F28" i="3"/>
  <c r="F26" i="3"/>
  <c r="F24" i="3"/>
  <c r="F22" i="3"/>
  <c r="F20" i="3"/>
  <c r="F18" i="3"/>
  <c r="F16" i="3"/>
  <c r="F14" i="3"/>
  <c r="F12" i="3"/>
  <c r="F10" i="3"/>
  <c r="F8" i="3"/>
  <c r="F6" i="3"/>
  <c r="F4" i="3"/>
</calcChain>
</file>

<file path=xl/sharedStrings.xml><?xml version="1.0" encoding="utf-8"?>
<sst xmlns="http://schemas.openxmlformats.org/spreadsheetml/2006/main" count="2786" uniqueCount="125">
  <si>
    <t>TTA</t>
  </si>
  <si>
    <t>PH</t>
  </si>
  <si>
    <t>COLIFORM</t>
  </si>
  <si>
    <t>COB</t>
  </si>
  <si>
    <t>poor</t>
  </si>
  <si>
    <t>fair</t>
  </si>
  <si>
    <t>good</t>
  </si>
  <si>
    <t>excellent</t>
  </si>
  <si>
    <t>absorbance</t>
  </si>
  <si>
    <t>Study district</t>
  </si>
  <si>
    <t>Value chain</t>
  </si>
  <si>
    <t>debrezeit</t>
  </si>
  <si>
    <t>Producer1</t>
  </si>
  <si>
    <t>control 1</t>
  </si>
  <si>
    <t>Producer2</t>
  </si>
  <si>
    <t>control 2</t>
  </si>
  <si>
    <t>Producer3</t>
  </si>
  <si>
    <t>control 3</t>
  </si>
  <si>
    <t>Producer4</t>
  </si>
  <si>
    <t>control 4</t>
  </si>
  <si>
    <t>Producer5</t>
  </si>
  <si>
    <t>control 5</t>
  </si>
  <si>
    <t>Producer6</t>
  </si>
  <si>
    <t>control 6</t>
  </si>
  <si>
    <t>Producer7</t>
  </si>
  <si>
    <t>control 7</t>
  </si>
  <si>
    <t>Producer8</t>
  </si>
  <si>
    <t>control 8</t>
  </si>
  <si>
    <t>Producer9</t>
  </si>
  <si>
    <t>control 9</t>
  </si>
  <si>
    <t>Producer10</t>
  </si>
  <si>
    <t>control 10</t>
  </si>
  <si>
    <t>Asela</t>
  </si>
  <si>
    <t>Producer11</t>
  </si>
  <si>
    <t>control 11</t>
  </si>
  <si>
    <t>Producer12</t>
  </si>
  <si>
    <t>control 12</t>
  </si>
  <si>
    <t>Producer13</t>
  </si>
  <si>
    <t>control 13</t>
  </si>
  <si>
    <t>Producer14</t>
  </si>
  <si>
    <t>control 14</t>
  </si>
  <si>
    <t>Producer15</t>
  </si>
  <si>
    <t>control 15</t>
  </si>
  <si>
    <t>Producer16</t>
  </si>
  <si>
    <t>control 16</t>
  </si>
  <si>
    <t>Producer17</t>
  </si>
  <si>
    <t>control 17</t>
  </si>
  <si>
    <t>Producer18</t>
  </si>
  <si>
    <t>control 18</t>
  </si>
  <si>
    <t>Producer19</t>
  </si>
  <si>
    <t>control 19</t>
  </si>
  <si>
    <t>Producer20</t>
  </si>
  <si>
    <t>control 20</t>
  </si>
  <si>
    <t>Selale</t>
  </si>
  <si>
    <t>Producer21</t>
  </si>
  <si>
    <t>control 21</t>
  </si>
  <si>
    <t>Producer22</t>
  </si>
  <si>
    <t>control 22</t>
  </si>
  <si>
    <t>Producer23</t>
  </si>
  <si>
    <t>control 23</t>
  </si>
  <si>
    <t>Producer24</t>
  </si>
  <si>
    <t>control 24</t>
  </si>
  <si>
    <t>Producer25</t>
  </si>
  <si>
    <t>control 25</t>
  </si>
  <si>
    <t>Producer26</t>
  </si>
  <si>
    <t>control 26</t>
  </si>
  <si>
    <t>Producer27</t>
  </si>
  <si>
    <t>control 27</t>
  </si>
  <si>
    <t>Producer28</t>
  </si>
  <si>
    <t>control 28</t>
  </si>
  <si>
    <t>Producer29</t>
  </si>
  <si>
    <t>control 29</t>
  </si>
  <si>
    <t>Producer30</t>
  </si>
  <si>
    <t>control 30</t>
  </si>
  <si>
    <t>Holeta</t>
  </si>
  <si>
    <t>Producer31</t>
  </si>
  <si>
    <t>control 31</t>
  </si>
  <si>
    <t>Producer32</t>
  </si>
  <si>
    <t>control 32</t>
  </si>
  <si>
    <t>Producer33</t>
  </si>
  <si>
    <t>control 33</t>
  </si>
  <si>
    <t>Producer34</t>
  </si>
  <si>
    <t>control 34</t>
  </si>
  <si>
    <t>Producer35</t>
  </si>
  <si>
    <t>control 35</t>
  </si>
  <si>
    <t>Producer36</t>
  </si>
  <si>
    <t>control 36</t>
  </si>
  <si>
    <t>Producer37</t>
  </si>
  <si>
    <t>control 37</t>
  </si>
  <si>
    <t>Producer38</t>
  </si>
  <si>
    <t>control 38</t>
  </si>
  <si>
    <t>Producer39</t>
  </si>
  <si>
    <t>control 39</t>
  </si>
  <si>
    <t>Producer40</t>
  </si>
  <si>
    <t>control 40</t>
  </si>
  <si>
    <t>LOG 10</t>
  </si>
  <si>
    <t>% REDUCTION</t>
  </si>
  <si>
    <t>%REDUCTION</t>
  </si>
  <si>
    <t>slope</t>
  </si>
  <si>
    <t>intercept</t>
  </si>
  <si>
    <t>conc (mg/L)</t>
  </si>
  <si>
    <t>CON IN PPM</t>
  </si>
  <si>
    <t>ABS</t>
  </si>
  <si>
    <t>second D/zeyit standard solution absorbance for SCN-</t>
  </si>
  <si>
    <t>con IN PPM</t>
  </si>
  <si>
    <t>abs</t>
  </si>
  <si>
    <t>first asela standard solution absorbance for SCN-</t>
  </si>
  <si>
    <t>Second asela standard solution absorbance for SCN-</t>
  </si>
  <si>
    <t>first selale standard solution absorbance for SCN-</t>
  </si>
  <si>
    <t>con in PPM</t>
  </si>
  <si>
    <t>second selale standard solution absorbance for SCN-</t>
  </si>
  <si>
    <t>first holeta standard solution absorbance for SCN-</t>
  </si>
  <si>
    <t>second holeta standard solution absorbance for SCN-</t>
  </si>
  <si>
    <t>CON in PPM</t>
  </si>
  <si>
    <t>REST</t>
  </si>
  <si>
    <t>bad</t>
  </si>
  <si>
    <t>evining milk activated</t>
  </si>
  <si>
    <t>eviningmilk activated</t>
  </si>
  <si>
    <t>evininig milk activated</t>
  </si>
  <si>
    <t>MBRT</t>
  </si>
  <si>
    <t xml:space="preserve">volume of NaOH consumed </t>
  </si>
  <si>
    <t>ALCOHOL TEST</t>
  </si>
  <si>
    <t>TPC</t>
  </si>
  <si>
    <t>E-COLI</t>
  </si>
  <si>
    <t>CON SCN-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</si>
</sst>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B0F0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vertical="top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0" xfId="0" applyFont="1"/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2" fontId="0" fillId="0" borderId="0" xfId="0" applyNumberFormat="1" applyFill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first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D/zeyit standard solution absorbance for SCN-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[1]Sheet1!$B$2:$B$6</c:f>
              <c:numCache>
                <c:formatCode>General</c:formatCode>
                <c:ptCount val="5"/>
                <c:pt idx="0">
                  <c:v>0.19620000000000001</c:v>
                </c:pt>
                <c:pt idx="1">
                  <c:v>0.33510000000000001</c:v>
                </c:pt>
                <c:pt idx="2">
                  <c:v>0.54049999999999998</c:v>
                </c:pt>
                <c:pt idx="3">
                  <c:v>0.69410000000000005</c:v>
                </c:pt>
                <c:pt idx="4">
                  <c:v>0.94569999999999999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388192"/>
        <c:axId val="556146264"/>
      </c:scatterChart>
      <c:valAx>
        <c:axId val="45838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6264"/>
        <c:crosses val="autoZero"/>
        <c:crossBetween val="midCat"/>
      </c:valAx>
      <c:valAx>
        <c:axId val="55614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388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</a:t>
            </a:r>
            <a:r>
              <a:rPr lang="en-US" baseline="0"/>
              <a:t> D/zeyit standard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[2]calibrationC!$A$26:$A$31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[2]calibrationC!$B$26:$B$31</c:f>
              <c:numCache>
                <c:formatCode>General</c:formatCode>
                <c:ptCount val="6"/>
                <c:pt idx="0">
                  <c:v>0.16719999999999999</c:v>
                </c:pt>
                <c:pt idx="1">
                  <c:v>0.32619999999999999</c:v>
                </c:pt>
                <c:pt idx="2">
                  <c:v>0.48430000000000001</c:v>
                </c:pt>
                <c:pt idx="3">
                  <c:v>0.60680000000000001</c:v>
                </c:pt>
                <c:pt idx="4">
                  <c:v>0.92310000000000003</c:v>
                </c:pt>
                <c:pt idx="5">
                  <c:v>1.2512000000000001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43912"/>
        <c:axId val="556142736"/>
      </c:scatterChart>
      <c:valAx>
        <c:axId val="55614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2736"/>
        <c:crosses val="autoZero"/>
        <c:crossBetween val="midCat"/>
      </c:valAx>
      <c:valAx>
        <c:axId val="55614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first asela standard solution absorbance for SCN-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[2]calibrationC!$A$43:$A$48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[2]calibrationC!$B$43:$B$48</c:f>
              <c:numCache>
                <c:formatCode>General</c:formatCode>
                <c:ptCount val="6"/>
                <c:pt idx="0">
                  <c:v>0.18859999999999999</c:v>
                </c:pt>
                <c:pt idx="1">
                  <c:v>0.29570000000000002</c:v>
                </c:pt>
                <c:pt idx="2">
                  <c:v>0.45019999999999999</c:v>
                </c:pt>
                <c:pt idx="3">
                  <c:v>0.59279999999999999</c:v>
                </c:pt>
                <c:pt idx="4">
                  <c:v>0.84789999999999999</c:v>
                </c:pt>
                <c:pt idx="5">
                  <c:v>1.1758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45088"/>
        <c:axId val="556143520"/>
      </c:scatterChart>
      <c:valAx>
        <c:axId val="5561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3520"/>
        <c:crosses val="autoZero"/>
        <c:crossBetween val="midCat"/>
      </c:valAx>
      <c:valAx>
        <c:axId val="55614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baseline="0">
                <a:effectLst/>
              </a:rPr>
              <a:t>Second asela standard solution absorbance for SCN-</a:t>
            </a:r>
            <a:r>
              <a:rPr lang="en-US" sz="1200" b="0" i="0" u="none" strike="noStrike" baseline="0"/>
              <a:t> 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[2]calibrationC!$A$64:$A$69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[2]calibrationC!$B$64:$B$69</c:f>
              <c:numCache>
                <c:formatCode>General</c:formatCode>
                <c:ptCount val="6"/>
                <c:pt idx="0">
                  <c:v>0.16719999999999999</c:v>
                </c:pt>
                <c:pt idx="1">
                  <c:v>0.32619999999999999</c:v>
                </c:pt>
                <c:pt idx="2">
                  <c:v>0.48430000000000001</c:v>
                </c:pt>
                <c:pt idx="3">
                  <c:v>0.60680000000000001</c:v>
                </c:pt>
                <c:pt idx="4">
                  <c:v>0.92310000000000003</c:v>
                </c:pt>
                <c:pt idx="5">
                  <c:v>1.2512000000000001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45480"/>
        <c:axId val="556145872"/>
      </c:scatterChart>
      <c:valAx>
        <c:axId val="55614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5872"/>
        <c:crosses val="autoZero"/>
        <c:crossBetween val="midCat"/>
      </c:valAx>
      <c:valAx>
        <c:axId val="55614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4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[2]calibrationC!$A$132:$A$137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[2]calibrationC!$B$132:$B$137</c:f>
              <c:numCache>
                <c:formatCode>General</c:formatCode>
                <c:ptCount val="6"/>
                <c:pt idx="0">
                  <c:v>0.155</c:v>
                </c:pt>
                <c:pt idx="1">
                  <c:v>0.34179999999999999</c:v>
                </c:pt>
                <c:pt idx="2">
                  <c:v>0.49740000000000001</c:v>
                </c:pt>
                <c:pt idx="3">
                  <c:v>0.65180000000000005</c:v>
                </c:pt>
                <c:pt idx="4">
                  <c:v>0.91239999999999999</c:v>
                </c:pt>
                <c:pt idx="5">
                  <c:v>1.2734000000000001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85232"/>
        <c:axId val="465185624"/>
      </c:scatterChart>
      <c:valAx>
        <c:axId val="46518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5624"/>
        <c:crosses val="autoZero"/>
        <c:crossBetween val="midCat"/>
      </c:valAx>
      <c:valAx>
        <c:axId val="4651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[2]calibrationC!$A$81:$A$86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[2]calibrationC!$B$81:$B$86</c:f>
              <c:numCache>
                <c:formatCode>General</c:formatCode>
                <c:ptCount val="6"/>
                <c:pt idx="0">
                  <c:v>0.1331</c:v>
                </c:pt>
                <c:pt idx="1">
                  <c:v>0.33169999999999999</c:v>
                </c:pt>
                <c:pt idx="2">
                  <c:v>0.497</c:v>
                </c:pt>
                <c:pt idx="3">
                  <c:v>0.64029999999999998</c:v>
                </c:pt>
                <c:pt idx="4">
                  <c:v>0.90910000000000002</c:v>
                </c:pt>
                <c:pt idx="5">
                  <c:v>1.1975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86016"/>
        <c:axId val="465184448"/>
      </c:scatterChart>
      <c:valAx>
        <c:axId val="46518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4448"/>
        <c:crosses val="autoZero"/>
        <c:crossBetween val="midCat"/>
      </c:valAx>
      <c:valAx>
        <c:axId val="46518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[2]calibrationC!$A$96:$A$101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[2]calibrationC!$B$96:$B$101</c:f>
              <c:numCache>
                <c:formatCode>General</c:formatCode>
                <c:ptCount val="6"/>
                <c:pt idx="0">
                  <c:v>0.25330000000000003</c:v>
                </c:pt>
                <c:pt idx="1">
                  <c:v>0.39779999999999999</c:v>
                </c:pt>
                <c:pt idx="2">
                  <c:v>0.58509999999999995</c:v>
                </c:pt>
                <c:pt idx="3">
                  <c:v>0.7661</c:v>
                </c:pt>
                <c:pt idx="4">
                  <c:v>1.1216999999999999</c:v>
                </c:pt>
                <c:pt idx="5">
                  <c:v>1.5209999999999999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83272"/>
        <c:axId val="465183664"/>
      </c:scatterChart>
      <c:valAx>
        <c:axId val="465183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3664"/>
        <c:crosses val="autoZero"/>
        <c:crossBetween val="midCat"/>
      </c:valAx>
      <c:valAx>
        <c:axId val="46518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3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[2]calibrationC!$A$111:$A$116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[2]calibrationC!$B$111:$B$116</c:f>
              <c:numCache>
                <c:formatCode>General</c:formatCode>
                <c:ptCount val="6"/>
                <c:pt idx="0">
                  <c:v>0.18</c:v>
                </c:pt>
                <c:pt idx="1">
                  <c:v>0.30299999999999999</c:v>
                </c:pt>
                <c:pt idx="2">
                  <c:v>0.45400000000000001</c:v>
                </c:pt>
                <c:pt idx="3">
                  <c:v>0.56089999999999995</c:v>
                </c:pt>
                <c:pt idx="4">
                  <c:v>0.85580000000000001</c:v>
                </c:pt>
                <c:pt idx="5">
                  <c:v>1.1431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735456"/>
        <c:axId val="556735848"/>
      </c:scatterChart>
      <c:valAx>
        <c:axId val="55673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35848"/>
        <c:crosses val="autoZero"/>
        <c:crossBetween val="midCat"/>
      </c:valAx>
      <c:valAx>
        <c:axId val="55673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3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319087</xdr:colOff>
      <xdr:row>5</xdr:row>
      <xdr:rowOff>4762</xdr:rowOff>
    </xdr:from>
    <xdr:to>
      <xdr:col>12</xdr:col>
      <xdr:colOff>14287</xdr:colOff>
      <xdr:row>19</xdr:row>
      <xdr:rowOff>80962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295275</xdr:colOff>
      <xdr:row>23</xdr:row>
      <xdr:rowOff>138112</xdr:rowOff>
    </xdr:from>
    <xdr:to>
      <xdr:col>12</xdr:col>
      <xdr:colOff>600075</xdr:colOff>
      <xdr:row>38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147637</xdr:colOff>
      <xdr:row>45</xdr:row>
      <xdr:rowOff>9525</xdr:rowOff>
    </xdr:from>
    <xdr:to>
      <xdr:col>10</xdr:col>
      <xdr:colOff>452437</xdr:colOff>
      <xdr:row>58</xdr:row>
      <xdr:rowOff>71437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328612</xdr:colOff>
      <xdr:row>62</xdr:row>
      <xdr:rowOff>61912</xdr:rowOff>
    </xdr:from>
    <xdr:to>
      <xdr:col>11</xdr:col>
      <xdr:colOff>23812</xdr:colOff>
      <xdr:row>76</xdr:row>
      <xdr:rowOff>138112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366712</xdr:colOff>
      <xdr:row>130</xdr:row>
      <xdr:rowOff>128587</xdr:rowOff>
    </xdr:from>
    <xdr:to>
      <xdr:col>11</xdr:col>
      <xdr:colOff>61912</xdr:colOff>
      <xdr:row>145</xdr:row>
      <xdr:rowOff>14287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238125</xdr:colOff>
      <xdr:row>79</xdr:row>
      <xdr:rowOff>100012</xdr:rowOff>
    </xdr:from>
    <xdr:to>
      <xdr:col>12</xdr:col>
      <xdr:colOff>542925</xdr:colOff>
      <xdr:row>93</xdr:row>
      <xdr:rowOff>176212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128587</xdr:colOff>
      <xdr:row>93</xdr:row>
      <xdr:rowOff>4762</xdr:rowOff>
    </xdr:from>
    <xdr:to>
      <xdr:col>11</xdr:col>
      <xdr:colOff>433387</xdr:colOff>
      <xdr:row>107</xdr:row>
      <xdr:rowOff>33337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385762</xdr:colOff>
      <xdr:row>109</xdr:row>
      <xdr:rowOff>52387</xdr:rowOff>
    </xdr:from>
    <xdr:to>
      <xdr:col>10</xdr:col>
      <xdr:colOff>80962</xdr:colOff>
      <xdr:row>125</xdr:row>
      <xdr:rowOff>128587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data%20analysis/my%20collections/Standard%20solution%20absorbance%20in%20first%20round%20debre%20zey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data%20analysis/my%20collections/MORNING%20PRODUCER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5</v>
          </cell>
          <cell r="B2">
            <v>0.19620000000000001</v>
          </cell>
        </row>
        <row r="3">
          <cell r="A3">
            <v>10</v>
          </cell>
          <cell r="B3">
            <v>0.33510000000000001</v>
          </cell>
        </row>
        <row r="4">
          <cell r="A4">
            <v>15</v>
          </cell>
          <cell r="B4">
            <v>0.54049999999999998</v>
          </cell>
        </row>
        <row r="5">
          <cell r="A5">
            <v>20</v>
          </cell>
          <cell r="B5">
            <v>0.69410000000000005</v>
          </cell>
        </row>
        <row r="6">
          <cell r="A6">
            <v>30</v>
          </cell>
          <cell r="B6">
            <v>0.94569999999999999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parameters"/>
      <sheetName val="Total coliforms"/>
      <sheetName val="total plate count"/>
      <sheetName val="E-coli"/>
      <sheetName val="MBRT"/>
      <sheetName val="REST"/>
      <sheetName val="COB &amp; ALCO"/>
      <sheetName val="TITRABLE ACIDITY"/>
      <sheetName val="pH"/>
      <sheetName val="Theocyante"/>
      <sheetName val="calibration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6">
          <cell r="A26">
            <v>5</v>
          </cell>
          <cell r="B26">
            <v>0.16719999999999999</v>
          </cell>
        </row>
        <row r="27">
          <cell r="A27">
            <v>10</v>
          </cell>
          <cell r="B27">
            <v>0.32619999999999999</v>
          </cell>
        </row>
        <row r="28">
          <cell r="A28">
            <v>15</v>
          </cell>
          <cell r="B28">
            <v>0.48430000000000001</v>
          </cell>
        </row>
        <row r="29">
          <cell r="A29">
            <v>20</v>
          </cell>
          <cell r="B29">
            <v>0.60680000000000001</v>
          </cell>
        </row>
        <row r="30">
          <cell r="A30">
            <v>30</v>
          </cell>
          <cell r="B30">
            <v>0.92310000000000003</v>
          </cell>
        </row>
        <row r="31">
          <cell r="A31">
            <v>40</v>
          </cell>
          <cell r="B31">
            <v>1.2512000000000001</v>
          </cell>
        </row>
        <row r="43">
          <cell r="A43">
            <v>5</v>
          </cell>
          <cell r="B43">
            <v>0.18859999999999999</v>
          </cell>
        </row>
        <row r="44">
          <cell r="A44">
            <v>10</v>
          </cell>
          <cell r="B44">
            <v>0.29570000000000002</v>
          </cell>
        </row>
        <row r="45">
          <cell r="A45">
            <v>15</v>
          </cell>
          <cell r="B45">
            <v>0.45019999999999999</v>
          </cell>
        </row>
        <row r="46">
          <cell r="A46">
            <v>20</v>
          </cell>
          <cell r="B46">
            <v>0.59279999999999999</v>
          </cell>
        </row>
        <row r="47">
          <cell r="A47">
            <v>30</v>
          </cell>
          <cell r="B47">
            <v>0.84789999999999999</v>
          </cell>
        </row>
        <row r="48">
          <cell r="A48">
            <v>40</v>
          </cell>
          <cell r="B48">
            <v>1.1758</v>
          </cell>
        </row>
        <row r="64">
          <cell r="A64">
            <v>5</v>
          </cell>
          <cell r="B64">
            <v>0.16719999999999999</v>
          </cell>
        </row>
        <row r="65">
          <cell r="A65">
            <v>10</v>
          </cell>
          <cell r="B65">
            <v>0.32619999999999999</v>
          </cell>
        </row>
        <row r="66">
          <cell r="A66">
            <v>15</v>
          </cell>
          <cell r="B66">
            <v>0.48430000000000001</v>
          </cell>
        </row>
        <row r="67">
          <cell r="A67">
            <v>20</v>
          </cell>
          <cell r="B67">
            <v>0.60680000000000001</v>
          </cell>
        </row>
        <row r="68">
          <cell r="A68">
            <v>30</v>
          </cell>
          <cell r="B68">
            <v>0.92310000000000003</v>
          </cell>
        </row>
        <row r="69">
          <cell r="A69">
            <v>40</v>
          </cell>
          <cell r="B69">
            <v>1.2512000000000001</v>
          </cell>
        </row>
        <row r="81">
          <cell r="A81">
            <v>5</v>
          </cell>
          <cell r="B81">
            <v>0.1331</v>
          </cell>
        </row>
        <row r="82">
          <cell r="A82">
            <v>10</v>
          </cell>
          <cell r="B82">
            <v>0.33169999999999999</v>
          </cell>
        </row>
        <row r="83">
          <cell r="A83">
            <v>15</v>
          </cell>
          <cell r="B83">
            <v>0.497</v>
          </cell>
        </row>
        <row r="84">
          <cell r="A84">
            <v>20</v>
          </cell>
          <cell r="B84">
            <v>0.64029999999999998</v>
          </cell>
        </row>
        <row r="85">
          <cell r="A85">
            <v>30</v>
          </cell>
          <cell r="B85">
            <v>0.90910000000000002</v>
          </cell>
        </row>
        <row r="86">
          <cell r="A86">
            <v>40</v>
          </cell>
          <cell r="B86">
            <v>1.1975</v>
          </cell>
        </row>
        <row r="96">
          <cell r="A96">
            <v>5</v>
          </cell>
          <cell r="B96">
            <v>0.25330000000000003</v>
          </cell>
        </row>
        <row r="97">
          <cell r="A97">
            <v>10</v>
          </cell>
          <cell r="B97">
            <v>0.39779999999999999</v>
          </cell>
        </row>
        <row r="98">
          <cell r="A98">
            <v>15</v>
          </cell>
          <cell r="B98">
            <v>0.58509999999999995</v>
          </cell>
        </row>
        <row r="99">
          <cell r="A99">
            <v>20</v>
          </cell>
          <cell r="B99">
            <v>0.7661</v>
          </cell>
        </row>
        <row r="100">
          <cell r="A100">
            <v>30</v>
          </cell>
          <cell r="B100">
            <v>1.1216999999999999</v>
          </cell>
        </row>
        <row r="101">
          <cell r="A101">
            <v>40</v>
          </cell>
          <cell r="B101">
            <v>1.5209999999999999</v>
          </cell>
        </row>
        <row r="111">
          <cell r="A111">
            <v>5</v>
          </cell>
          <cell r="B111">
            <v>0.18</v>
          </cell>
        </row>
        <row r="112">
          <cell r="A112">
            <v>10</v>
          </cell>
          <cell r="B112">
            <v>0.30299999999999999</v>
          </cell>
        </row>
        <row r="113">
          <cell r="A113">
            <v>15</v>
          </cell>
          <cell r="B113">
            <v>0.45400000000000001</v>
          </cell>
        </row>
        <row r="114">
          <cell r="A114">
            <v>20</v>
          </cell>
          <cell r="B114">
            <v>0.56089999999999995</v>
          </cell>
        </row>
        <row r="115">
          <cell r="A115">
            <v>30</v>
          </cell>
          <cell r="B115">
            <v>0.85580000000000001</v>
          </cell>
        </row>
        <row r="116">
          <cell r="A116">
            <v>40</v>
          </cell>
          <cell r="B116">
            <v>1.1431</v>
          </cell>
        </row>
        <row r="132">
          <cell r="A132">
            <v>5</v>
          </cell>
          <cell r="B132">
            <v>0.155</v>
          </cell>
        </row>
        <row r="133">
          <cell r="A133">
            <v>10</v>
          </cell>
          <cell r="B133">
            <v>0.34179999999999999</v>
          </cell>
        </row>
        <row r="134">
          <cell r="A134">
            <v>15</v>
          </cell>
          <cell r="B134">
            <v>0.49740000000000001</v>
          </cell>
        </row>
        <row r="135">
          <cell r="A135">
            <v>20</v>
          </cell>
          <cell r="B135">
            <v>0.65180000000000005</v>
          </cell>
        </row>
        <row r="136">
          <cell r="A136">
            <v>30</v>
          </cell>
          <cell r="B136">
            <v>0.91239999999999999</v>
          </cell>
        </row>
        <row r="137">
          <cell r="A137">
            <v>40</v>
          </cell>
          <cell r="B137">
            <v>1.2734000000000001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4"/>
  <sheetViews>
    <sheetView topLeftCell="F1" workbookViewId="0">
      <selection activeCell="R1" sqref="R1:R1048576"/>
    </sheetView>
  </sheetViews>
  <sheetFormatPr defaultColWidth="9.109375" defaultRowHeight="14.4" x14ac:dyDescent="0.3"/>
  <cols>
    <col min="1" max="1" width="12.88671875" style="8" customWidth="1"/>
    <col min="2" max="2" width="10.5546875" style="8" customWidth="1"/>
    <col min="3" max="3" width="21" style="8" customWidth="1"/>
    <col min="4" max="4" width="12.88671875" style="29" customWidth="1"/>
    <col min="5" max="5" width="10" style="8" bestFit="1" customWidth="1"/>
    <col min="6" max="6" width="13.109375" style="8" customWidth="1"/>
    <col min="7" max="7" width="16.5546875" style="19" customWidth="1"/>
    <col min="8" max="8" width="13.33203125" style="8" customWidth="1"/>
    <col min="9" max="10" width="15.44140625" style="8" customWidth="1"/>
    <col min="11" max="11" width="9.109375" style="8"/>
    <col min="12" max="12" width="12.88671875" style="8" customWidth="1"/>
    <col min="13" max="13" width="9.109375" style="8"/>
    <col min="14" max="14" width="9.88671875" style="8" customWidth="1"/>
    <col min="15" max="15" width="17.6640625" style="8" bestFit="1" customWidth="1"/>
    <col min="16" max="16" width="12.44140625" style="8" customWidth="1"/>
    <col min="17" max="16384" width="9.109375" style="8"/>
  </cols>
  <sheetData>
    <row r="1" spans="1:31" ht="15.75" customHeight="1" x14ac:dyDescent="0.3">
      <c r="A1" s="23" t="s">
        <v>9</v>
      </c>
      <c r="B1" s="23" t="s">
        <v>10</v>
      </c>
      <c r="C1" s="24"/>
      <c r="D1" s="24" t="s">
        <v>2</v>
      </c>
      <c r="E1" s="24" t="s">
        <v>95</v>
      </c>
      <c r="F1" s="32" t="s">
        <v>96</v>
      </c>
      <c r="G1" s="24" t="s">
        <v>122</v>
      </c>
      <c r="H1" s="24" t="s">
        <v>95</v>
      </c>
      <c r="I1" s="24" t="s">
        <v>97</v>
      </c>
      <c r="J1" s="24" t="s">
        <v>123</v>
      </c>
      <c r="K1" s="31" t="s">
        <v>95</v>
      </c>
      <c r="L1" s="32" t="s">
        <v>97</v>
      </c>
      <c r="M1" s="24" t="s">
        <v>1</v>
      </c>
      <c r="N1" s="23" t="s">
        <v>0</v>
      </c>
      <c r="O1" s="24" t="s">
        <v>121</v>
      </c>
      <c r="P1" s="23" t="s">
        <v>3</v>
      </c>
      <c r="Q1" s="24" t="s">
        <v>119</v>
      </c>
      <c r="R1" s="24" t="s">
        <v>114</v>
      </c>
      <c r="S1" s="24" t="s">
        <v>124</v>
      </c>
      <c r="T1" s="30"/>
      <c r="V1" s="30"/>
      <c r="W1" s="30"/>
      <c r="X1" s="30"/>
      <c r="Y1" s="30"/>
      <c r="Z1" s="30"/>
      <c r="AA1" s="30"/>
      <c r="AD1" s="30"/>
      <c r="AE1" s="30"/>
    </row>
    <row r="2" spans="1:31" x14ac:dyDescent="0.3">
      <c r="A2" s="22" t="s">
        <v>11</v>
      </c>
      <c r="B2" s="22" t="s">
        <v>12</v>
      </c>
      <c r="C2" s="22" t="s">
        <v>116</v>
      </c>
      <c r="D2" s="21">
        <v>13500</v>
      </c>
      <c r="E2" s="25">
        <f>LOG(D2)</f>
        <v>4.1303337684950066</v>
      </c>
      <c r="F2" s="35">
        <f>(E2-E3)/E3*100</f>
        <v>-30.030987540481085</v>
      </c>
      <c r="G2" s="21">
        <v>7000000</v>
      </c>
      <c r="H2" s="20">
        <f>LOG(G2)</f>
        <v>6.8450980400142569</v>
      </c>
      <c r="I2" s="35">
        <f>(H2-H3)/H3*100</f>
        <v>-14.436274499821788</v>
      </c>
      <c r="J2" s="21">
        <v>0</v>
      </c>
      <c r="K2" s="21"/>
      <c r="L2" s="21"/>
      <c r="M2" s="21">
        <v>6.1</v>
      </c>
      <c r="N2" s="20">
        <v>0.15839999999999999</v>
      </c>
      <c r="O2" s="21">
        <v>2</v>
      </c>
      <c r="P2" s="21">
        <v>2</v>
      </c>
      <c r="Q2" s="22" t="s">
        <v>4</v>
      </c>
      <c r="R2" s="22" t="s">
        <v>5</v>
      </c>
      <c r="S2" s="29">
        <v>3.37</v>
      </c>
    </row>
    <row r="3" spans="1:31" x14ac:dyDescent="0.3">
      <c r="A3" s="22" t="s">
        <v>11</v>
      </c>
      <c r="B3" s="22" t="s">
        <v>12</v>
      </c>
      <c r="C3" s="22" t="s">
        <v>13</v>
      </c>
      <c r="D3" s="21">
        <v>800000</v>
      </c>
      <c r="E3" s="25">
        <f t="shared" ref="E3:E65" si="0">LOG(D3)</f>
        <v>5.9030899869919438</v>
      </c>
      <c r="F3" s="35"/>
      <c r="G3" s="21">
        <v>100000000</v>
      </c>
      <c r="H3" s="33">
        <f t="shared" ref="H3:H59" si="1">LOG(G3)</f>
        <v>8</v>
      </c>
      <c r="I3" s="35"/>
      <c r="J3" s="21">
        <v>40000</v>
      </c>
      <c r="K3" s="20">
        <f t="shared" ref="K3:K7" si="2">LOG(J3)</f>
        <v>4.6020599913279625</v>
      </c>
      <c r="L3" s="21"/>
      <c r="M3" s="21">
        <v>5.95</v>
      </c>
      <c r="N3" s="20">
        <v>0.63359999999999994</v>
      </c>
      <c r="O3" s="21">
        <v>2</v>
      </c>
      <c r="P3" s="21">
        <v>2</v>
      </c>
      <c r="Q3" s="22" t="s">
        <v>4</v>
      </c>
      <c r="R3" s="22" t="s">
        <v>5</v>
      </c>
      <c r="S3" s="29">
        <v>17.36</v>
      </c>
    </row>
    <row r="4" spans="1:31" x14ac:dyDescent="0.3">
      <c r="A4" s="22" t="s">
        <v>11</v>
      </c>
      <c r="B4" s="22" t="s">
        <v>14</v>
      </c>
      <c r="C4" s="22" t="s">
        <v>117</v>
      </c>
      <c r="D4" s="21">
        <v>33000</v>
      </c>
      <c r="E4" s="25">
        <f t="shared" si="0"/>
        <v>4.5185139398778871</v>
      </c>
      <c r="F4" s="35">
        <f>(E4-E5)/E5*100</f>
        <v>-24.05080294229947</v>
      </c>
      <c r="G4" s="21">
        <v>10800000</v>
      </c>
      <c r="H4" s="33">
        <f t="shared" si="1"/>
        <v>7.0334237554869494</v>
      </c>
      <c r="I4" s="35">
        <f>(H4-H5)/H5*100</f>
        <v>-13.593019247211791</v>
      </c>
      <c r="J4" s="21"/>
      <c r="K4" s="20"/>
      <c r="L4" s="21"/>
      <c r="M4" s="21">
        <v>6.12</v>
      </c>
      <c r="N4" s="20">
        <v>9.5039999999999999E-2</v>
      </c>
      <c r="O4" s="21">
        <v>2</v>
      </c>
      <c r="P4" s="21">
        <v>1</v>
      </c>
      <c r="Q4" s="22" t="s">
        <v>4</v>
      </c>
      <c r="R4" s="22" t="s">
        <v>5</v>
      </c>
      <c r="S4" s="29">
        <v>4.3899999999999997</v>
      </c>
    </row>
    <row r="5" spans="1:31" x14ac:dyDescent="0.3">
      <c r="A5" s="22" t="s">
        <v>11</v>
      </c>
      <c r="B5" s="22" t="s">
        <v>14</v>
      </c>
      <c r="C5" s="22" t="s">
        <v>15</v>
      </c>
      <c r="D5" s="21">
        <v>890000</v>
      </c>
      <c r="E5" s="25">
        <f t="shared" si="0"/>
        <v>5.9493900066449124</v>
      </c>
      <c r="F5" s="35"/>
      <c r="G5" s="21">
        <v>138000000</v>
      </c>
      <c r="H5" s="33">
        <f t="shared" si="1"/>
        <v>8.1398790864012369</v>
      </c>
      <c r="I5" s="35"/>
      <c r="J5" s="21"/>
      <c r="K5" s="20"/>
      <c r="L5" s="21"/>
      <c r="M5" s="21">
        <v>6.02</v>
      </c>
      <c r="N5" s="20">
        <v>0.23759999999999998</v>
      </c>
      <c r="O5" s="21">
        <v>2</v>
      </c>
      <c r="P5" s="21">
        <v>2</v>
      </c>
      <c r="Q5" s="22" t="s">
        <v>4</v>
      </c>
      <c r="R5" s="22" t="s">
        <v>5</v>
      </c>
      <c r="S5" s="29">
        <v>4.07</v>
      </c>
    </row>
    <row r="6" spans="1:31" x14ac:dyDescent="0.3">
      <c r="A6" s="22" t="s">
        <v>11</v>
      </c>
      <c r="B6" s="22" t="s">
        <v>14</v>
      </c>
      <c r="C6" s="22" t="s">
        <v>117</v>
      </c>
      <c r="D6" s="21">
        <v>270000</v>
      </c>
      <c r="E6" s="25">
        <f t="shared" si="0"/>
        <v>5.4313637641589869</v>
      </c>
      <c r="F6" s="35">
        <f>(E6-E7)/E7*100</f>
        <v>-3.0470260481539797</v>
      </c>
      <c r="G6" s="21">
        <v>8400000</v>
      </c>
      <c r="H6" s="33">
        <f t="shared" si="1"/>
        <v>6.924279286061882</v>
      </c>
      <c r="I6" s="35">
        <f>(H6-H7)/H7*100</f>
        <v>-13.585174740440875</v>
      </c>
      <c r="J6" s="21"/>
      <c r="K6" s="20"/>
      <c r="L6" s="21"/>
      <c r="M6" s="21">
        <v>6.05</v>
      </c>
      <c r="N6" s="20">
        <v>0.19800000000000001</v>
      </c>
      <c r="O6" s="21">
        <v>2</v>
      </c>
      <c r="P6" s="21">
        <v>2</v>
      </c>
      <c r="Q6" s="22" t="s">
        <v>4</v>
      </c>
      <c r="R6" s="22" t="s">
        <v>5</v>
      </c>
      <c r="S6" s="29">
        <v>31.07</v>
      </c>
    </row>
    <row r="7" spans="1:31" x14ac:dyDescent="0.3">
      <c r="A7" s="22" t="s">
        <v>11</v>
      </c>
      <c r="B7" s="22" t="s">
        <v>16</v>
      </c>
      <c r="C7" s="22" t="s">
        <v>17</v>
      </c>
      <c r="D7" s="21">
        <v>400000</v>
      </c>
      <c r="E7" s="25">
        <f>LOG(D7)</f>
        <v>5.6020599913279625</v>
      </c>
      <c r="F7" s="35"/>
      <c r="G7" s="21">
        <v>103000000</v>
      </c>
      <c r="H7" s="33">
        <f t="shared" si="1"/>
        <v>8.0128372247051729</v>
      </c>
      <c r="I7" s="35"/>
      <c r="J7" s="21">
        <v>300</v>
      </c>
      <c r="K7" s="20">
        <f t="shared" si="2"/>
        <v>2.4771212547196626</v>
      </c>
      <c r="L7" s="21"/>
      <c r="M7" s="21">
        <v>5.18</v>
      </c>
      <c r="N7" s="20">
        <v>0.31284000000000001</v>
      </c>
      <c r="O7" s="21">
        <v>2</v>
      </c>
      <c r="P7" s="21">
        <v>2</v>
      </c>
      <c r="Q7" s="22" t="s">
        <v>4</v>
      </c>
      <c r="R7" s="22" t="s">
        <v>5</v>
      </c>
      <c r="S7" s="29">
        <v>6.05</v>
      </c>
    </row>
    <row r="8" spans="1:31" x14ac:dyDescent="0.3">
      <c r="A8" s="22" t="s">
        <v>11</v>
      </c>
      <c r="B8" s="22" t="s">
        <v>18</v>
      </c>
      <c r="C8" s="22" t="s">
        <v>116</v>
      </c>
      <c r="D8" s="21">
        <v>1000000</v>
      </c>
      <c r="E8" s="25">
        <f t="shared" si="0"/>
        <v>6</v>
      </c>
      <c r="F8" s="35">
        <f>(E8-E9)/E9*100</f>
        <v>-18.057630364674392</v>
      </c>
      <c r="G8" s="21">
        <v>7600000</v>
      </c>
      <c r="H8" s="33">
        <f t="shared" si="1"/>
        <v>6.8808135922807914</v>
      </c>
      <c r="I8" s="35">
        <f>(H8-H9)/H9*100</f>
        <v>-13.798799973116832</v>
      </c>
      <c r="J8" s="21"/>
      <c r="K8" s="20"/>
      <c r="L8" s="21"/>
      <c r="M8" s="21">
        <v>6.1</v>
      </c>
      <c r="N8" s="20">
        <v>0.15839999999999999</v>
      </c>
      <c r="O8" s="21">
        <v>2</v>
      </c>
      <c r="P8" s="21">
        <v>2</v>
      </c>
      <c r="Q8" s="22" t="s">
        <v>4</v>
      </c>
      <c r="R8" s="22" t="s">
        <v>5</v>
      </c>
      <c r="S8" s="29">
        <v>3.93</v>
      </c>
    </row>
    <row r="9" spans="1:31" x14ac:dyDescent="0.3">
      <c r="A9" s="22" t="s">
        <v>11</v>
      </c>
      <c r="B9" s="22" t="s">
        <v>18</v>
      </c>
      <c r="C9" s="22" t="s">
        <v>19</v>
      </c>
      <c r="D9" s="21">
        <v>21000000</v>
      </c>
      <c r="E9" s="25">
        <f t="shared" si="0"/>
        <v>7.3222192947339195</v>
      </c>
      <c r="F9" s="35"/>
      <c r="G9" s="21">
        <v>96000000</v>
      </c>
      <c r="H9" s="33">
        <f t="shared" si="1"/>
        <v>7.982271233039568</v>
      </c>
      <c r="I9" s="35"/>
      <c r="J9" s="21"/>
      <c r="K9" s="20"/>
      <c r="L9" s="21"/>
      <c r="M9" s="21">
        <v>5.85</v>
      </c>
      <c r="N9" s="20">
        <v>0.24551999999999999</v>
      </c>
      <c r="O9" s="21">
        <v>2</v>
      </c>
      <c r="P9" s="21">
        <v>2</v>
      </c>
      <c r="Q9" s="22" t="s">
        <v>4</v>
      </c>
      <c r="R9" s="22" t="s">
        <v>5</v>
      </c>
      <c r="S9" s="29">
        <v>3.63</v>
      </c>
    </row>
    <row r="10" spans="1:31" x14ac:dyDescent="0.3">
      <c r="A10" s="22" t="s">
        <v>11</v>
      </c>
      <c r="B10" s="22" t="s">
        <v>20</v>
      </c>
      <c r="C10" s="22" t="s">
        <v>116</v>
      </c>
      <c r="D10" s="21">
        <v>2000000</v>
      </c>
      <c r="E10" s="25">
        <f t="shared" si="0"/>
        <v>6.3010299956639813</v>
      </c>
      <c r="F10" s="35">
        <f>(E10-E11)/E11*100</f>
        <v>-9.3297398816439721</v>
      </c>
      <c r="G10" s="21">
        <v>67000000</v>
      </c>
      <c r="H10" s="33">
        <f t="shared" si="1"/>
        <v>7.826074802700826</v>
      </c>
      <c r="I10" s="35">
        <f>(H10-H11)/H11*100</f>
        <v>-5.1433163340692323</v>
      </c>
      <c r="J10" s="21"/>
      <c r="K10" s="20"/>
      <c r="L10" s="21"/>
      <c r="M10" s="21">
        <v>5.33</v>
      </c>
      <c r="N10" s="20">
        <v>0.28511999999999998</v>
      </c>
      <c r="O10" s="21">
        <v>2</v>
      </c>
      <c r="P10" s="21">
        <v>2</v>
      </c>
      <c r="Q10" s="22" t="s">
        <v>4</v>
      </c>
      <c r="R10" s="22" t="s">
        <v>5</v>
      </c>
      <c r="S10" s="29">
        <v>26.6</v>
      </c>
    </row>
    <row r="11" spans="1:31" x14ac:dyDescent="0.3">
      <c r="A11" s="22" t="s">
        <v>11</v>
      </c>
      <c r="B11" s="22" t="s">
        <v>20</v>
      </c>
      <c r="C11" s="22" t="s">
        <v>21</v>
      </c>
      <c r="D11" s="21">
        <v>8900000</v>
      </c>
      <c r="E11" s="25">
        <f t="shared" si="0"/>
        <v>6.9493900066449124</v>
      </c>
      <c r="F11" s="35"/>
      <c r="G11" s="21">
        <v>178000000</v>
      </c>
      <c r="H11" s="33">
        <f t="shared" si="1"/>
        <v>8.2504200023088945</v>
      </c>
      <c r="I11" s="35"/>
      <c r="J11" s="21"/>
      <c r="K11" s="20"/>
      <c r="L11" s="21"/>
      <c r="M11" s="21">
        <v>4.4400000000000004</v>
      </c>
      <c r="N11" s="20">
        <v>0.16</v>
      </c>
      <c r="O11" s="21">
        <v>2</v>
      </c>
      <c r="P11" s="21">
        <v>2</v>
      </c>
      <c r="Q11" s="22" t="s">
        <v>4</v>
      </c>
      <c r="R11" s="22" t="s">
        <v>5</v>
      </c>
      <c r="S11" s="29">
        <v>20.059999999999999</v>
      </c>
    </row>
    <row r="12" spans="1:31" x14ac:dyDescent="0.3">
      <c r="A12" s="22" t="s">
        <v>11</v>
      </c>
      <c r="B12" s="22" t="s">
        <v>22</v>
      </c>
      <c r="C12" s="22" t="s">
        <v>116</v>
      </c>
      <c r="D12" s="21">
        <v>1000000</v>
      </c>
      <c r="E12" s="25">
        <f t="shared" si="0"/>
        <v>6</v>
      </c>
      <c r="F12" s="35">
        <f>(E12-E13)/E13*100</f>
        <v>-14.285714285714285</v>
      </c>
      <c r="G12" s="21">
        <v>36000000</v>
      </c>
      <c r="H12" s="33">
        <f t="shared" si="1"/>
        <v>7.5563025007672868</v>
      </c>
      <c r="I12" s="35">
        <f>(H12-H13)/H13*100</f>
        <v>-11.809936972625321</v>
      </c>
      <c r="J12" s="21"/>
      <c r="K12" s="21"/>
      <c r="L12" s="21"/>
      <c r="M12" s="21">
        <v>6.16</v>
      </c>
      <c r="N12" s="20">
        <v>0.17</v>
      </c>
      <c r="O12" s="21">
        <v>2</v>
      </c>
      <c r="P12" s="21">
        <v>1</v>
      </c>
      <c r="Q12" s="22" t="s">
        <v>4</v>
      </c>
      <c r="R12" s="22" t="s">
        <v>115</v>
      </c>
      <c r="S12" s="29">
        <v>17.38</v>
      </c>
      <c r="U12" s="17"/>
      <c r="V12" s="17"/>
      <c r="W12" s="17"/>
      <c r="X12" s="17"/>
      <c r="Y12" s="17"/>
      <c r="Z12" s="17"/>
      <c r="AA12" s="17"/>
      <c r="AB12" s="17"/>
    </row>
    <row r="13" spans="1:31" x14ac:dyDescent="0.3">
      <c r="A13" s="22" t="s">
        <v>11</v>
      </c>
      <c r="B13" s="22" t="s">
        <v>22</v>
      </c>
      <c r="C13" s="22" t="s">
        <v>23</v>
      </c>
      <c r="D13" s="21">
        <v>10000000</v>
      </c>
      <c r="E13" s="25">
        <f t="shared" si="0"/>
        <v>7</v>
      </c>
      <c r="F13" s="35"/>
      <c r="G13" s="21">
        <v>370000000</v>
      </c>
      <c r="H13" s="33">
        <f t="shared" si="1"/>
        <v>8.568201724066995</v>
      </c>
      <c r="I13" s="35"/>
      <c r="J13" s="21"/>
      <c r="K13" s="21"/>
      <c r="L13" s="21"/>
      <c r="M13" s="21">
        <v>6.21</v>
      </c>
      <c r="N13" s="20">
        <v>0.16</v>
      </c>
      <c r="O13" s="21">
        <v>2</v>
      </c>
      <c r="P13" s="21">
        <v>1</v>
      </c>
      <c r="Q13" s="22" t="s">
        <v>4</v>
      </c>
      <c r="R13" s="22" t="s">
        <v>115</v>
      </c>
      <c r="S13" s="29">
        <v>8.73</v>
      </c>
      <c r="U13" s="17"/>
      <c r="V13" s="17"/>
      <c r="W13" s="17"/>
      <c r="X13" s="17"/>
      <c r="Y13" s="17"/>
      <c r="Z13" s="17"/>
      <c r="AA13" s="17"/>
      <c r="AB13" s="17"/>
    </row>
    <row r="14" spans="1:31" x14ac:dyDescent="0.3">
      <c r="A14" s="22" t="s">
        <v>11</v>
      </c>
      <c r="B14" s="22" t="s">
        <v>24</v>
      </c>
      <c r="C14" s="22" t="s">
        <v>118</v>
      </c>
      <c r="D14" s="21">
        <v>20000</v>
      </c>
      <c r="E14" s="25">
        <f t="shared" si="0"/>
        <v>4.3010299956639813</v>
      </c>
      <c r="F14" s="35">
        <f>(E14-E15)/E15*100</f>
        <v>-14.685677861870577</v>
      </c>
      <c r="G14" s="26">
        <v>1000000</v>
      </c>
      <c r="H14" s="33">
        <f t="shared" si="1"/>
        <v>6</v>
      </c>
      <c r="I14" s="35">
        <f>(H14-H15)/H15*100</f>
        <v>-10.433992149294577</v>
      </c>
      <c r="J14" s="21"/>
      <c r="K14" s="21"/>
      <c r="L14" s="21"/>
      <c r="M14" s="21">
        <v>6.57</v>
      </c>
      <c r="N14" s="20">
        <v>0.24</v>
      </c>
      <c r="O14" s="21">
        <v>1</v>
      </c>
      <c r="P14" s="21">
        <v>1</v>
      </c>
      <c r="Q14" s="22" t="s">
        <v>6</v>
      </c>
      <c r="R14" s="22" t="s">
        <v>6</v>
      </c>
      <c r="S14" s="29">
        <v>36.65</v>
      </c>
      <c r="U14" s="17"/>
      <c r="V14" s="17"/>
      <c r="W14" s="17"/>
      <c r="X14" s="17"/>
      <c r="Y14" s="17"/>
      <c r="Z14" s="17"/>
      <c r="AA14" s="17"/>
      <c r="AB14" s="17"/>
    </row>
    <row r="15" spans="1:31" x14ac:dyDescent="0.3">
      <c r="A15" s="22" t="s">
        <v>11</v>
      </c>
      <c r="B15" s="22" t="s">
        <v>24</v>
      </c>
      <c r="C15" s="22" t="s">
        <v>25</v>
      </c>
      <c r="D15" s="21">
        <v>110000</v>
      </c>
      <c r="E15" s="25">
        <f t="shared" si="0"/>
        <v>5.0413926851582254</v>
      </c>
      <c r="F15" s="35"/>
      <c r="G15" s="21">
        <v>5000000</v>
      </c>
      <c r="H15" s="33">
        <f t="shared" si="1"/>
        <v>6.6989700043360187</v>
      </c>
      <c r="I15" s="35"/>
      <c r="J15" s="21"/>
      <c r="K15" s="21"/>
      <c r="L15" s="21"/>
      <c r="M15" s="21">
        <v>6.21</v>
      </c>
      <c r="N15" s="20">
        <v>0.4</v>
      </c>
      <c r="O15" s="21">
        <v>2</v>
      </c>
      <c r="P15" s="21">
        <v>2</v>
      </c>
      <c r="Q15" s="22" t="s">
        <v>5</v>
      </c>
      <c r="R15" s="22" t="s">
        <v>4</v>
      </c>
      <c r="S15" s="29">
        <v>11.28</v>
      </c>
      <c r="X15" s="17"/>
      <c r="Y15" s="17"/>
      <c r="Z15" s="17"/>
      <c r="AA15" s="17"/>
      <c r="AB15" s="17"/>
    </row>
    <row r="16" spans="1:31" x14ac:dyDescent="0.3">
      <c r="A16" s="22" t="s">
        <v>11</v>
      </c>
      <c r="B16" s="22" t="s">
        <v>26</v>
      </c>
      <c r="C16" s="22" t="s">
        <v>116</v>
      </c>
      <c r="D16" s="21">
        <v>7940000</v>
      </c>
      <c r="E16" s="25">
        <f t="shared" si="0"/>
        <v>6.8998205024270964</v>
      </c>
      <c r="F16" s="35">
        <f>(E16-E17)/E17*100</f>
        <v>-16.007892175979997</v>
      </c>
      <c r="G16" s="21">
        <v>3000000</v>
      </c>
      <c r="H16" s="33">
        <f t="shared" si="1"/>
        <v>6.4771212547196626</v>
      </c>
      <c r="I16" s="35">
        <f>(H16-H17)/H17*100</f>
        <v>-24.824062165095221</v>
      </c>
      <c r="J16" s="21"/>
      <c r="K16" s="21"/>
      <c r="L16" s="21"/>
      <c r="M16" s="21">
        <v>5.59</v>
      </c>
      <c r="N16" s="20">
        <v>0.15</v>
      </c>
      <c r="O16" s="21">
        <v>2</v>
      </c>
      <c r="P16" s="21">
        <v>2</v>
      </c>
      <c r="Q16" s="22" t="s">
        <v>5</v>
      </c>
      <c r="R16" s="22" t="s">
        <v>115</v>
      </c>
      <c r="S16" s="29">
        <v>14.7</v>
      </c>
    </row>
    <row r="17" spans="1:33" x14ac:dyDescent="0.3">
      <c r="A17" s="22" t="s">
        <v>11</v>
      </c>
      <c r="B17" s="22" t="s">
        <v>26</v>
      </c>
      <c r="C17" s="22" t="s">
        <v>27</v>
      </c>
      <c r="D17" s="21">
        <v>164000000</v>
      </c>
      <c r="E17" s="25">
        <f t="shared" si="0"/>
        <v>8.214843848047698</v>
      </c>
      <c r="F17" s="35"/>
      <c r="G17" s="21">
        <v>413000000</v>
      </c>
      <c r="H17" s="33">
        <f t="shared" si="1"/>
        <v>8.6159500516564016</v>
      </c>
      <c r="I17" s="35"/>
      <c r="J17" s="21"/>
      <c r="K17" s="21"/>
      <c r="L17" s="21"/>
      <c r="M17" s="21">
        <v>4.0199999999999996</v>
      </c>
      <c r="N17" s="20">
        <v>0.55000000000000004</v>
      </c>
      <c r="O17" s="21">
        <v>2</v>
      </c>
      <c r="P17" s="21">
        <v>2</v>
      </c>
      <c r="Q17" s="22" t="s">
        <v>4</v>
      </c>
      <c r="R17" s="22" t="s">
        <v>115</v>
      </c>
      <c r="S17" s="29">
        <v>8.18</v>
      </c>
    </row>
    <row r="18" spans="1:33" x14ac:dyDescent="0.3">
      <c r="A18" s="22" t="s">
        <v>11</v>
      </c>
      <c r="B18" s="22" t="s">
        <v>28</v>
      </c>
      <c r="C18" s="22" t="s">
        <v>116</v>
      </c>
      <c r="D18" s="21">
        <v>10000</v>
      </c>
      <c r="E18" s="25">
        <f t="shared" si="0"/>
        <v>4</v>
      </c>
      <c r="F18" s="35">
        <f>(E18-E19)/E19*100</f>
        <v>-32.48123852953988</v>
      </c>
      <c r="G18" s="21">
        <v>5600000</v>
      </c>
      <c r="H18" s="33">
        <f t="shared" si="1"/>
        <v>6.7481880270062007</v>
      </c>
      <c r="I18" s="35">
        <f>(H18-H19)/H19*100</f>
        <v>-4.1640151495887796</v>
      </c>
      <c r="J18" s="21"/>
      <c r="K18" s="21"/>
      <c r="L18" s="21"/>
      <c r="M18" s="21">
        <v>6.25</v>
      </c>
      <c r="N18" s="20">
        <v>0.16</v>
      </c>
      <c r="O18" s="21">
        <v>1</v>
      </c>
      <c r="P18" s="21">
        <v>1</v>
      </c>
      <c r="Q18" s="22" t="s">
        <v>4</v>
      </c>
      <c r="R18" s="22" t="s">
        <v>6</v>
      </c>
      <c r="S18" s="29">
        <v>26.32</v>
      </c>
    </row>
    <row r="19" spans="1:33" x14ac:dyDescent="0.3">
      <c r="A19" s="22" t="s">
        <v>11</v>
      </c>
      <c r="B19" s="22" t="s">
        <v>28</v>
      </c>
      <c r="C19" s="22" t="s">
        <v>29</v>
      </c>
      <c r="D19" s="21">
        <v>840000</v>
      </c>
      <c r="E19" s="25">
        <f t="shared" si="0"/>
        <v>5.924279286061882</v>
      </c>
      <c r="F19" s="35"/>
      <c r="G19" s="21">
        <v>11000000</v>
      </c>
      <c r="H19" s="33">
        <f t="shared" si="1"/>
        <v>7.0413926851582254</v>
      </c>
      <c r="I19" s="35"/>
      <c r="J19" s="21"/>
      <c r="K19" s="21"/>
      <c r="L19" s="21"/>
      <c r="M19" s="21">
        <v>6.28</v>
      </c>
      <c r="N19" s="20">
        <v>0.16</v>
      </c>
      <c r="O19" s="21">
        <v>1</v>
      </c>
      <c r="P19" s="21">
        <v>1</v>
      </c>
      <c r="Q19" s="22" t="s">
        <v>4</v>
      </c>
      <c r="R19" s="22" t="s">
        <v>115</v>
      </c>
      <c r="S19" s="29">
        <v>37.29</v>
      </c>
    </row>
    <row r="20" spans="1:33" x14ac:dyDescent="0.3">
      <c r="A20" s="22" t="s">
        <v>11</v>
      </c>
      <c r="B20" s="22" t="s">
        <v>30</v>
      </c>
      <c r="C20" s="22" t="s">
        <v>116</v>
      </c>
      <c r="D20" s="26">
        <v>110000</v>
      </c>
      <c r="E20" s="25">
        <f t="shared" si="0"/>
        <v>5.0413926851582254</v>
      </c>
      <c r="F20" s="35">
        <f>(E20-E21)/E21*100</f>
        <v>-17.542698800830895</v>
      </c>
      <c r="G20" s="26">
        <v>600000</v>
      </c>
      <c r="H20" s="33">
        <f t="shared" si="1"/>
        <v>5.7781512503836439</v>
      </c>
      <c r="I20" s="35">
        <f>(H20-H21)/H21*100</f>
        <v>-6.8659009410377001</v>
      </c>
      <c r="J20" s="21"/>
      <c r="K20" s="21"/>
      <c r="L20" s="21"/>
      <c r="M20" s="26">
        <v>6.5</v>
      </c>
      <c r="N20" s="20">
        <v>0.2</v>
      </c>
      <c r="O20" s="21">
        <v>1</v>
      </c>
      <c r="P20" s="21">
        <v>1</v>
      </c>
      <c r="Q20" s="22" t="s">
        <v>5</v>
      </c>
      <c r="R20" s="22" t="s">
        <v>5</v>
      </c>
      <c r="S20" s="29">
        <v>11.43</v>
      </c>
    </row>
    <row r="21" spans="1:33" x14ac:dyDescent="0.3">
      <c r="A21" s="22" t="s">
        <v>11</v>
      </c>
      <c r="B21" s="22" t="s">
        <v>30</v>
      </c>
      <c r="C21" s="22" t="s">
        <v>31</v>
      </c>
      <c r="D21" s="26">
        <v>1300000</v>
      </c>
      <c r="E21" s="25">
        <f t="shared" si="0"/>
        <v>6.1139433523068369</v>
      </c>
      <c r="F21" s="35"/>
      <c r="G21" s="26">
        <v>1600000</v>
      </c>
      <c r="H21" s="33">
        <f t="shared" si="1"/>
        <v>6.204119982655925</v>
      </c>
      <c r="I21" s="35"/>
      <c r="J21" s="21"/>
      <c r="K21" s="21"/>
      <c r="L21" s="21"/>
      <c r="M21" s="26">
        <v>6.2</v>
      </c>
      <c r="N21" s="27">
        <v>0.2</v>
      </c>
      <c r="O21" s="21">
        <v>2</v>
      </c>
      <c r="P21" s="21">
        <v>2</v>
      </c>
      <c r="Q21" s="22" t="s">
        <v>4</v>
      </c>
      <c r="R21" s="22" t="s">
        <v>4</v>
      </c>
      <c r="S21" s="29">
        <v>11.63</v>
      </c>
    </row>
    <row r="22" spans="1:33" x14ac:dyDescent="0.3">
      <c r="A22" s="22" t="s">
        <v>32</v>
      </c>
      <c r="B22" s="22" t="s">
        <v>33</v>
      </c>
      <c r="C22" s="22" t="s">
        <v>116</v>
      </c>
      <c r="D22" s="26">
        <v>10000</v>
      </c>
      <c r="E22" s="25">
        <f t="shared" si="0"/>
        <v>4</v>
      </c>
      <c r="F22" s="35">
        <f>(E22-E23)/E23*100</f>
        <v>-14.874962038298555</v>
      </c>
      <c r="G22" s="26">
        <v>190000</v>
      </c>
      <c r="H22" s="33">
        <f t="shared" si="1"/>
        <v>5.2787536009528289</v>
      </c>
      <c r="I22" s="35">
        <f>(H22-H23)/H23*100</f>
        <v>-12.020773317452853</v>
      </c>
      <c r="J22" s="21"/>
      <c r="K22" s="21"/>
      <c r="L22" s="21"/>
      <c r="M22" s="26">
        <v>6.4</v>
      </c>
      <c r="N22" s="27">
        <v>0.17</v>
      </c>
      <c r="O22" s="21">
        <v>1</v>
      </c>
      <c r="P22" s="21">
        <v>1</v>
      </c>
      <c r="Q22" s="22" t="s">
        <v>6</v>
      </c>
      <c r="R22" s="22" t="s">
        <v>6</v>
      </c>
      <c r="S22" s="29">
        <v>16.989999999999998</v>
      </c>
    </row>
    <row r="23" spans="1:33" x14ac:dyDescent="0.3">
      <c r="A23" s="22" t="s">
        <v>32</v>
      </c>
      <c r="B23" s="22" t="s">
        <v>33</v>
      </c>
      <c r="C23" s="22" t="s">
        <v>34</v>
      </c>
      <c r="D23" s="26">
        <v>50000</v>
      </c>
      <c r="E23" s="25">
        <f t="shared" si="0"/>
        <v>4.6989700043360187</v>
      </c>
      <c r="F23" s="35"/>
      <c r="G23" s="26">
        <v>1000000</v>
      </c>
      <c r="H23" s="33">
        <f t="shared" si="1"/>
        <v>6</v>
      </c>
      <c r="I23" s="35"/>
      <c r="J23" s="21">
        <v>100</v>
      </c>
      <c r="K23" s="21">
        <f>LOG(J23)</f>
        <v>2</v>
      </c>
      <c r="L23" s="21"/>
      <c r="M23" s="26">
        <v>6.31</v>
      </c>
      <c r="N23" s="27">
        <v>0.22</v>
      </c>
      <c r="O23" s="21">
        <v>2</v>
      </c>
      <c r="P23" s="21">
        <v>2</v>
      </c>
      <c r="Q23" s="22" t="s">
        <v>5</v>
      </c>
      <c r="R23" s="22" t="s">
        <v>5</v>
      </c>
      <c r="S23" s="29">
        <v>14.58</v>
      </c>
    </row>
    <row r="24" spans="1:33" x14ac:dyDescent="0.3">
      <c r="A24" s="22" t="s">
        <v>32</v>
      </c>
      <c r="B24" s="22" t="s">
        <v>35</v>
      </c>
      <c r="C24" s="22" t="s">
        <v>116</v>
      </c>
      <c r="D24" s="21">
        <v>900</v>
      </c>
      <c r="E24" s="25">
        <f t="shared" si="0"/>
        <v>2.9542425094393248</v>
      </c>
      <c r="F24" s="35">
        <f>(E24-E25)/E25*100</f>
        <v>-29.307039816219536</v>
      </c>
      <c r="G24" s="21">
        <v>140000</v>
      </c>
      <c r="H24" s="33">
        <f t="shared" si="1"/>
        <v>5.1461280356782382</v>
      </c>
      <c r="I24" s="35">
        <f>(H24-H25)/H25*100</f>
        <v>-18.328780545093142</v>
      </c>
      <c r="J24" s="21">
        <v>0</v>
      </c>
      <c r="K24" s="21"/>
      <c r="L24" s="21"/>
      <c r="M24" s="21">
        <v>6.52</v>
      </c>
      <c r="N24" s="27">
        <v>0.17099999999999999</v>
      </c>
      <c r="O24" s="21">
        <v>1</v>
      </c>
      <c r="P24" s="21">
        <v>1</v>
      </c>
      <c r="Q24" s="22" t="s">
        <v>6</v>
      </c>
      <c r="R24" s="22" t="s">
        <v>6</v>
      </c>
      <c r="S24" s="29">
        <v>17.86</v>
      </c>
    </row>
    <row r="25" spans="1:33" x14ac:dyDescent="0.3">
      <c r="A25" s="22" t="s">
        <v>32</v>
      </c>
      <c r="B25" s="22" t="s">
        <v>35</v>
      </c>
      <c r="C25" s="22" t="s">
        <v>36</v>
      </c>
      <c r="D25" s="21">
        <v>15100</v>
      </c>
      <c r="E25" s="25">
        <f t="shared" si="0"/>
        <v>4.1789769472931697</v>
      </c>
      <c r="F25" s="35"/>
      <c r="G25" s="21">
        <v>2000000</v>
      </c>
      <c r="H25" s="33">
        <f t="shared" si="1"/>
        <v>6.3010299956639813</v>
      </c>
      <c r="I25" s="35"/>
      <c r="J25" s="21">
        <v>0</v>
      </c>
      <c r="K25" s="21"/>
      <c r="L25" s="21"/>
      <c r="M25" s="21">
        <v>6.33</v>
      </c>
      <c r="N25" s="20">
        <v>0.24299999999999999</v>
      </c>
      <c r="O25" s="21">
        <v>2</v>
      </c>
      <c r="P25" s="21">
        <v>2</v>
      </c>
      <c r="Q25" s="22" t="s">
        <v>4</v>
      </c>
      <c r="R25" s="22" t="s">
        <v>5</v>
      </c>
      <c r="S25" s="29">
        <v>16.61</v>
      </c>
    </row>
    <row r="26" spans="1:33" x14ac:dyDescent="0.3">
      <c r="A26" s="22" t="s">
        <v>32</v>
      </c>
      <c r="B26" s="22" t="s">
        <v>37</v>
      </c>
      <c r="C26" s="22" t="s">
        <v>116</v>
      </c>
      <c r="D26" s="21">
        <v>700</v>
      </c>
      <c r="E26" s="25">
        <f t="shared" si="0"/>
        <v>2.8450980400142569</v>
      </c>
      <c r="F26" s="35">
        <f>(E26-E27)/E27*100</f>
        <v>-17.085501988111766</v>
      </c>
      <c r="G26" s="21">
        <v>6000000</v>
      </c>
      <c r="H26" s="33">
        <f t="shared" si="1"/>
        <v>6.7781512503836439</v>
      </c>
      <c r="I26" s="35">
        <f>(H26-H27)/H27*100</f>
        <v>-11.757084032170017</v>
      </c>
      <c r="J26" s="21">
        <v>0</v>
      </c>
      <c r="K26" s="21"/>
      <c r="L26" s="21"/>
      <c r="M26" s="21">
        <v>6.3</v>
      </c>
      <c r="N26" s="20">
        <v>0.16200000000000001</v>
      </c>
      <c r="O26" s="21">
        <v>2</v>
      </c>
      <c r="P26" s="21">
        <v>1</v>
      </c>
      <c r="Q26" s="22" t="s">
        <v>6</v>
      </c>
      <c r="R26" s="22" t="s">
        <v>4</v>
      </c>
      <c r="S26" s="29">
        <v>19.02</v>
      </c>
    </row>
    <row r="27" spans="1:33" x14ac:dyDescent="0.3">
      <c r="A27" s="22" t="s">
        <v>32</v>
      </c>
      <c r="B27" s="22" t="s">
        <v>37</v>
      </c>
      <c r="C27" s="22" t="s">
        <v>38</v>
      </c>
      <c r="D27" s="21">
        <v>2700</v>
      </c>
      <c r="E27" s="25">
        <f t="shared" si="0"/>
        <v>3.4313637641589874</v>
      </c>
      <c r="F27" s="35"/>
      <c r="G27" s="21">
        <v>48000000</v>
      </c>
      <c r="H27" s="33">
        <f t="shared" si="1"/>
        <v>7.6812412373755876</v>
      </c>
      <c r="I27" s="35"/>
      <c r="J27" s="21">
        <v>0</v>
      </c>
      <c r="K27" s="21"/>
      <c r="L27" s="21"/>
      <c r="M27" s="21">
        <v>5.81</v>
      </c>
      <c r="N27" s="27">
        <v>0.26100000000000001</v>
      </c>
      <c r="O27" s="21">
        <v>2</v>
      </c>
      <c r="P27" s="21">
        <v>2</v>
      </c>
      <c r="Q27" s="22" t="s">
        <v>5</v>
      </c>
      <c r="R27" s="22" t="s">
        <v>115</v>
      </c>
      <c r="S27" s="29">
        <v>11.39</v>
      </c>
    </row>
    <row r="28" spans="1:33" x14ac:dyDescent="0.3">
      <c r="A28" s="22" t="s">
        <v>32</v>
      </c>
      <c r="B28" s="22" t="s">
        <v>39</v>
      </c>
      <c r="C28" s="22" t="s">
        <v>116</v>
      </c>
      <c r="D28" s="21">
        <v>1300000</v>
      </c>
      <c r="E28" s="25">
        <f t="shared" si="0"/>
        <v>6.1139433523068369</v>
      </c>
      <c r="F28" s="35">
        <f>(E28-E29)/E29*100</f>
        <v>-15.441718504784181</v>
      </c>
      <c r="G28" s="21">
        <v>100000000</v>
      </c>
      <c r="H28" s="33">
        <f t="shared" si="1"/>
        <v>8</v>
      </c>
      <c r="I28" s="35">
        <f>(H28-H29)/H29*100</f>
        <v>-5.4641485547448827</v>
      </c>
      <c r="J28" s="21">
        <v>0</v>
      </c>
      <c r="K28" s="21"/>
      <c r="L28" s="21"/>
      <c r="M28" s="21">
        <v>6.05</v>
      </c>
      <c r="N28" s="27">
        <v>0.23399999999999999</v>
      </c>
      <c r="O28" s="21">
        <v>2</v>
      </c>
      <c r="P28" s="21">
        <v>2</v>
      </c>
      <c r="Q28" s="22" t="s">
        <v>4</v>
      </c>
      <c r="R28" s="22" t="s">
        <v>115</v>
      </c>
      <c r="S28" s="29">
        <v>18.829999999999998</v>
      </c>
    </row>
    <row r="29" spans="1:33" x14ac:dyDescent="0.3">
      <c r="A29" s="22" t="s">
        <v>32</v>
      </c>
      <c r="B29" s="22" t="s">
        <v>39</v>
      </c>
      <c r="C29" s="22" t="s">
        <v>40</v>
      </c>
      <c r="D29" s="21">
        <v>17000000</v>
      </c>
      <c r="E29" s="25">
        <f t="shared" si="0"/>
        <v>7.2304489213782741</v>
      </c>
      <c r="F29" s="35"/>
      <c r="G29" s="21">
        <v>290000000</v>
      </c>
      <c r="H29" s="33">
        <f t="shared" si="1"/>
        <v>8.4623979978989556</v>
      </c>
      <c r="I29" s="35"/>
      <c r="J29" s="21">
        <v>0</v>
      </c>
      <c r="K29" s="21"/>
      <c r="L29" s="21"/>
      <c r="M29" s="21">
        <v>6.06</v>
      </c>
      <c r="N29" s="27">
        <v>0.23399999999999999</v>
      </c>
      <c r="O29" s="21">
        <v>2</v>
      </c>
      <c r="P29" s="21">
        <v>2</v>
      </c>
      <c r="Q29" s="22" t="s">
        <v>4</v>
      </c>
      <c r="R29" s="22" t="s">
        <v>115</v>
      </c>
      <c r="S29" s="29">
        <v>16.61</v>
      </c>
    </row>
    <row r="30" spans="1:33" x14ac:dyDescent="0.3">
      <c r="A30" s="22" t="s">
        <v>32</v>
      </c>
      <c r="B30" s="22" t="s">
        <v>41</v>
      </c>
      <c r="C30" s="22" t="s">
        <v>116</v>
      </c>
      <c r="D30" s="21">
        <v>10000000</v>
      </c>
      <c r="E30" s="25">
        <f t="shared" si="0"/>
        <v>7</v>
      </c>
      <c r="F30" s="35">
        <f>(E30-E31)/E31*100</f>
        <v>-7.7863203335062359</v>
      </c>
      <c r="G30" s="21">
        <v>450000000</v>
      </c>
      <c r="H30" s="33">
        <f t="shared" si="1"/>
        <v>8.653212513775344</v>
      </c>
      <c r="I30" s="35">
        <f>(H30-H31)/H31*100</f>
        <v>-1.9585409458866827</v>
      </c>
      <c r="J30" s="21">
        <v>0</v>
      </c>
      <c r="K30" s="21"/>
      <c r="L30" s="21"/>
      <c r="M30" s="21">
        <v>5.59</v>
      </c>
      <c r="N30" s="27">
        <v>0.20699999999999999</v>
      </c>
      <c r="O30" s="21">
        <v>2</v>
      </c>
      <c r="P30" s="21">
        <v>2</v>
      </c>
      <c r="Q30" s="22" t="s">
        <v>4</v>
      </c>
      <c r="R30" s="22" t="s">
        <v>115</v>
      </c>
      <c r="S30" s="29">
        <v>18.64</v>
      </c>
    </row>
    <row r="31" spans="1:33" x14ac:dyDescent="0.3">
      <c r="A31" s="22" t="s">
        <v>32</v>
      </c>
      <c r="B31" s="22" t="s">
        <v>41</v>
      </c>
      <c r="C31" s="22" t="s">
        <v>42</v>
      </c>
      <c r="D31" s="21">
        <v>39000000</v>
      </c>
      <c r="E31" s="25">
        <f t="shared" si="0"/>
        <v>7.5910646070264995</v>
      </c>
      <c r="F31" s="35"/>
      <c r="G31" s="21">
        <v>670000000</v>
      </c>
      <c r="H31" s="33">
        <f t="shared" si="1"/>
        <v>8.8260748027008269</v>
      </c>
      <c r="I31" s="35"/>
      <c r="J31" s="21">
        <v>0</v>
      </c>
      <c r="K31" s="21"/>
      <c r="L31" s="21"/>
      <c r="M31" s="21">
        <v>5.5</v>
      </c>
      <c r="N31" s="27">
        <v>0.252</v>
      </c>
      <c r="O31" s="21">
        <v>2</v>
      </c>
      <c r="P31" s="21">
        <v>2</v>
      </c>
      <c r="Q31" s="22" t="s">
        <v>4</v>
      </c>
      <c r="R31" s="22" t="s">
        <v>115</v>
      </c>
      <c r="S31" s="17">
        <v>14.97</v>
      </c>
      <c r="T31" s="17"/>
      <c r="AG31" s="17"/>
    </row>
    <row r="32" spans="1:33" x14ac:dyDescent="0.3">
      <c r="A32" s="22" t="s">
        <v>32</v>
      </c>
      <c r="B32" s="22" t="s">
        <v>43</v>
      </c>
      <c r="C32" s="22" t="s">
        <v>116</v>
      </c>
      <c r="D32" s="21">
        <v>1000</v>
      </c>
      <c r="E32" s="25">
        <f t="shared" si="0"/>
        <v>3</v>
      </c>
      <c r="F32" s="35">
        <f>(E32-E33)/E33*100</f>
        <v>-13.540233874091593</v>
      </c>
      <c r="G32" s="21">
        <v>37000000</v>
      </c>
      <c r="H32" s="33">
        <f t="shared" si="1"/>
        <v>7.568201724066995</v>
      </c>
      <c r="I32" s="35">
        <f>(H32-H33)/H33*100</f>
        <v>-3.6797573794362624</v>
      </c>
      <c r="J32" s="21">
        <v>0</v>
      </c>
      <c r="K32" s="21"/>
      <c r="L32" s="21"/>
      <c r="M32" s="21">
        <v>6.15</v>
      </c>
      <c r="N32" s="27">
        <v>0.16200000000000001</v>
      </c>
      <c r="O32" s="21">
        <v>1</v>
      </c>
      <c r="P32" s="21">
        <v>1</v>
      </c>
      <c r="Q32" s="22" t="s">
        <v>4</v>
      </c>
      <c r="R32" s="22" t="s">
        <v>4</v>
      </c>
      <c r="S32" s="17">
        <v>8.9700000000000006</v>
      </c>
      <c r="T32" s="17"/>
      <c r="AG32" s="17"/>
    </row>
    <row r="33" spans="1:28" x14ac:dyDescent="0.3">
      <c r="A33" s="22" t="s">
        <v>32</v>
      </c>
      <c r="B33" s="22" t="s">
        <v>43</v>
      </c>
      <c r="C33" s="22" t="s">
        <v>44</v>
      </c>
      <c r="D33" s="21">
        <v>2950</v>
      </c>
      <c r="E33" s="25">
        <f t="shared" si="0"/>
        <v>3.469822015978163</v>
      </c>
      <c r="F33" s="35"/>
      <c r="G33" s="21">
        <v>72000000</v>
      </c>
      <c r="H33" s="33">
        <f t="shared" si="1"/>
        <v>7.8573324964312681</v>
      </c>
      <c r="I33" s="35"/>
      <c r="J33" s="21">
        <v>0</v>
      </c>
      <c r="K33" s="21"/>
      <c r="L33" s="21"/>
      <c r="M33" s="21">
        <v>6.21</v>
      </c>
      <c r="N33" s="27">
        <v>0.18</v>
      </c>
      <c r="O33" s="21">
        <v>2</v>
      </c>
      <c r="P33" s="21">
        <v>1</v>
      </c>
      <c r="Q33" s="22" t="s">
        <v>4</v>
      </c>
      <c r="R33" s="22" t="s">
        <v>115</v>
      </c>
      <c r="S33" s="29">
        <v>9.57</v>
      </c>
    </row>
    <row r="34" spans="1:28" x14ac:dyDescent="0.3">
      <c r="A34" s="22" t="s">
        <v>32</v>
      </c>
      <c r="B34" s="22" t="s">
        <v>45</v>
      </c>
      <c r="C34" s="22" t="s">
        <v>116</v>
      </c>
      <c r="D34" s="26">
        <v>79000</v>
      </c>
      <c r="E34" s="25">
        <f t="shared" si="0"/>
        <v>4.8976270912904418</v>
      </c>
      <c r="F34" s="35">
        <f>(E34-E35)/E35*100</f>
        <v>-11.035537440795968</v>
      </c>
      <c r="G34" s="26">
        <v>73500000</v>
      </c>
      <c r="H34" s="33">
        <f t="shared" si="1"/>
        <v>7.8662873390841952</v>
      </c>
      <c r="I34" s="35">
        <f>(H34-H35)/H35*100</f>
        <v>-2.296133166621356</v>
      </c>
      <c r="J34" s="21">
        <v>0</v>
      </c>
      <c r="K34" s="21"/>
      <c r="L34" s="21"/>
      <c r="M34" s="26">
        <v>6.3</v>
      </c>
      <c r="N34" s="27">
        <v>0.26100000000000001</v>
      </c>
      <c r="O34" s="21">
        <v>1</v>
      </c>
      <c r="P34" s="21">
        <v>1</v>
      </c>
      <c r="Q34" s="22" t="s">
        <v>4</v>
      </c>
      <c r="R34" s="22" t="s">
        <v>7</v>
      </c>
      <c r="S34" s="17">
        <v>5.89</v>
      </c>
      <c r="U34" s="17"/>
      <c r="V34" s="17"/>
      <c r="W34" s="17"/>
    </row>
    <row r="35" spans="1:28" x14ac:dyDescent="0.3">
      <c r="A35" s="22" t="s">
        <v>32</v>
      </c>
      <c r="B35" s="22" t="s">
        <v>45</v>
      </c>
      <c r="C35" s="22" t="s">
        <v>46</v>
      </c>
      <c r="D35" s="26">
        <v>320000</v>
      </c>
      <c r="E35" s="25">
        <f t="shared" si="0"/>
        <v>5.5051499783199063</v>
      </c>
      <c r="F35" s="35"/>
      <c r="G35" s="26">
        <v>112500000</v>
      </c>
      <c r="H35" s="33">
        <f t="shared" si="1"/>
        <v>8.0511525224473814</v>
      </c>
      <c r="I35" s="35"/>
      <c r="J35" s="21">
        <v>0</v>
      </c>
      <c r="K35" s="21"/>
      <c r="L35" s="21"/>
      <c r="M35" s="26">
        <v>6.27</v>
      </c>
      <c r="N35" s="27">
        <v>0.24299999999999999</v>
      </c>
      <c r="O35" s="21">
        <v>1</v>
      </c>
      <c r="P35" s="21">
        <v>1</v>
      </c>
      <c r="Q35" s="22" t="s">
        <v>4</v>
      </c>
      <c r="R35" s="22" t="s">
        <v>7</v>
      </c>
      <c r="S35" s="17">
        <v>3.8</v>
      </c>
      <c r="U35" s="17"/>
      <c r="V35" s="17"/>
      <c r="W35" s="17"/>
    </row>
    <row r="36" spans="1:28" x14ac:dyDescent="0.3">
      <c r="A36" s="22" t="s">
        <v>32</v>
      </c>
      <c r="B36" s="22" t="s">
        <v>47</v>
      </c>
      <c r="C36" s="22" t="s">
        <v>116</v>
      </c>
      <c r="D36" s="21">
        <v>3900</v>
      </c>
      <c r="E36" s="25">
        <f t="shared" si="0"/>
        <v>3.5910646070264991</v>
      </c>
      <c r="F36" s="35">
        <f>(E36-E37)/E37*100</f>
        <v>-31.97135387455284</v>
      </c>
      <c r="G36" s="21">
        <v>10000000</v>
      </c>
      <c r="H36" s="33">
        <f t="shared" si="1"/>
        <v>7</v>
      </c>
      <c r="I36" s="35">
        <f>(H36-H37)/H37*100</f>
        <v>-6.3810822168825609</v>
      </c>
      <c r="J36" s="21">
        <v>0</v>
      </c>
      <c r="K36" s="21"/>
      <c r="L36" s="21"/>
      <c r="M36" s="21">
        <v>6.05</v>
      </c>
      <c r="N36" s="27">
        <v>0.19800000000000001</v>
      </c>
      <c r="O36" s="21">
        <v>1</v>
      </c>
      <c r="P36" s="21">
        <v>1</v>
      </c>
      <c r="Q36" s="22" t="s">
        <v>4</v>
      </c>
      <c r="R36" s="22" t="s">
        <v>115</v>
      </c>
      <c r="S36" s="29">
        <v>7.78</v>
      </c>
      <c r="U36" s="17"/>
      <c r="V36" s="17"/>
      <c r="W36" s="17"/>
      <c r="X36" s="17"/>
      <c r="Y36" s="17"/>
      <c r="Z36" s="17"/>
      <c r="AA36" s="17"/>
      <c r="AB36" s="17"/>
    </row>
    <row r="37" spans="1:28" x14ac:dyDescent="0.3">
      <c r="A37" s="22" t="s">
        <v>32</v>
      </c>
      <c r="B37" s="22" t="s">
        <v>47</v>
      </c>
      <c r="C37" s="22" t="s">
        <v>48</v>
      </c>
      <c r="D37" s="21">
        <v>190000</v>
      </c>
      <c r="E37" s="25">
        <f t="shared" si="0"/>
        <v>5.2787536009528289</v>
      </c>
      <c r="F37" s="35"/>
      <c r="G37" s="21">
        <v>30000000</v>
      </c>
      <c r="H37" s="33">
        <f t="shared" si="1"/>
        <v>7.4771212547196626</v>
      </c>
      <c r="I37" s="35"/>
      <c r="J37" s="21">
        <v>0</v>
      </c>
      <c r="K37" s="21"/>
      <c r="L37" s="21"/>
      <c r="M37" s="21">
        <v>6.08</v>
      </c>
      <c r="N37" s="27">
        <v>0.24299999999999999</v>
      </c>
      <c r="O37" s="21">
        <v>2</v>
      </c>
      <c r="P37" s="21">
        <v>2</v>
      </c>
      <c r="Q37" s="22" t="s">
        <v>4</v>
      </c>
      <c r="R37" s="22" t="s">
        <v>115</v>
      </c>
      <c r="S37" s="29">
        <v>8.2799999999999994</v>
      </c>
      <c r="U37" s="17"/>
      <c r="V37" s="17"/>
      <c r="W37" s="17"/>
      <c r="X37" s="17"/>
      <c r="Y37" s="17"/>
      <c r="Z37" s="17"/>
      <c r="AA37" s="17"/>
      <c r="AB37" s="17"/>
    </row>
    <row r="38" spans="1:28" x14ac:dyDescent="0.3">
      <c r="A38" s="22" t="s">
        <v>32</v>
      </c>
      <c r="B38" s="22" t="s">
        <v>49</v>
      </c>
      <c r="C38" s="22" t="s">
        <v>116</v>
      </c>
      <c r="D38" s="21">
        <v>0</v>
      </c>
      <c r="E38" s="25"/>
      <c r="F38" s="35">
        <f>(E38-E39)/E39*100</f>
        <v>-100</v>
      </c>
      <c r="G38" s="21">
        <v>13000000</v>
      </c>
      <c r="H38" s="33">
        <f t="shared" si="1"/>
        <v>7.1139433523068369</v>
      </c>
      <c r="I38" s="35">
        <f>(H38-H39)/H39*100</f>
        <v>-12.990900824063454</v>
      </c>
      <c r="J38" s="21">
        <v>0</v>
      </c>
      <c r="K38" s="21"/>
      <c r="L38" s="21"/>
      <c r="M38" s="21">
        <v>6</v>
      </c>
      <c r="N38" s="27">
        <v>0.17099999999999999</v>
      </c>
      <c r="O38" s="21">
        <v>2</v>
      </c>
      <c r="P38" s="21">
        <v>1</v>
      </c>
      <c r="Q38" s="22" t="s">
        <v>7</v>
      </c>
      <c r="R38" s="22" t="s">
        <v>4</v>
      </c>
      <c r="S38" s="29">
        <v>7.38</v>
      </c>
      <c r="X38" s="17"/>
      <c r="Y38" s="17"/>
      <c r="Z38" s="17"/>
      <c r="AA38" s="17"/>
      <c r="AB38" s="17"/>
    </row>
    <row r="39" spans="1:28" x14ac:dyDescent="0.3">
      <c r="A39" s="22" t="s">
        <v>32</v>
      </c>
      <c r="B39" s="22" t="s">
        <v>49</v>
      </c>
      <c r="C39" s="22" t="s">
        <v>50</v>
      </c>
      <c r="D39" s="21">
        <v>250</v>
      </c>
      <c r="E39" s="25">
        <f t="shared" si="0"/>
        <v>2.3979400086720375</v>
      </c>
      <c r="F39" s="35"/>
      <c r="G39" s="21">
        <v>150000000</v>
      </c>
      <c r="H39" s="33">
        <f t="shared" si="1"/>
        <v>8.1760912590556813</v>
      </c>
      <c r="I39" s="35"/>
      <c r="J39" s="21">
        <v>200</v>
      </c>
      <c r="K39" s="25">
        <f>LOG(J39)</f>
        <v>2.3010299956639813</v>
      </c>
      <c r="L39" s="21"/>
      <c r="M39" s="21">
        <v>5.71</v>
      </c>
      <c r="N39" s="27">
        <v>0.216</v>
      </c>
      <c r="O39" s="21">
        <v>2</v>
      </c>
      <c r="P39" s="21">
        <v>1</v>
      </c>
      <c r="Q39" s="22" t="s">
        <v>4</v>
      </c>
      <c r="R39" s="22" t="s">
        <v>115</v>
      </c>
      <c r="S39" s="29">
        <v>3.62</v>
      </c>
      <c r="X39" s="17"/>
      <c r="Y39" s="17"/>
      <c r="Z39" s="17"/>
      <c r="AA39" s="17"/>
      <c r="AB39" s="17"/>
    </row>
    <row r="40" spans="1:28" x14ac:dyDescent="0.3">
      <c r="A40" s="22" t="s">
        <v>32</v>
      </c>
      <c r="B40" s="22" t="s">
        <v>51</v>
      </c>
      <c r="C40" s="22" t="s">
        <v>116</v>
      </c>
      <c r="D40" s="21">
        <v>490000</v>
      </c>
      <c r="E40" s="25">
        <f t="shared" si="0"/>
        <v>5.6901960800285138</v>
      </c>
      <c r="F40" s="35">
        <f>(E40-E41)/E41*100</f>
        <v>-4.2776908630415242</v>
      </c>
      <c r="G40" s="21">
        <v>5900000</v>
      </c>
      <c r="H40" s="33">
        <f t="shared" si="1"/>
        <v>6.7708520116421438</v>
      </c>
      <c r="I40" s="35">
        <f>(H40-H41)/H41*100</f>
        <v>6.122693358123688</v>
      </c>
      <c r="J40" s="21">
        <v>0</v>
      </c>
      <c r="K40" s="25"/>
      <c r="L40" s="21"/>
      <c r="M40" s="21">
        <v>6.22</v>
      </c>
      <c r="N40" s="27">
        <v>0.18</v>
      </c>
      <c r="O40" s="21">
        <v>1</v>
      </c>
      <c r="P40" s="21">
        <v>1</v>
      </c>
      <c r="Q40" s="22" t="s">
        <v>4</v>
      </c>
      <c r="R40" s="22" t="s">
        <v>4</v>
      </c>
      <c r="S40" s="29">
        <v>4.21</v>
      </c>
      <c r="X40" s="17"/>
      <c r="Y40" s="17"/>
      <c r="Z40" s="17"/>
      <c r="AA40" s="17"/>
      <c r="AB40" s="17"/>
    </row>
    <row r="41" spans="1:28" x14ac:dyDescent="0.3">
      <c r="A41" s="22" t="s">
        <v>32</v>
      </c>
      <c r="B41" s="22" t="s">
        <v>51</v>
      </c>
      <c r="C41" s="22" t="s">
        <v>52</v>
      </c>
      <c r="D41" s="21">
        <v>880000</v>
      </c>
      <c r="E41" s="25">
        <f t="shared" si="0"/>
        <v>5.9444826721501682</v>
      </c>
      <c r="F41" s="35"/>
      <c r="G41" s="21">
        <v>2400000</v>
      </c>
      <c r="H41" s="33">
        <f t="shared" si="1"/>
        <v>6.3802112417116064</v>
      </c>
      <c r="I41" s="35"/>
      <c r="J41" s="21">
        <v>100</v>
      </c>
      <c r="K41" s="25">
        <f t="shared" ref="K41:K45" si="3">LOG(J41)</f>
        <v>2</v>
      </c>
      <c r="L41" s="21"/>
      <c r="M41" s="21">
        <v>6.42</v>
      </c>
      <c r="N41" s="27">
        <v>0.18</v>
      </c>
      <c r="O41" s="21">
        <v>1</v>
      </c>
      <c r="P41" s="21">
        <v>1</v>
      </c>
      <c r="Q41" s="22" t="s">
        <v>4</v>
      </c>
      <c r="R41" s="22" t="s">
        <v>115</v>
      </c>
      <c r="S41" s="29">
        <v>6.19</v>
      </c>
      <c r="U41" s="17"/>
      <c r="V41" s="17"/>
    </row>
    <row r="42" spans="1:28" x14ac:dyDescent="0.3">
      <c r="A42" s="22" t="s">
        <v>53</v>
      </c>
      <c r="B42" s="22" t="s">
        <v>54</v>
      </c>
      <c r="C42" s="22" t="s">
        <v>116</v>
      </c>
      <c r="D42" s="21">
        <v>7500000</v>
      </c>
      <c r="E42" s="25">
        <f t="shared" si="0"/>
        <v>6.8750612633917001</v>
      </c>
      <c r="F42" s="35">
        <f>(E42-E43)/E43*100</f>
        <v>9.300849489323495</v>
      </c>
      <c r="G42" s="21">
        <v>33500000</v>
      </c>
      <c r="H42" s="33">
        <f t="shared" si="1"/>
        <v>7.5250448070368456</v>
      </c>
      <c r="I42" s="35">
        <f>(H42-H43)/H43*100</f>
        <v>4.0013160372969816</v>
      </c>
      <c r="J42" s="21">
        <v>0</v>
      </c>
      <c r="K42" s="25"/>
      <c r="L42" s="21"/>
      <c r="M42" s="21">
        <v>6.65</v>
      </c>
      <c r="N42" s="27">
        <v>0.16</v>
      </c>
      <c r="O42" s="21">
        <v>1</v>
      </c>
      <c r="P42" s="21">
        <v>1</v>
      </c>
      <c r="Q42" s="22" t="s">
        <v>4</v>
      </c>
      <c r="R42" s="21" t="s">
        <v>115</v>
      </c>
      <c r="S42" s="17">
        <v>7.96</v>
      </c>
      <c r="T42" s="17"/>
    </row>
    <row r="43" spans="1:28" x14ac:dyDescent="0.3">
      <c r="A43" s="22" t="s">
        <v>53</v>
      </c>
      <c r="B43" s="22" t="s">
        <v>54</v>
      </c>
      <c r="C43" s="22" t="s">
        <v>55</v>
      </c>
      <c r="D43" s="21">
        <v>1950000</v>
      </c>
      <c r="E43" s="25">
        <f t="shared" si="0"/>
        <v>6.2900346113625183</v>
      </c>
      <c r="F43" s="35"/>
      <c r="G43" s="21">
        <v>17200000</v>
      </c>
      <c r="H43" s="33">
        <f t="shared" si="1"/>
        <v>7.2355284469075487</v>
      </c>
      <c r="I43" s="35"/>
      <c r="J43" s="21">
        <v>100</v>
      </c>
      <c r="K43" s="25">
        <f t="shared" si="3"/>
        <v>2</v>
      </c>
      <c r="L43" s="21"/>
      <c r="M43" s="21">
        <v>6.06</v>
      </c>
      <c r="N43" s="27">
        <v>0.25</v>
      </c>
      <c r="O43" s="21">
        <v>2</v>
      </c>
      <c r="P43" s="21">
        <v>1</v>
      </c>
      <c r="Q43" s="22" t="s">
        <v>4</v>
      </c>
      <c r="R43" s="21" t="s">
        <v>4</v>
      </c>
      <c r="S43" s="17">
        <v>3.65</v>
      </c>
      <c r="T43" s="17"/>
    </row>
    <row r="44" spans="1:28" x14ac:dyDescent="0.3">
      <c r="A44" s="22" t="s">
        <v>53</v>
      </c>
      <c r="B44" s="22" t="s">
        <v>56</v>
      </c>
      <c r="C44" s="22" t="s">
        <v>116</v>
      </c>
      <c r="D44" s="21">
        <v>15650</v>
      </c>
      <c r="E44" s="25">
        <f t="shared" si="0"/>
        <v>4.1945143418824671</v>
      </c>
      <c r="F44" s="35">
        <f>(E44-E45)/E45*100</f>
        <v>-13.9597614212495</v>
      </c>
      <c r="G44" s="21">
        <v>220500000</v>
      </c>
      <c r="H44" s="33">
        <f t="shared" si="1"/>
        <v>8.3434085938038578</v>
      </c>
      <c r="I44" s="35">
        <f>(H44-H45)/H45*100</f>
        <v>-3.4102979333933408</v>
      </c>
      <c r="J44" s="21">
        <v>0</v>
      </c>
      <c r="K44" s="25"/>
      <c r="L44" s="21"/>
      <c r="M44" s="21">
        <v>6.8</v>
      </c>
      <c r="N44" s="27">
        <v>0.16</v>
      </c>
      <c r="O44" s="21">
        <v>1</v>
      </c>
      <c r="P44" s="21">
        <v>1</v>
      </c>
      <c r="Q44" s="22" t="s">
        <v>4</v>
      </c>
      <c r="R44" s="21" t="s">
        <v>115</v>
      </c>
      <c r="S44" s="17">
        <v>4.2</v>
      </c>
      <c r="T44" s="17"/>
    </row>
    <row r="45" spans="1:28" x14ac:dyDescent="0.3">
      <c r="A45" s="22" t="s">
        <v>53</v>
      </c>
      <c r="B45" s="22" t="s">
        <v>56</v>
      </c>
      <c r="C45" s="22" t="s">
        <v>57</v>
      </c>
      <c r="D45" s="21">
        <v>75000</v>
      </c>
      <c r="E45" s="25">
        <f t="shared" si="0"/>
        <v>4.8750612633917001</v>
      </c>
      <c r="F45" s="35"/>
      <c r="G45" s="21">
        <v>434500000</v>
      </c>
      <c r="H45" s="33">
        <f t="shared" si="1"/>
        <v>8.6379897807846859</v>
      </c>
      <c r="I45" s="35"/>
      <c r="J45" s="21">
        <v>300</v>
      </c>
      <c r="K45" s="25">
        <f t="shared" si="3"/>
        <v>2.4771212547196626</v>
      </c>
      <c r="L45" s="21"/>
      <c r="M45" s="21">
        <v>6.52</v>
      </c>
      <c r="N45" s="27">
        <v>0.32</v>
      </c>
      <c r="O45" s="21">
        <v>1</v>
      </c>
      <c r="P45" s="21">
        <v>1</v>
      </c>
      <c r="Q45" s="22" t="s">
        <v>4</v>
      </c>
      <c r="R45" s="21" t="s">
        <v>115</v>
      </c>
      <c r="S45" s="17">
        <v>6.35</v>
      </c>
      <c r="T45" s="17"/>
    </row>
    <row r="46" spans="1:28" x14ac:dyDescent="0.3">
      <c r="A46" s="22" t="s">
        <v>53</v>
      </c>
      <c r="B46" s="22" t="s">
        <v>58</v>
      </c>
      <c r="C46" s="22" t="s">
        <v>116</v>
      </c>
      <c r="D46" s="21">
        <v>5000</v>
      </c>
      <c r="E46" s="25">
        <f t="shared" si="0"/>
        <v>3.6989700043360187</v>
      </c>
      <c r="F46" s="35">
        <f>(E46-E47)/E47*100</f>
        <v>-24.558390440528203</v>
      </c>
      <c r="G46" s="21">
        <v>1000000</v>
      </c>
      <c r="H46" s="33">
        <f t="shared" si="1"/>
        <v>6</v>
      </c>
      <c r="I46" s="35">
        <f>(H46-H47)/H47*100</f>
        <v>-19.347604860096649</v>
      </c>
      <c r="J46" s="21">
        <v>0</v>
      </c>
      <c r="K46" s="25"/>
      <c r="L46" s="21"/>
      <c r="M46" s="21">
        <v>6.68</v>
      </c>
      <c r="N46" s="27">
        <v>0.17</v>
      </c>
      <c r="O46" s="21">
        <v>1</v>
      </c>
      <c r="P46" s="21">
        <v>1</v>
      </c>
      <c r="Q46" s="22" t="s">
        <v>5</v>
      </c>
      <c r="R46" s="21" t="s">
        <v>7</v>
      </c>
      <c r="S46" s="17">
        <v>6.95</v>
      </c>
      <c r="T46" s="17"/>
    </row>
    <row r="47" spans="1:28" x14ac:dyDescent="0.3">
      <c r="A47" s="22" t="s">
        <v>53</v>
      </c>
      <c r="B47" s="22" t="s">
        <v>58</v>
      </c>
      <c r="C47" s="22" t="s">
        <v>59</v>
      </c>
      <c r="D47" s="21">
        <v>80000</v>
      </c>
      <c r="E47" s="25">
        <f t="shared" si="0"/>
        <v>4.9030899869919438</v>
      </c>
      <c r="F47" s="35"/>
      <c r="G47" s="21">
        <v>27500000</v>
      </c>
      <c r="H47" s="33">
        <f t="shared" si="1"/>
        <v>7.4393326938302629</v>
      </c>
      <c r="I47" s="35"/>
      <c r="J47" s="21">
        <v>100</v>
      </c>
      <c r="K47" s="25">
        <f>LOG(J47)</f>
        <v>2</v>
      </c>
      <c r="L47" s="21"/>
      <c r="M47" s="21">
        <v>6.54</v>
      </c>
      <c r="N47" s="27">
        <v>0.15</v>
      </c>
      <c r="O47" s="21">
        <v>1</v>
      </c>
      <c r="P47" s="21">
        <v>1</v>
      </c>
      <c r="Q47" s="22" t="s">
        <v>4</v>
      </c>
      <c r="R47" s="21" t="s">
        <v>6</v>
      </c>
      <c r="S47" s="17">
        <v>4.07</v>
      </c>
      <c r="T47" s="17"/>
    </row>
    <row r="48" spans="1:28" x14ac:dyDescent="0.3">
      <c r="A48" s="22" t="s">
        <v>53</v>
      </c>
      <c r="B48" s="22" t="s">
        <v>60</v>
      </c>
      <c r="C48" s="22" t="s">
        <v>116</v>
      </c>
      <c r="D48" s="21">
        <v>620000</v>
      </c>
      <c r="E48" s="25">
        <f t="shared" si="0"/>
        <v>5.7923916894982534</v>
      </c>
      <c r="F48" s="35">
        <f>(E48-E49)/E49*100</f>
        <v>6.0411872537706861</v>
      </c>
      <c r="G48" s="21">
        <v>3650000</v>
      </c>
      <c r="H48" s="33">
        <f t="shared" si="1"/>
        <v>6.5622928644564746</v>
      </c>
      <c r="I48" s="35">
        <f>(H48-H49)/H49*100</f>
        <v>-9.2408654592146</v>
      </c>
      <c r="J48" s="21"/>
      <c r="K48" s="21"/>
      <c r="L48" s="21"/>
      <c r="M48" s="21">
        <v>6.7</v>
      </c>
      <c r="N48" s="27">
        <v>0.18</v>
      </c>
      <c r="O48" s="21">
        <v>1</v>
      </c>
      <c r="P48" s="21">
        <v>1</v>
      </c>
      <c r="Q48" s="22" t="s">
        <v>5</v>
      </c>
      <c r="R48" s="21" t="s">
        <v>6</v>
      </c>
      <c r="S48" s="17">
        <v>3.79</v>
      </c>
      <c r="T48" s="17"/>
    </row>
    <row r="49" spans="1:33" x14ac:dyDescent="0.3">
      <c r="A49" s="22" t="s">
        <v>53</v>
      </c>
      <c r="B49" s="22" t="s">
        <v>60</v>
      </c>
      <c r="C49" s="22" t="s">
        <v>61</v>
      </c>
      <c r="D49" s="21">
        <v>290000</v>
      </c>
      <c r="E49" s="25">
        <f t="shared" si="0"/>
        <v>5.4623979978989565</v>
      </c>
      <c r="F49" s="35"/>
      <c r="G49" s="21">
        <v>17000000</v>
      </c>
      <c r="H49" s="33">
        <f t="shared" si="1"/>
        <v>7.2304489213782741</v>
      </c>
      <c r="I49" s="35"/>
      <c r="J49" s="21"/>
      <c r="K49" s="21"/>
      <c r="L49" s="21"/>
      <c r="M49" s="21"/>
      <c r="N49" s="27"/>
      <c r="O49" s="21"/>
      <c r="P49" s="21"/>
      <c r="Q49" s="22" t="s">
        <v>5</v>
      </c>
      <c r="R49" s="21" t="s">
        <v>6</v>
      </c>
      <c r="S49" s="29">
        <v>7.81</v>
      </c>
    </row>
    <row r="50" spans="1:33" x14ac:dyDescent="0.3">
      <c r="A50" s="22" t="s">
        <v>53</v>
      </c>
      <c r="B50" s="22" t="s">
        <v>62</v>
      </c>
      <c r="C50" s="22" t="s">
        <v>116</v>
      </c>
      <c r="D50" s="21"/>
      <c r="E50" s="25"/>
      <c r="F50" s="35"/>
      <c r="G50" s="21"/>
      <c r="H50" s="33"/>
      <c r="I50" s="35"/>
      <c r="J50" s="21"/>
      <c r="K50" s="21"/>
      <c r="L50" s="21"/>
      <c r="M50" s="21"/>
      <c r="N50" s="20"/>
      <c r="O50" s="21"/>
      <c r="P50" s="21"/>
      <c r="Q50" s="22"/>
      <c r="R50" s="21"/>
      <c r="S50" s="29">
        <v>5.59</v>
      </c>
    </row>
    <row r="51" spans="1:33" x14ac:dyDescent="0.3">
      <c r="A51" s="22" t="s">
        <v>53</v>
      </c>
      <c r="B51" s="22" t="s">
        <v>62</v>
      </c>
      <c r="C51" s="22" t="s">
        <v>63</v>
      </c>
      <c r="D51" s="21"/>
      <c r="E51" s="25"/>
      <c r="F51" s="35"/>
      <c r="G51" s="21"/>
      <c r="H51" s="33"/>
      <c r="I51" s="35"/>
      <c r="J51" s="21"/>
      <c r="K51" s="21"/>
      <c r="L51" s="21"/>
      <c r="M51" s="21">
        <v>6.13</v>
      </c>
      <c r="N51" s="27">
        <v>0.24299999999999999</v>
      </c>
      <c r="O51" s="21">
        <v>1</v>
      </c>
      <c r="P51" s="21">
        <v>1</v>
      </c>
      <c r="Q51" s="22"/>
      <c r="R51" s="21"/>
      <c r="S51" s="29">
        <v>3.27</v>
      </c>
      <c r="U51" s="17"/>
      <c r="V51" s="17"/>
      <c r="W51" s="17"/>
    </row>
    <row r="52" spans="1:33" x14ac:dyDescent="0.3">
      <c r="A52" s="22" t="s">
        <v>53</v>
      </c>
      <c r="B52" s="22" t="s">
        <v>64</v>
      </c>
      <c r="C52" s="22" t="s">
        <v>116</v>
      </c>
      <c r="D52" s="21">
        <v>700</v>
      </c>
      <c r="E52" s="25">
        <f t="shared" si="0"/>
        <v>2.8450980400142569</v>
      </c>
      <c r="F52" s="35">
        <f>(E52-E53)/E53*100</f>
        <v>-34.569950138688213</v>
      </c>
      <c r="G52" s="21">
        <v>14000000</v>
      </c>
      <c r="H52" s="33">
        <f t="shared" si="1"/>
        <v>7.1461280356782382</v>
      </c>
      <c r="I52" s="35">
        <f>(H52-H53)/H53*100</f>
        <v>-10.10469948379971</v>
      </c>
      <c r="J52" s="21"/>
      <c r="K52" s="21"/>
      <c r="L52" s="21"/>
      <c r="M52" s="21">
        <v>6.03</v>
      </c>
      <c r="N52" s="27">
        <v>0.252</v>
      </c>
      <c r="O52" s="21">
        <v>2</v>
      </c>
      <c r="P52" s="21">
        <v>1</v>
      </c>
      <c r="Q52" s="22" t="s">
        <v>4</v>
      </c>
      <c r="R52" s="21" t="s">
        <v>115</v>
      </c>
      <c r="S52" s="29">
        <v>6.4</v>
      </c>
      <c r="X52" s="17"/>
      <c r="Y52" s="17"/>
      <c r="Z52" s="17"/>
      <c r="AA52" s="17"/>
      <c r="AB52" s="17"/>
    </row>
    <row r="53" spans="1:33" x14ac:dyDescent="0.3">
      <c r="A53" s="22" t="s">
        <v>53</v>
      </c>
      <c r="B53" s="22" t="s">
        <v>64</v>
      </c>
      <c r="C53" s="22" t="s">
        <v>65</v>
      </c>
      <c r="D53" s="21">
        <v>22300</v>
      </c>
      <c r="E53" s="25">
        <f t="shared" si="0"/>
        <v>4.3483048630481607</v>
      </c>
      <c r="F53" s="35"/>
      <c r="G53" s="21">
        <v>89000000</v>
      </c>
      <c r="H53" s="33">
        <f t="shared" si="1"/>
        <v>7.9493900066449124</v>
      </c>
      <c r="I53" s="35"/>
      <c r="J53" s="21"/>
      <c r="K53" s="21"/>
      <c r="L53" s="21"/>
      <c r="M53" s="21">
        <v>6.23</v>
      </c>
      <c r="N53" s="27">
        <v>0.27</v>
      </c>
      <c r="O53" s="21">
        <v>1</v>
      </c>
      <c r="P53" s="21">
        <v>1</v>
      </c>
      <c r="Q53" s="22" t="s">
        <v>4</v>
      </c>
      <c r="R53" s="21" t="s">
        <v>115</v>
      </c>
      <c r="S53" s="29">
        <v>2.98</v>
      </c>
    </row>
    <row r="54" spans="1:33" x14ac:dyDescent="0.3">
      <c r="A54" s="22" t="s">
        <v>53</v>
      </c>
      <c r="B54" s="22" t="s">
        <v>66</v>
      </c>
      <c r="C54" s="22" t="s">
        <v>116</v>
      </c>
      <c r="D54" s="21">
        <v>50000</v>
      </c>
      <c r="E54" s="25">
        <f t="shared" si="0"/>
        <v>4.6989700043360187</v>
      </c>
      <c r="F54" s="35">
        <f>(E54-E55)/E55*100</f>
        <v>-22.563841790701865</v>
      </c>
      <c r="G54" s="26">
        <v>3350000</v>
      </c>
      <c r="H54" s="33">
        <f t="shared" si="1"/>
        <v>6.5250448070368456</v>
      </c>
      <c r="I54" s="35">
        <f>(H54-H55)/H55*100</f>
        <v>-14.276379434698287</v>
      </c>
      <c r="J54" s="21"/>
      <c r="K54" s="21"/>
      <c r="L54" s="21"/>
      <c r="M54" s="21">
        <v>5.76</v>
      </c>
      <c r="N54" s="27">
        <v>0.24299999999999999</v>
      </c>
      <c r="O54" s="21">
        <v>2</v>
      </c>
      <c r="P54" s="21">
        <v>2</v>
      </c>
      <c r="Q54" s="22" t="s">
        <v>5</v>
      </c>
      <c r="R54" s="21" t="s">
        <v>4</v>
      </c>
      <c r="S54" s="29">
        <v>7.22</v>
      </c>
      <c r="AG54" s="17"/>
    </row>
    <row r="55" spans="1:33" x14ac:dyDescent="0.3">
      <c r="A55" s="22" t="s">
        <v>53</v>
      </c>
      <c r="B55" s="22" t="s">
        <v>66</v>
      </c>
      <c r="C55" s="22" t="s">
        <v>67</v>
      </c>
      <c r="D55" s="21">
        <v>1170000</v>
      </c>
      <c r="E55" s="25">
        <f t="shared" si="0"/>
        <v>6.0681858617461613</v>
      </c>
      <c r="F55" s="35"/>
      <c r="G55" s="26">
        <v>40900000</v>
      </c>
      <c r="H55" s="33">
        <f t="shared" si="1"/>
        <v>7.6117233080073419</v>
      </c>
      <c r="I55" s="35"/>
      <c r="J55" s="21"/>
      <c r="K55" s="21"/>
      <c r="L55" s="21"/>
      <c r="M55" s="21">
        <v>6.13</v>
      </c>
      <c r="N55" s="27">
        <v>0.27</v>
      </c>
      <c r="O55" s="21">
        <v>1</v>
      </c>
      <c r="P55" s="21">
        <v>1</v>
      </c>
      <c r="Q55" s="22" t="s">
        <v>4</v>
      </c>
      <c r="R55" s="21" t="s">
        <v>115</v>
      </c>
      <c r="S55" s="17">
        <v>5.64</v>
      </c>
      <c r="T55" s="17"/>
      <c r="AG55" s="17"/>
    </row>
    <row r="56" spans="1:33" x14ac:dyDescent="0.3">
      <c r="A56" s="22" t="s">
        <v>53</v>
      </c>
      <c r="B56" s="22" t="s">
        <v>68</v>
      </c>
      <c r="C56" s="22" t="s">
        <v>116</v>
      </c>
      <c r="D56" s="21">
        <v>150000</v>
      </c>
      <c r="E56" s="25">
        <f t="shared" si="0"/>
        <v>5.1760912590556813</v>
      </c>
      <c r="F56" s="35">
        <f>(E56-E57)/E57*100</f>
        <v>-13.033515473449494</v>
      </c>
      <c r="G56" s="21">
        <v>127000000</v>
      </c>
      <c r="H56" s="33">
        <f t="shared" si="1"/>
        <v>8.1038037209559572</v>
      </c>
      <c r="I56" s="35">
        <f>(H56-H57)/H57*100</f>
        <v>-4.7867548227403471</v>
      </c>
      <c r="J56" s="21"/>
      <c r="K56" s="21"/>
      <c r="L56" s="21"/>
      <c r="M56" s="21">
        <v>5.96</v>
      </c>
      <c r="N56" s="27">
        <v>0.33</v>
      </c>
      <c r="O56" s="21">
        <v>2</v>
      </c>
      <c r="P56" s="21">
        <v>2</v>
      </c>
      <c r="Q56" s="22" t="s">
        <v>4</v>
      </c>
      <c r="R56" s="21" t="s">
        <v>115</v>
      </c>
      <c r="S56" s="17">
        <v>3.05</v>
      </c>
      <c r="T56" s="17"/>
    </row>
    <row r="57" spans="1:33" x14ac:dyDescent="0.3">
      <c r="A57" s="22" t="s">
        <v>53</v>
      </c>
      <c r="B57" s="22" t="s">
        <v>68</v>
      </c>
      <c r="C57" s="22" t="s">
        <v>69</v>
      </c>
      <c r="D57" s="21">
        <v>895000</v>
      </c>
      <c r="E57" s="25">
        <f t="shared" si="0"/>
        <v>5.9518230353159121</v>
      </c>
      <c r="F57" s="35"/>
      <c r="G57" s="21">
        <v>324500000</v>
      </c>
      <c r="H57" s="33">
        <f t="shared" si="1"/>
        <v>8.5112147011363888</v>
      </c>
      <c r="I57" s="35"/>
      <c r="J57" s="21"/>
      <c r="K57" s="21"/>
      <c r="L57" s="21"/>
      <c r="M57" s="21">
        <v>6.04</v>
      </c>
      <c r="N57" s="27">
        <v>0.27</v>
      </c>
      <c r="O57" s="21">
        <v>2</v>
      </c>
      <c r="P57" s="21">
        <v>1</v>
      </c>
      <c r="Q57" s="22" t="s">
        <v>4</v>
      </c>
      <c r="R57" s="21" t="s">
        <v>115</v>
      </c>
      <c r="S57" s="29">
        <v>6.27</v>
      </c>
    </row>
    <row r="58" spans="1:33" x14ac:dyDescent="0.3">
      <c r="A58" s="22" t="s">
        <v>53</v>
      </c>
      <c r="B58" s="22" t="s">
        <v>70</v>
      </c>
      <c r="C58" s="22" t="s">
        <v>116</v>
      </c>
      <c r="D58" s="21">
        <v>3650</v>
      </c>
      <c r="E58" s="25">
        <f t="shared" si="0"/>
        <v>3.5622928644564746</v>
      </c>
      <c r="F58" s="35">
        <f>(E58-E59)/E59*100</f>
        <v>-8.3416604757655595</v>
      </c>
      <c r="G58" s="26">
        <v>120000</v>
      </c>
      <c r="H58" s="33">
        <f t="shared" si="1"/>
        <v>5.0791812460476251</v>
      </c>
      <c r="I58" s="35">
        <f>(H58-H59)/H59*100</f>
        <v>-24.860490740860726</v>
      </c>
      <c r="J58" s="21"/>
      <c r="K58" s="21"/>
      <c r="L58" s="21"/>
      <c r="M58" s="21">
        <v>6.05</v>
      </c>
      <c r="N58" s="27">
        <v>0.27900000000000003</v>
      </c>
      <c r="O58" s="21">
        <v>2</v>
      </c>
      <c r="P58" s="21">
        <v>1</v>
      </c>
      <c r="Q58" s="22" t="s">
        <v>7</v>
      </c>
      <c r="R58" s="21" t="s">
        <v>6</v>
      </c>
      <c r="S58" s="29">
        <v>36.1</v>
      </c>
      <c r="U58" s="17"/>
      <c r="V58" s="17"/>
      <c r="W58" s="17"/>
    </row>
    <row r="59" spans="1:33" x14ac:dyDescent="0.3">
      <c r="A59" s="22" t="s">
        <v>53</v>
      </c>
      <c r="B59" s="22" t="s">
        <v>70</v>
      </c>
      <c r="C59" s="22" t="s">
        <v>71</v>
      </c>
      <c r="D59" s="21">
        <v>7700</v>
      </c>
      <c r="E59" s="25">
        <f t="shared" si="0"/>
        <v>3.8864907251724818</v>
      </c>
      <c r="F59" s="35"/>
      <c r="G59" s="21">
        <v>5750000</v>
      </c>
      <c r="H59" s="33">
        <f t="shared" si="1"/>
        <v>6.7596678446896306</v>
      </c>
      <c r="I59" s="35"/>
      <c r="J59" s="21"/>
      <c r="K59" s="21"/>
      <c r="L59" s="21"/>
      <c r="M59" s="21"/>
      <c r="N59" s="27"/>
      <c r="O59" s="21"/>
      <c r="P59" s="21"/>
      <c r="Q59" s="22" t="s">
        <v>5</v>
      </c>
      <c r="R59" s="21" t="s">
        <v>4</v>
      </c>
      <c r="S59" s="29">
        <v>33.880000000000003</v>
      </c>
      <c r="U59" s="17"/>
      <c r="V59" s="17"/>
      <c r="W59" s="17"/>
      <c r="X59" s="17"/>
      <c r="Y59" s="17"/>
      <c r="Z59" s="17"/>
      <c r="AA59" s="17"/>
      <c r="AB59" s="17"/>
    </row>
    <row r="60" spans="1:33" x14ac:dyDescent="0.3">
      <c r="A60" s="22" t="s">
        <v>53</v>
      </c>
      <c r="B60" s="22" t="s">
        <v>72</v>
      </c>
      <c r="C60" s="22" t="s">
        <v>116</v>
      </c>
      <c r="D60" s="21"/>
      <c r="E60" s="25"/>
      <c r="F60" s="35"/>
      <c r="G60" s="21"/>
      <c r="H60" s="20"/>
      <c r="I60" s="35"/>
      <c r="J60" s="21"/>
      <c r="K60" s="21"/>
      <c r="L60" s="21"/>
      <c r="M60" s="21"/>
      <c r="N60" s="27"/>
      <c r="O60" s="21"/>
      <c r="P60" s="21"/>
      <c r="Q60" s="22"/>
      <c r="R60" s="22"/>
      <c r="S60" s="29">
        <v>34.630000000000003</v>
      </c>
      <c r="X60" s="17"/>
      <c r="Y60" s="17"/>
      <c r="Z60" s="17"/>
      <c r="AA60" s="17"/>
      <c r="AB60" s="17"/>
    </row>
    <row r="61" spans="1:33" x14ac:dyDescent="0.3">
      <c r="A61" s="22" t="s">
        <v>53</v>
      </c>
      <c r="B61" s="22" t="s">
        <v>72</v>
      </c>
      <c r="C61" s="22" t="s">
        <v>73</v>
      </c>
      <c r="D61" s="21"/>
      <c r="E61" s="25"/>
      <c r="F61" s="35"/>
      <c r="G61" s="26"/>
      <c r="H61" s="20"/>
      <c r="I61" s="35"/>
      <c r="J61" s="21"/>
      <c r="K61" s="21"/>
      <c r="L61" s="21"/>
      <c r="M61" s="21">
        <v>4.2300000000000004</v>
      </c>
      <c r="N61" s="27">
        <v>0.35243999999999998</v>
      </c>
      <c r="O61" s="21">
        <v>2</v>
      </c>
      <c r="P61" s="21">
        <v>2</v>
      </c>
      <c r="Q61" s="22"/>
      <c r="R61" s="22"/>
      <c r="S61" s="29">
        <v>22.6</v>
      </c>
    </row>
    <row r="62" spans="1:33" x14ac:dyDescent="0.3">
      <c r="A62" s="22" t="s">
        <v>74</v>
      </c>
      <c r="B62" s="22" t="s">
        <v>75</v>
      </c>
      <c r="C62" s="22" t="s">
        <v>116</v>
      </c>
      <c r="D62" s="28">
        <v>7400</v>
      </c>
      <c r="E62" s="25">
        <f t="shared" si="0"/>
        <v>3.8692317197309762</v>
      </c>
      <c r="F62" s="35">
        <f>(E62-E63)/E63*100</f>
        <v>-4.7151038602262121</v>
      </c>
      <c r="G62" s="21">
        <v>1000000</v>
      </c>
      <c r="H62" s="27">
        <f t="shared" ref="H62:H66" si="4">LOG(G62)</f>
        <v>6</v>
      </c>
      <c r="I62" s="35">
        <f>(H62-H63)/H63*100</f>
        <v>-18.391579844221724</v>
      </c>
      <c r="J62" s="21"/>
      <c r="K62" s="21"/>
      <c r="L62" s="21"/>
      <c r="M62" s="21">
        <v>6.8</v>
      </c>
      <c r="N62" s="27">
        <v>0.18</v>
      </c>
      <c r="O62" s="21">
        <v>1</v>
      </c>
      <c r="P62" s="21">
        <v>1</v>
      </c>
      <c r="Q62" s="22" t="s">
        <v>5</v>
      </c>
      <c r="R62" s="22" t="s">
        <v>5</v>
      </c>
      <c r="S62" s="17">
        <v>14.82</v>
      </c>
      <c r="T62" s="17"/>
    </row>
    <row r="63" spans="1:33" x14ac:dyDescent="0.3">
      <c r="A63" s="22" t="s">
        <v>74</v>
      </c>
      <c r="B63" s="22" t="s">
        <v>75</v>
      </c>
      <c r="C63" s="22" t="s">
        <v>76</v>
      </c>
      <c r="D63" s="28">
        <v>11500</v>
      </c>
      <c r="E63" s="25">
        <f t="shared" si="0"/>
        <v>4.0606978403536118</v>
      </c>
      <c r="F63" s="35"/>
      <c r="G63" s="21">
        <v>22500000</v>
      </c>
      <c r="H63" s="20">
        <f t="shared" si="4"/>
        <v>7.3521825181113627</v>
      </c>
      <c r="I63" s="35"/>
      <c r="J63" s="21"/>
      <c r="K63" s="21"/>
      <c r="L63" s="21"/>
      <c r="M63" s="21">
        <v>6.67</v>
      </c>
      <c r="N63" s="20">
        <v>0.216</v>
      </c>
      <c r="O63" s="21">
        <v>1</v>
      </c>
      <c r="P63" s="21">
        <v>1</v>
      </c>
      <c r="Q63" s="22" t="s">
        <v>4</v>
      </c>
      <c r="R63" s="22" t="s">
        <v>115</v>
      </c>
      <c r="S63" s="17">
        <v>8.48</v>
      </c>
      <c r="T63" s="17"/>
    </row>
    <row r="64" spans="1:33" x14ac:dyDescent="0.3">
      <c r="A64" s="22" t="s">
        <v>74</v>
      </c>
      <c r="B64" s="22" t="s">
        <v>77</v>
      </c>
      <c r="C64" s="22" t="s">
        <v>116</v>
      </c>
      <c r="D64" s="28">
        <v>185000</v>
      </c>
      <c r="E64" s="25">
        <f t="shared" si="0"/>
        <v>5.2671717284030137</v>
      </c>
      <c r="F64" s="35">
        <f>(E64-E65)/E65*100</f>
        <v>-3.9590853400464963</v>
      </c>
      <c r="G64" s="21">
        <v>600000</v>
      </c>
      <c r="H64" s="20">
        <f t="shared" si="4"/>
        <v>5.7781512503836439</v>
      </c>
      <c r="I64" s="35">
        <f>(H64-H65)/H65*100</f>
        <v>-21.688267182756022</v>
      </c>
      <c r="J64" s="21"/>
      <c r="K64" s="21"/>
      <c r="L64" s="21"/>
      <c r="M64" s="21">
        <v>6.8</v>
      </c>
      <c r="N64" s="27">
        <v>0.17099999999999999</v>
      </c>
      <c r="O64" s="21">
        <v>1</v>
      </c>
      <c r="P64" s="21">
        <v>1</v>
      </c>
      <c r="Q64" s="22" t="s">
        <v>5</v>
      </c>
      <c r="R64" s="22" t="s">
        <v>5</v>
      </c>
      <c r="S64" s="29">
        <v>25.99</v>
      </c>
    </row>
    <row r="65" spans="1:28" x14ac:dyDescent="0.3">
      <c r="A65" s="22" t="s">
        <v>74</v>
      </c>
      <c r="B65" s="22" t="s">
        <v>77</v>
      </c>
      <c r="C65" s="22" t="s">
        <v>78</v>
      </c>
      <c r="D65" s="28">
        <v>305000</v>
      </c>
      <c r="E65" s="25">
        <f t="shared" si="0"/>
        <v>5.4842998393467859</v>
      </c>
      <c r="F65" s="35"/>
      <c r="G65" s="21">
        <v>23900000</v>
      </c>
      <c r="H65" s="20">
        <f t="shared" si="4"/>
        <v>7.378397900948138</v>
      </c>
      <c r="I65" s="35"/>
      <c r="J65" s="21"/>
      <c r="K65" s="21"/>
      <c r="L65" s="21"/>
      <c r="M65" s="21">
        <v>6.8</v>
      </c>
      <c r="N65" s="20">
        <v>0.18</v>
      </c>
      <c r="O65" s="21">
        <v>1</v>
      </c>
      <c r="P65" s="21">
        <v>1</v>
      </c>
      <c r="Q65" s="22" t="s">
        <v>4</v>
      </c>
      <c r="R65" s="22" t="s">
        <v>115</v>
      </c>
      <c r="S65" s="29">
        <v>15.68</v>
      </c>
      <c r="U65" s="17"/>
      <c r="V65" s="17"/>
      <c r="W65" s="17"/>
    </row>
    <row r="66" spans="1:28" x14ac:dyDescent="0.3">
      <c r="A66" s="22" t="s">
        <v>74</v>
      </c>
      <c r="B66" s="22" t="s">
        <v>79</v>
      </c>
      <c r="C66" s="22" t="s">
        <v>116</v>
      </c>
      <c r="D66" s="26">
        <v>0</v>
      </c>
      <c r="E66" s="25"/>
      <c r="F66" s="35"/>
      <c r="G66" s="21">
        <v>80000</v>
      </c>
      <c r="H66" s="27">
        <f t="shared" si="4"/>
        <v>4.9030899869919438</v>
      </c>
      <c r="I66" s="35">
        <f>(H66-H67)/H67*100</f>
        <v>-14.585710830338988</v>
      </c>
      <c r="J66" s="21"/>
      <c r="K66" s="21"/>
      <c r="L66" s="21"/>
      <c r="M66" s="21">
        <v>6.86</v>
      </c>
      <c r="N66" s="20">
        <v>0.17099999999999999</v>
      </c>
      <c r="O66" s="21">
        <v>1</v>
      </c>
      <c r="P66" s="21">
        <v>1</v>
      </c>
      <c r="Q66" s="22" t="s">
        <v>6</v>
      </c>
      <c r="R66" s="22" t="s">
        <v>6</v>
      </c>
      <c r="S66" s="29">
        <v>19.77</v>
      </c>
      <c r="U66" s="17"/>
      <c r="V66" s="17"/>
      <c r="W66" s="17"/>
      <c r="X66" s="17"/>
      <c r="Y66" s="17"/>
      <c r="Z66" s="17"/>
      <c r="AA66" s="17"/>
      <c r="AB66" s="17"/>
    </row>
    <row r="67" spans="1:28" x14ac:dyDescent="0.3">
      <c r="A67" s="22" t="s">
        <v>74</v>
      </c>
      <c r="B67" s="22" t="s">
        <v>79</v>
      </c>
      <c r="C67" s="22" t="s">
        <v>80</v>
      </c>
      <c r="D67" s="26">
        <v>0</v>
      </c>
      <c r="E67" s="25"/>
      <c r="F67" s="35"/>
      <c r="G67" s="21">
        <v>550000</v>
      </c>
      <c r="H67" s="27">
        <f t="shared" ref="H67:H81" si="5">LOG(G67)</f>
        <v>5.7403626894942441</v>
      </c>
      <c r="I67" s="35"/>
      <c r="J67" s="21"/>
      <c r="K67" s="21"/>
      <c r="L67" s="21"/>
      <c r="M67" s="21">
        <v>6.64</v>
      </c>
      <c r="N67" s="20">
        <v>0.20699999999999999</v>
      </c>
      <c r="O67" s="21">
        <v>1</v>
      </c>
      <c r="P67" s="21">
        <v>1</v>
      </c>
      <c r="Q67" s="22" t="s">
        <v>5</v>
      </c>
      <c r="R67" s="22" t="s">
        <v>5</v>
      </c>
      <c r="S67" s="29">
        <v>26.42</v>
      </c>
      <c r="X67" s="17"/>
      <c r="Y67" s="17"/>
      <c r="Z67" s="17"/>
      <c r="AA67" s="17"/>
      <c r="AB67" s="17"/>
    </row>
    <row r="68" spans="1:28" x14ac:dyDescent="0.3">
      <c r="A68" s="22" t="s">
        <v>74</v>
      </c>
      <c r="B68" s="22" t="s">
        <v>81</v>
      </c>
      <c r="C68" s="22" t="s">
        <v>116</v>
      </c>
      <c r="D68" s="28">
        <v>100</v>
      </c>
      <c r="E68" s="25">
        <f t="shared" ref="E68:E81" si="6">LOG(D68)</f>
        <v>2</v>
      </c>
      <c r="F68" s="35">
        <f>(E68-E69)/E69*100</f>
        <v>-43.856384747154841</v>
      </c>
      <c r="G68" s="21">
        <v>40000</v>
      </c>
      <c r="H68" s="27">
        <f t="shared" si="5"/>
        <v>4.6020599913279625</v>
      </c>
      <c r="I68" s="35">
        <f>(H68-H69)/H69*100</f>
        <v>-15.864538592212671</v>
      </c>
      <c r="J68" s="21"/>
      <c r="K68" s="21"/>
      <c r="L68" s="21"/>
      <c r="M68" s="21">
        <v>6.56</v>
      </c>
      <c r="N68" s="20">
        <v>0.23399999999999999</v>
      </c>
      <c r="O68" s="21">
        <v>1</v>
      </c>
      <c r="P68" s="21">
        <v>1</v>
      </c>
      <c r="Q68" s="22" t="s">
        <v>6</v>
      </c>
      <c r="R68" s="22" t="s">
        <v>5</v>
      </c>
      <c r="S68" s="29">
        <v>25.99</v>
      </c>
    </row>
    <row r="69" spans="1:28" x14ac:dyDescent="0.3">
      <c r="A69" s="22" t="s">
        <v>74</v>
      </c>
      <c r="B69" s="22" t="s">
        <v>81</v>
      </c>
      <c r="C69" s="22" t="s">
        <v>82</v>
      </c>
      <c r="D69" s="28">
        <v>3650</v>
      </c>
      <c r="E69" s="25">
        <f t="shared" si="6"/>
        <v>3.5622928644564746</v>
      </c>
      <c r="F69" s="35"/>
      <c r="G69" s="21">
        <v>295000</v>
      </c>
      <c r="H69" s="20">
        <f t="shared" si="5"/>
        <v>5.4698220159781634</v>
      </c>
      <c r="I69" s="35"/>
      <c r="J69" s="21"/>
      <c r="K69" s="21"/>
      <c r="L69" s="21"/>
      <c r="M69" s="21">
        <v>6.52</v>
      </c>
      <c r="N69" s="20">
        <v>0.29699999999999999</v>
      </c>
      <c r="O69" s="21">
        <v>1</v>
      </c>
      <c r="P69" s="21">
        <v>1</v>
      </c>
      <c r="Q69" s="22" t="s">
        <v>5</v>
      </c>
      <c r="R69" s="22" t="s">
        <v>4</v>
      </c>
      <c r="S69" s="17">
        <v>21.12</v>
      </c>
      <c r="T69" s="17"/>
    </row>
    <row r="70" spans="1:28" x14ac:dyDescent="0.3">
      <c r="A70" s="22" t="s">
        <v>74</v>
      </c>
      <c r="B70" s="22" t="s">
        <v>83</v>
      </c>
      <c r="C70" s="22" t="s">
        <v>116</v>
      </c>
      <c r="D70" s="28">
        <v>1200</v>
      </c>
      <c r="E70" s="25">
        <f t="shared" si="6"/>
        <v>3.0791812460476247</v>
      </c>
      <c r="F70" s="35">
        <f>(E70-E71)/E71*100</f>
        <v>-10.873530626783634</v>
      </c>
      <c r="G70" s="21">
        <v>100000</v>
      </c>
      <c r="H70" s="20">
        <f t="shared" si="5"/>
        <v>5</v>
      </c>
      <c r="I70" s="35">
        <f>(H70-H71)/H71*100</f>
        <v>-2.5404539816761322</v>
      </c>
      <c r="J70" s="21"/>
      <c r="K70" s="21"/>
      <c r="L70" s="21"/>
      <c r="M70" s="21">
        <v>6.68</v>
      </c>
      <c r="N70" s="27">
        <v>0.189</v>
      </c>
      <c r="O70" s="21">
        <v>1</v>
      </c>
      <c r="P70" s="21">
        <v>1</v>
      </c>
      <c r="Q70" s="22" t="s">
        <v>7</v>
      </c>
      <c r="R70" s="22" t="s">
        <v>6</v>
      </c>
      <c r="S70" s="17">
        <v>15.83</v>
      </c>
      <c r="T70" s="17"/>
    </row>
    <row r="71" spans="1:28" x14ac:dyDescent="0.3">
      <c r="A71" s="22" t="s">
        <v>74</v>
      </c>
      <c r="B71" s="22" t="s">
        <v>83</v>
      </c>
      <c r="C71" s="22" t="s">
        <v>84</v>
      </c>
      <c r="D71" s="28">
        <v>2850</v>
      </c>
      <c r="E71" s="25">
        <f t="shared" si="6"/>
        <v>3.4548448600085102</v>
      </c>
      <c r="F71" s="35"/>
      <c r="G71" s="21">
        <v>135000</v>
      </c>
      <c r="H71" s="27">
        <f t="shared" si="5"/>
        <v>5.1303337684950066</v>
      </c>
      <c r="I71" s="35"/>
      <c r="J71" s="21"/>
      <c r="K71" s="21"/>
      <c r="L71" s="21"/>
      <c r="M71" s="21">
        <v>6.62</v>
      </c>
      <c r="N71" s="27">
        <v>0.19800000000000001</v>
      </c>
      <c r="O71" s="21">
        <v>1</v>
      </c>
      <c r="P71" s="21">
        <v>1</v>
      </c>
      <c r="Q71" s="22" t="s">
        <v>6</v>
      </c>
      <c r="R71" s="22" t="s">
        <v>5</v>
      </c>
      <c r="S71" s="29">
        <v>17.84</v>
      </c>
    </row>
    <row r="72" spans="1:28" x14ac:dyDescent="0.3">
      <c r="A72" s="22" t="s">
        <v>74</v>
      </c>
      <c r="B72" s="22" t="s">
        <v>85</v>
      </c>
      <c r="C72" s="22" t="s">
        <v>116</v>
      </c>
      <c r="D72" s="26">
        <v>0</v>
      </c>
      <c r="E72" s="25"/>
      <c r="F72" s="35"/>
      <c r="G72" s="21">
        <v>800000</v>
      </c>
      <c r="H72" s="27">
        <f t="shared" si="5"/>
        <v>5.9030899869919438</v>
      </c>
      <c r="I72" s="35">
        <f>(H72-H73)/H73*100</f>
        <v>-11.144245703964764</v>
      </c>
      <c r="J72" s="21"/>
      <c r="K72" s="21"/>
      <c r="L72" s="21"/>
      <c r="M72" s="21">
        <v>6.63</v>
      </c>
      <c r="N72" s="20">
        <v>0.14399999999999999</v>
      </c>
      <c r="O72" s="21">
        <v>1</v>
      </c>
      <c r="P72" s="21">
        <v>1</v>
      </c>
      <c r="Q72" s="22" t="s">
        <v>5</v>
      </c>
      <c r="R72" s="22" t="s">
        <v>6</v>
      </c>
      <c r="S72" s="29">
        <v>15.2</v>
      </c>
      <c r="U72" s="17"/>
      <c r="V72" s="17"/>
      <c r="W72" s="17"/>
    </row>
    <row r="73" spans="1:28" x14ac:dyDescent="0.3">
      <c r="A73" s="22" t="s">
        <v>74</v>
      </c>
      <c r="B73" s="22" t="s">
        <v>85</v>
      </c>
      <c r="C73" s="22" t="s">
        <v>86</v>
      </c>
      <c r="D73" s="26">
        <v>0</v>
      </c>
      <c r="E73" s="25"/>
      <c r="F73" s="35"/>
      <c r="G73" s="21">
        <v>4400000</v>
      </c>
      <c r="H73" s="20">
        <f t="shared" si="5"/>
        <v>6.6434526764861879</v>
      </c>
      <c r="I73" s="35"/>
      <c r="J73" s="21"/>
      <c r="K73" s="21"/>
      <c r="L73" s="21"/>
      <c r="M73" s="21">
        <v>6.48</v>
      </c>
      <c r="N73" s="20">
        <v>0.17099999999999999</v>
      </c>
      <c r="O73" s="21">
        <v>1</v>
      </c>
      <c r="P73" s="21">
        <v>1</v>
      </c>
      <c r="Q73" s="22" t="s">
        <v>4</v>
      </c>
      <c r="R73" s="22" t="s">
        <v>5</v>
      </c>
      <c r="S73" s="29">
        <v>9.4</v>
      </c>
      <c r="U73" s="17"/>
      <c r="V73" s="17"/>
      <c r="W73" s="17"/>
      <c r="X73" s="17"/>
      <c r="Y73" s="17"/>
      <c r="Z73" s="17"/>
      <c r="AA73" s="17"/>
      <c r="AB73" s="17"/>
    </row>
    <row r="74" spans="1:28" x14ac:dyDescent="0.3">
      <c r="A74" s="22" t="s">
        <v>74</v>
      </c>
      <c r="B74" s="22" t="s">
        <v>87</v>
      </c>
      <c r="C74" s="22" t="s">
        <v>116</v>
      </c>
      <c r="D74" s="28">
        <v>5000</v>
      </c>
      <c r="E74" s="25">
        <f t="shared" si="6"/>
        <v>3.6989700043360187</v>
      </c>
      <c r="F74" s="35">
        <f>(E74-E75)/E75*100</f>
        <v>-34.786562274117593</v>
      </c>
      <c r="G74" s="21">
        <v>12400000</v>
      </c>
      <c r="H74" s="20">
        <f t="shared" si="5"/>
        <v>7.0934216851622347</v>
      </c>
      <c r="I74" s="35">
        <f>(H74-H75)/H75*100</f>
        <v>-3.0280354280663966</v>
      </c>
      <c r="J74" s="21"/>
      <c r="K74" s="21"/>
      <c r="L74" s="21"/>
      <c r="M74" s="21">
        <v>6.3</v>
      </c>
      <c r="N74" s="20">
        <v>0.189</v>
      </c>
      <c r="O74" s="21">
        <v>1</v>
      </c>
      <c r="P74" s="21">
        <v>1</v>
      </c>
      <c r="Q74" s="22" t="s">
        <v>5</v>
      </c>
      <c r="R74" s="22" t="s">
        <v>5</v>
      </c>
      <c r="S74" s="29">
        <v>17.809999999999999</v>
      </c>
      <c r="X74" s="17"/>
      <c r="Y74" s="17"/>
      <c r="Z74" s="17"/>
      <c r="AA74" s="17"/>
      <c r="AB74" s="17"/>
    </row>
    <row r="75" spans="1:28" x14ac:dyDescent="0.3">
      <c r="A75" s="22" t="s">
        <v>74</v>
      </c>
      <c r="B75" s="22" t="s">
        <v>87</v>
      </c>
      <c r="C75" s="22" t="s">
        <v>88</v>
      </c>
      <c r="D75" s="28">
        <v>470000</v>
      </c>
      <c r="E75" s="25">
        <f t="shared" si="6"/>
        <v>5.6720978579357171</v>
      </c>
      <c r="F75" s="35"/>
      <c r="G75" s="21">
        <v>20650000</v>
      </c>
      <c r="H75" s="20">
        <f t="shared" si="5"/>
        <v>7.3149200559924195</v>
      </c>
      <c r="I75" s="35"/>
      <c r="J75" s="21"/>
      <c r="K75" s="21"/>
      <c r="L75" s="21"/>
      <c r="M75" s="21">
        <v>5.8</v>
      </c>
      <c r="N75" s="20">
        <v>0.30599999999999999</v>
      </c>
      <c r="O75" s="21">
        <v>2</v>
      </c>
      <c r="P75" s="21">
        <v>2</v>
      </c>
      <c r="Q75" s="22" t="s">
        <v>5</v>
      </c>
      <c r="R75" s="22" t="s">
        <v>5</v>
      </c>
      <c r="S75" s="29">
        <v>18.79</v>
      </c>
    </row>
    <row r="76" spans="1:28" x14ac:dyDescent="0.3">
      <c r="A76" s="22" t="s">
        <v>74</v>
      </c>
      <c r="B76" s="22" t="s">
        <v>89</v>
      </c>
      <c r="C76" s="22" t="s">
        <v>116</v>
      </c>
      <c r="D76" s="28">
        <v>6150</v>
      </c>
      <c r="E76" s="25">
        <f t="shared" si="6"/>
        <v>3.7888751157754168</v>
      </c>
      <c r="F76" s="35">
        <f>(E76-E77)/E77*100</f>
        <v>-8.8854056620172415</v>
      </c>
      <c r="G76" s="21">
        <v>100000</v>
      </c>
      <c r="H76" s="27">
        <f t="shared" si="5"/>
        <v>5</v>
      </c>
      <c r="I76" s="35">
        <f>(H76-H77)/H77*100</f>
        <v>-16.666666666666664</v>
      </c>
      <c r="J76" s="21"/>
      <c r="K76" s="21"/>
      <c r="L76" s="21"/>
      <c r="M76" s="21">
        <v>6.6</v>
      </c>
      <c r="N76" s="20">
        <v>0.14399999999999999</v>
      </c>
      <c r="O76" s="21">
        <v>1</v>
      </c>
      <c r="P76" s="21">
        <v>1</v>
      </c>
      <c r="Q76" s="22" t="s">
        <v>5</v>
      </c>
      <c r="R76" s="22" t="s">
        <v>6</v>
      </c>
      <c r="S76" s="17">
        <v>22.47</v>
      </c>
      <c r="T76" s="17"/>
    </row>
    <row r="77" spans="1:28" x14ac:dyDescent="0.3">
      <c r="A77" s="22" t="s">
        <v>74</v>
      </c>
      <c r="B77" s="22" t="s">
        <v>89</v>
      </c>
      <c r="C77" s="22" t="s">
        <v>90</v>
      </c>
      <c r="D77" s="28">
        <v>14400</v>
      </c>
      <c r="E77" s="25">
        <f t="shared" si="6"/>
        <v>4.1583624920952493</v>
      </c>
      <c r="F77" s="35"/>
      <c r="G77" s="21">
        <v>1000000</v>
      </c>
      <c r="H77" s="20">
        <f>LOG(G77)</f>
        <v>6</v>
      </c>
      <c r="I77" s="35"/>
      <c r="J77" s="21"/>
      <c r="K77" s="21"/>
      <c r="L77" s="21"/>
      <c r="M77" s="21">
        <v>6.14</v>
      </c>
      <c r="N77" s="27">
        <v>0.23</v>
      </c>
      <c r="O77" s="21">
        <v>2</v>
      </c>
      <c r="P77" s="21">
        <v>2</v>
      </c>
      <c r="Q77" s="22" t="s">
        <v>5</v>
      </c>
      <c r="R77" s="22" t="s">
        <v>5</v>
      </c>
      <c r="S77" s="17">
        <v>12.37</v>
      </c>
      <c r="T77" s="17"/>
    </row>
    <row r="78" spans="1:28" x14ac:dyDescent="0.3">
      <c r="A78" s="22" t="s">
        <v>74</v>
      </c>
      <c r="B78" s="22" t="s">
        <v>91</v>
      </c>
      <c r="C78" s="22" t="s">
        <v>116</v>
      </c>
      <c r="D78" s="28">
        <v>70000</v>
      </c>
      <c r="E78" s="25">
        <f t="shared" si="6"/>
        <v>4.8450980400142569</v>
      </c>
      <c r="F78" s="35">
        <f>(E78-E79)/E79*100</f>
        <v>-16.200224221601776</v>
      </c>
      <c r="G78" s="21">
        <v>1300000</v>
      </c>
      <c r="H78" s="20">
        <f t="shared" si="5"/>
        <v>6.1139433523068369</v>
      </c>
      <c r="I78" s="35">
        <f>(H78-H79)/H79*100</f>
        <v>-8.3655023879036428</v>
      </c>
      <c r="J78" s="21"/>
      <c r="K78" s="21"/>
      <c r="L78" s="21"/>
      <c r="M78" s="21">
        <v>6.71</v>
      </c>
      <c r="N78" s="27">
        <v>0.33</v>
      </c>
      <c r="O78" s="21">
        <v>1</v>
      </c>
      <c r="P78" s="21">
        <v>1</v>
      </c>
      <c r="Q78" s="22" t="s">
        <v>4</v>
      </c>
      <c r="R78" s="22" t="s">
        <v>5</v>
      </c>
    </row>
    <row r="79" spans="1:28" x14ac:dyDescent="0.3">
      <c r="A79" s="22" t="s">
        <v>74</v>
      </c>
      <c r="B79" s="22" t="s">
        <v>91</v>
      </c>
      <c r="C79" s="22" t="s">
        <v>92</v>
      </c>
      <c r="D79" s="28">
        <v>605000</v>
      </c>
      <c r="E79" s="25">
        <f t="shared" si="6"/>
        <v>5.7817553746524686</v>
      </c>
      <c r="F79" s="35"/>
      <c r="G79" s="21">
        <v>4700000</v>
      </c>
      <c r="H79" s="20">
        <f t="shared" si="5"/>
        <v>6.6720978579357171</v>
      </c>
      <c r="I79" s="35"/>
      <c r="J79" s="21"/>
      <c r="K79" s="21"/>
      <c r="L79" s="21"/>
      <c r="M79" s="21">
        <v>6.49</v>
      </c>
      <c r="N79" s="20">
        <v>0.189</v>
      </c>
      <c r="O79" s="21">
        <v>1</v>
      </c>
      <c r="P79" s="21">
        <v>1</v>
      </c>
      <c r="Q79" s="22" t="s">
        <v>4</v>
      </c>
      <c r="R79" s="22" t="s">
        <v>5</v>
      </c>
      <c r="U79" s="17"/>
      <c r="V79" s="17"/>
      <c r="W79" s="17"/>
    </row>
    <row r="80" spans="1:28" x14ac:dyDescent="0.3">
      <c r="A80" s="22" t="s">
        <v>74</v>
      </c>
      <c r="B80" s="22" t="s">
        <v>93</v>
      </c>
      <c r="C80" s="22" t="s">
        <v>116</v>
      </c>
      <c r="D80" s="28">
        <v>1150</v>
      </c>
      <c r="E80" s="25">
        <f t="shared" si="6"/>
        <v>3.0606978403536118</v>
      </c>
      <c r="F80" s="35">
        <f>(E80-E81)/E81*100</f>
        <v>-22.783509772184729</v>
      </c>
      <c r="G80" s="21">
        <v>100000</v>
      </c>
      <c r="H80" s="27">
        <f t="shared" si="5"/>
        <v>5</v>
      </c>
      <c r="I80" s="35">
        <f>(H80-H81)/H81*100</f>
        <v>-15.81810265543634</v>
      </c>
      <c r="J80" s="21"/>
      <c r="K80" s="21"/>
      <c r="L80" s="21"/>
      <c r="M80" s="21">
        <v>6.71</v>
      </c>
      <c r="N80" s="20">
        <v>0.16200000000000001</v>
      </c>
      <c r="O80" s="21">
        <v>1</v>
      </c>
      <c r="P80" s="21">
        <v>1</v>
      </c>
      <c r="Q80" s="22" t="s">
        <v>5</v>
      </c>
      <c r="R80" s="22" t="s">
        <v>6</v>
      </c>
      <c r="U80" s="17"/>
      <c r="V80" s="17"/>
      <c r="W80" s="17"/>
      <c r="X80" s="17"/>
      <c r="Y80" s="17"/>
      <c r="Z80" s="17"/>
      <c r="AA80" s="17"/>
      <c r="AB80" s="17"/>
    </row>
    <row r="81" spans="1:28" x14ac:dyDescent="0.3">
      <c r="A81" s="22" t="s">
        <v>74</v>
      </c>
      <c r="B81" s="22" t="s">
        <v>93</v>
      </c>
      <c r="C81" s="22" t="s">
        <v>94</v>
      </c>
      <c r="D81" s="28">
        <v>9200</v>
      </c>
      <c r="E81" s="25">
        <f t="shared" si="6"/>
        <v>3.9637878273455551</v>
      </c>
      <c r="F81" s="35"/>
      <c r="G81" s="21">
        <v>870000</v>
      </c>
      <c r="H81" s="27">
        <f t="shared" si="5"/>
        <v>5.9395192526186182</v>
      </c>
      <c r="I81" s="35"/>
      <c r="J81" s="21"/>
      <c r="K81" s="20"/>
      <c r="L81" s="21"/>
      <c r="M81" s="21">
        <v>6.41</v>
      </c>
      <c r="N81" s="20">
        <v>0.17099999999999999</v>
      </c>
      <c r="O81" s="21">
        <v>1</v>
      </c>
      <c r="P81" s="21">
        <v>1</v>
      </c>
      <c r="Q81" s="22" t="s">
        <v>5</v>
      </c>
      <c r="R81" s="22" t="s">
        <v>6</v>
      </c>
      <c r="X81" s="17"/>
      <c r="Y81" s="17"/>
      <c r="Z81" s="17"/>
      <c r="AA81" s="17"/>
      <c r="AB81" s="17"/>
    </row>
    <row r="82" spans="1:28" x14ac:dyDescent="0.3">
      <c r="A82" s="5"/>
      <c r="B82" s="5"/>
      <c r="C82" s="5"/>
      <c r="E82" s="17"/>
      <c r="G82" s="17"/>
      <c r="H82" s="17"/>
      <c r="I82" s="17"/>
    </row>
    <row r="83" spans="1:28" x14ac:dyDescent="0.3">
      <c r="A83" s="5"/>
      <c r="B83" s="5"/>
      <c r="C83" s="5"/>
    </row>
    <row r="84" spans="1:28" x14ac:dyDescent="0.3">
      <c r="A84" s="5"/>
      <c r="B84" s="5"/>
      <c r="C84" s="5"/>
    </row>
    <row r="85" spans="1:28" x14ac:dyDescent="0.3">
      <c r="A85" s="5"/>
      <c r="B85" s="5"/>
      <c r="C85" s="5"/>
    </row>
    <row r="86" spans="1:28" x14ac:dyDescent="0.3">
      <c r="A86" s="5"/>
      <c r="B86" s="5"/>
      <c r="C86" s="5"/>
    </row>
    <row r="87" spans="1:28" x14ac:dyDescent="0.3">
      <c r="A87" s="5"/>
      <c r="B87" s="5"/>
      <c r="C87" s="5"/>
    </row>
    <row r="88" spans="1:28" x14ac:dyDescent="0.3">
      <c r="A88" s="5"/>
      <c r="B88" s="5"/>
      <c r="C88" s="5"/>
    </row>
    <row r="89" spans="1:28" x14ac:dyDescent="0.3">
      <c r="A89" s="5"/>
      <c r="B89" s="5"/>
      <c r="C89" s="5"/>
    </row>
    <row r="90" spans="1:28" x14ac:dyDescent="0.3">
      <c r="A90" s="5"/>
      <c r="B90" s="5"/>
      <c r="C90" s="5"/>
    </row>
    <row r="91" spans="1:28" x14ac:dyDescent="0.3">
      <c r="A91" s="5"/>
      <c r="B91" s="5"/>
      <c r="C91" s="5"/>
    </row>
    <row r="92" spans="1:28" x14ac:dyDescent="0.3">
      <c r="A92" s="5"/>
      <c r="B92" s="5"/>
      <c r="C92" s="5"/>
    </row>
    <row r="93" spans="1:28" x14ac:dyDescent="0.3">
      <c r="A93" s="5"/>
      <c r="B93" s="5"/>
      <c r="C93" s="5"/>
    </row>
    <row r="94" spans="1:28" x14ac:dyDescent="0.3">
      <c r="A94" s="5"/>
      <c r="B94" s="5"/>
      <c r="C94" s="5"/>
    </row>
    <row r="95" spans="1:28" x14ac:dyDescent="0.3">
      <c r="A95" s="5"/>
      <c r="B95" s="5"/>
      <c r="C95" s="5"/>
    </row>
    <row r="96" spans="1:28" x14ac:dyDescent="0.3">
      <c r="A96" s="5"/>
      <c r="B96" s="5"/>
      <c r="C96" s="5"/>
    </row>
    <row r="97" spans="1:3" x14ac:dyDescent="0.3">
      <c r="A97" s="5"/>
      <c r="B97" s="5"/>
      <c r="C97" s="5"/>
    </row>
    <row r="98" spans="1:3" x14ac:dyDescent="0.3">
      <c r="A98" s="5"/>
      <c r="B98" s="5"/>
      <c r="C98" s="5"/>
    </row>
    <row r="99" spans="1:3" x14ac:dyDescent="0.3">
      <c r="A99" s="5"/>
      <c r="B99" s="5"/>
      <c r="C99" s="5"/>
    </row>
    <row r="100" spans="1:3" x14ac:dyDescent="0.3">
      <c r="A100" s="5"/>
      <c r="B100" s="5"/>
      <c r="C100" s="5"/>
    </row>
    <row r="101" spans="1:3" x14ac:dyDescent="0.3">
      <c r="A101" s="5"/>
      <c r="B101" s="5"/>
      <c r="C101" s="5"/>
    </row>
    <row r="102" spans="1:3" x14ac:dyDescent="0.3">
      <c r="A102" s="5"/>
      <c r="B102" s="5"/>
      <c r="C102" s="5"/>
    </row>
    <row r="103" spans="1:3" x14ac:dyDescent="0.3">
      <c r="A103" s="5"/>
      <c r="B103" s="5"/>
      <c r="C103" s="5"/>
    </row>
    <row r="104" spans="1:3" x14ac:dyDescent="0.3">
      <c r="A104" s="5"/>
      <c r="B104" s="5"/>
      <c r="C104" s="5"/>
    </row>
  </sheetData>
  <mergeCells count="80">
    <mergeCell ref="I76:I77"/>
    <mergeCell ref="I78:I79"/>
    <mergeCell ref="I80:I81"/>
    <mergeCell ref="I66:I67"/>
    <mergeCell ref="I68:I69"/>
    <mergeCell ref="I70:I71"/>
    <mergeCell ref="I72:I73"/>
    <mergeCell ref="I74:I75"/>
    <mergeCell ref="I54:I55"/>
    <mergeCell ref="I56:I57"/>
    <mergeCell ref="I58:I59"/>
    <mergeCell ref="I62:I63"/>
    <mergeCell ref="I64:I65"/>
    <mergeCell ref="I60:I61"/>
    <mergeCell ref="I42:I43"/>
    <mergeCell ref="I44:I45"/>
    <mergeCell ref="I46:I47"/>
    <mergeCell ref="I48:I49"/>
    <mergeCell ref="I52:I53"/>
    <mergeCell ref="I50:I51"/>
    <mergeCell ref="I32:I33"/>
    <mergeCell ref="I34:I35"/>
    <mergeCell ref="I36:I37"/>
    <mergeCell ref="I38:I39"/>
    <mergeCell ref="I40:I41"/>
    <mergeCell ref="I22:I23"/>
    <mergeCell ref="I24:I25"/>
    <mergeCell ref="I26:I27"/>
    <mergeCell ref="I28:I29"/>
    <mergeCell ref="I30:I31"/>
    <mergeCell ref="I12:I13"/>
    <mergeCell ref="I14:I15"/>
    <mergeCell ref="I16:I17"/>
    <mergeCell ref="I18:I19"/>
    <mergeCell ref="I20:I21"/>
    <mergeCell ref="I2:I3"/>
    <mergeCell ref="I4:I5"/>
    <mergeCell ref="I6:I7"/>
    <mergeCell ref="I8:I9"/>
    <mergeCell ref="I10:I11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60:F61"/>
    <mergeCell ref="F62:F63"/>
    <mergeCell ref="F64:F65"/>
    <mergeCell ref="F66:F67"/>
    <mergeCell ref="F68:F69"/>
    <mergeCell ref="F70:F71"/>
    <mergeCell ref="F72:F73"/>
    <mergeCell ref="F74:F75"/>
    <mergeCell ref="F76:F77"/>
    <mergeCell ref="F78:F79"/>
    <mergeCell ref="F80:F8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activeCell="H1" sqref="H1:H1048576"/>
    </sheetView>
  </sheetViews>
  <sheetFormatPr defaultRowHeight="14.4" x14ac:dyDescent="0.3"/>
  <cols>
    <col min="1" max="1" width="12.6640625" customWidth="1"/>
    <col min="2" max="2" width="10.44140625" customWidth="1"/>
    <col min="3" max="3" width="22.109375" customWidth="1"/>
    <col min="7" max="7" width="11.6640625" customWidth="1"/>
  </cols>
  <sheetData>
    <row r="1" spans="1:7" x14ac:dyDescent="0.3">
      <c r="A1" s="5" t="s">
        <v>9</v>
      </c>
      <c r="B1" s="5" t="s">
        <v>10</v>
      </c>
      <c r="C1" s="5"/>
      <c r="D1" t="s">
        <v>8</v>
      </c>
      <c r="E1" s="5" t="s">
        <v>98</v>
      </c>
      <c r="F1" s="5" t="s">
        <v>99</v>
      </c>
      <c r="G1" s="5" t="s">
        <v>100</v>
      </c>
    </row>
    <row r="2" spans="1:7" x14ac:dyDescent="0.3">
      <c r="A2" s="5" t="s">
        <v>11</v>
      </c>
      <c r="B2" s="5" t="s">
        <v>12</v>
      </c>
      <c r="C2" s="5" t="s">
        <v>116</v>
      </c>
      <c r="D2" s="5">
        <v>0.15659999999999999</v>
      </c>
      <c r="E2" s="8">
        <v>3.0599999999999999E-2</v>
      </c>
      <c r="F2" s="8">
        <v>5.3400000000000003E-2</v>
      </c>
      <c r="G2" s="9">
        <f>(D2-F2)/E2</f>
        <v>3.3725490196078427</v>
      </c>
    </row>
    <row r="3" spans="1:7" x14ac:dyDescent="0.3">
      <c r="A3" s="5" t="s">
        <v>11</v>
      </c>
      <c r="B3" s="5" t="s">
        <v>12</v>
      </c>
      <c r="C3" s="5" t="s">
        <v>13</v>
      </c>
      <c r="D3" s="5">
        <v>0.5847</v>
      </c>
      <c r="E3" s="8">
        <v>3.0599999999999999E-2</v>
      </c>
      <c r="F3" s="8">
        <v>5.3400000000000003E-2</v>
      </c>
      <c r="G3" s="9">
        <f t="shared" ref="G3:G11" si="0">(D3-F3)/E3</f>
        <v>17.362745098039216</v>
      </c>
    </row>
    <row r="4" spans="1:7" x14ac:dyDescent="0.3">
      <c r="A4" s="5" t="s">
        <v>11</v>
      </c>
      <c r="B4" s="5" t="s">
        <v>14</v>
      </c>
      <c r="C4" s="5" t="s">
        <v>117</v>
      </c>
      <c r="D4" s="8">
        <v>0.18759999999999999</v>
      </c>
      <c r="E4" s="8">
        <v>3.0599999999999999E-2</v>
      </c>
      <c r="F4" s="8">
        <v>5.3400000000000003E-2</v>
      </c>
      <c r="G4" s="9">
        <f t="shared" si="0"/>
        <v>4.3856209150326793</v>
      </c>
    </row>
    <row r="5" spans="1:7" x14ac:dyDescent="0.3">
      <c r="A5" s="5" t="s">
        <v>11</v>
      </c>
      <c r="B5" s="5" t="s">
        <v>14</v>
      </c>
      <c r="C5" s="5" t="s">
        <v>15</v>
      </c>
      <c r="D5" s="8">
        <v>0.17780000000000001</v>
      </c>
      <c r="E5" s="8">
        <v>3.0599999999999999E-2</v>
      </c>
      <c r="F5" s="8">
        <v>5.3400000000000003E-2</v>
      </c>
      <c r="G5" s="9">
        <f t="shared" si="0"/>
        <v>4.0653594771241837</v>
      </c>
    </row>
    <row r="6" spans="1:7" x14ac:dyDescent="0.3">
      <c r="A6" s="5" t="s">
        <v>11</v>
      </c>
      <c r="B6" s="5" t="s">
        <v>16</v>
      </c>
      <c r="C6" s="5" t="s">
        <v>116</v>
      </c>
      <c r="D6" s="8">
        <v>1.004</v>
      </c>
      <c r="E6" s="8">
        <v>3.0599999999999999E-2</v>
      </c>
      <c r="F6" s="8">
        <v>5.3400000000000003E-2</v>
      </c>
      <c r="G6" s="9">
        <f t="shared" si="0"/>
        <v>31.065359477124183</v>
      </c>
    </row>
    <row r="7" spans="1:7" x14ac:dyDescent="0.3">
      <c r="A7" s="5" t="s">
        <v>11</v>
      </c>
      <c r="B7" s="5" t="s">
        <v>16</v>
      </c>
      <c r="C7" s="5" t="s">
        <v>17</v>
      </c>
      <c r="D7" s="8">
        <v>0.2384</v>
      </c>
      <c r="E7" s="8">
        <v>3.0599999999999999E-2</v>
      </c>
      <c r="F7" s="8">
        <v>5.3400000000000003E-2</v>
      </c>
      <c r="G7" s="9">
        <f t="shared" si="0"/>
        <v>6.0457516339869279</v>
      </c>
    </row>
    <row r="8" spans="1:7" x14ac:dyDescent="0.3">
      <c r="A8" s="5" t="s">
        <v>11</v>
      </c>
      <c r="B8" s="5" t="s">
        <v>18</v>
      </c>
      <c r="C8" s="5" t="s">
        <v>116</v>
      </c>
      <c r="D8" s="8">
        <v>0.1736</v>
      </c>
      <c r="E8" s="8">
        <v>3.0599999999999999E-2</v>
      </c>
      <c r="F8" s="8">
        <v>5.3400000000000003E-2</v>
      </c>
      <c r="G8" s="9">
        <f t="shared" si="0"/>
        <v>3.9281045751633989</v>
      </c>
    </row>
    <row r="9" spans="1:7" x14ac:dyDescent="0.3">
      <c r="A9" s="5" t="s">
        <v>11</v>
      </c>
      <c r="B9" s="5" t="s">
        <v>18</v>
      </c>
      <c r="C9" s="5" t="s">
        <v>19</v>
      </c>
      <c r="D9" s="8">
        <v>0.1646</v>
      </c>
      <c r="E9" s="8">
        <v>3.0599999999999999E-2</v>
      </c>
      <c r="F9" s="8">
        <v>5.3400000000000003E-2</v>
      </c>
      <c r="G9" s="9">
        <f t="shared" si="0"/>
        <v>3.6339869281045751</v>
      </c>
    </row>
    <row r="10" spans="1:7" x14ac:dyDescent="0.3">
      <c r="A10" s="5" t="s">
        <v>11</v>
      </c>
      <c r="B10" s="5" t="s">
        <v>20</v>
      </c>
      <c r="C10" s="5" t="s">
        <v>116</v>
      </c>
      <c r="D10" s="5">
        <v>0.86739999999999995</v>
      </c>
      <c r="E10" s="8">
        <v>3.0599999999999999E-2</v>
      </c>
      <c r="F10" s="8">
        <v>5.3400000000000003E-2</v>
      </c>
      <c r="G10" s="9">
        <f t="shared" si="0"/>
        <v>26.601307189542482</v>
      </c>
    </row>
    <row r="11" spans="1:7" x14ac:dyDescent="0.3">
      <c r="A11" s="5" t="s">
        <v>11</v>
      </c>
      <c r="B11" s="5" t="s">
        <v>20</v>
      </c>
      <c r="C11" s="5" t="s">
        <v>21</v>
      </c>
      <c r="D11" s="5">
        <v>0.6673</v>
      </c>
      <c r="E11" s="8">
        <v>3.0599999999999999E-2</v>
      </c>
      <c r="F11" s="8">
        <v>5.3400000000000003E-2</v>
      </c>
      <c r="G11" s="9">
        <f t="shared" si="0"/>
        <v>20.062091503267975</v>
      </c>
    </row>
    <row r="12" spans="1:7" x14ac:dyDescent="0.3">
      <c r="A12" s="5" t="s">
        <v>11</v>
      </c>
      <c r="B12" s="5" t="s">
        <v>22</v>
      </c>
      <c r="C12" s="5" t="s">
        <v>116</v>
      </c>
      <c r="D12" s="8">
        <v>0.5423</v>
      </c>
      <c r="E12" s="8">
        <v>3.1199999999999999E-2</v>
      </c>
      <c r="F12" s="5"/>
      <c r="G12" s="10">
        <f>(D12-F12)/E12</f>
        <v>17.381410256410259</v>
      </c>
    </row>
    <row r="13" spans="1:7" x14ac:dyDescent="0.3">
      <c r="A13" s="5" t="s">
        <v>11</v>
      </c>
      <c r="B13" s="5" t="s">
        <v>22</v>
      </c>
      <c r="C13" s="5" t="s">
        <v>23</v>
      </c>
      <c r="D13" s="8">
        <v>0.27239999999999998</v>
      </c>
      <c r="E13" s="8">
        <v>3.1199999999999999E-2</v>
      </c>
      <c r="F13" s="5"/>
      <c r="G13" s="10">
        <f t="shared" ref="G13:G76" si="1">(D13-F13)/E13</f>
        <v>8.7307692307692299</v>
      </c>
    </row>
    <row r="14" spans="1:7" x14ac:dyDescent="0.3">
      <c r="A14" s="5" t="s">
        <v>11</v>
      </c>
      <c r="B14" s="5" t="s">
        <v>24</v>
      </c>
      <c r="C14" s="5" t="s">
        <v>118</v>
      </c>
      <c r="D14" s="8">
        <v>1.1434</v>
      </c>
      <c r="E14" s="8">
        <v>3.1199999999999999E-2</v>
      </c>
      <c r="F14" s="5"/>
      <c r="G14" s="10">
        <f t="shared" si="1"/>
        <v>36.647435897435898</v>
      </c>
    </row>
    <row r="15" spans="1:7" x14ac:dyDescent="0.3">
      <c r="A15" s="5" t="s">
        <v>11</v>
      </c>
      <c r="B15" s="5" t="s">
        <v>24</v>
      </c>
      <c r="C15" s="5" t="s">
        <v>25</v>
      </c>
      <c r="D15" s="8">
        <v>0.35199999999999998</v>
      </c>
      <c r="E15" s="8">
        <v>3.1199999999999999E-2</v>
      </c>
      <c r="F15" s="8"/>
      <c r="G15" s="10">
        <f t="shared" si="1"/>
        <v>11.282051282051281</v>
      </c>
    </row>
    <row r="16" spans="1:7" x14ac:dyDescent="0.3">
      <c r="A16" s="5" t="s">
        <v>11</v>
      </c>
      <c r="B16" s="5" t="s">
        <v>26</v>
      </c>
      <c r="C16" s="5" t="s">
        <v>116</v>
      </c>
      <c r="D16" s="8">
        <v>0.45860000000000001</v>
      </c>
      <c r="E16" s="8">
        <v>3.1199999999999999E-2</v>
      </c>
      <c r="F16" s="8"/>
      <c r="G16" s="10">
        <f t="shared" si="1"/>
        <v>14.698717948717949</v>
      </c>
    </row>
    <row r="17" spans="1:7" x14ac:dyDescent="0.3">
      <c r="A17" s="5" t="s">
        <v>11</v>
      </c>
      <c r="B17" s="5" t="s">
        <v>26</v>
      </c>
      <c r="C17" s="5" t="s">
        <v>27</v>
      </c>
      <c r="D17" s="8">
        <v>0.25519999999999998</v>
      </c>
      <c r="E17" s="8">
        <v>3.1199999999999999E-2</v>
      </c>
      <c r="F17" s="8"/>
      <c r="G17" s="10">
        <f t="shared" si="1"/>
        <v>8.1794871794871788</v>
      </c>
    </row>
    <row r="18" spans="1:7" x14ac:dyDescent="0.3">
      <c r="A18" s="5" t="s">
        <v>11</v>
      </c>
      <c r="B18" s="5" t="s">
        <v>28</v>
      </c>
      <c r="C18" s="5" t="s">
        <v>116</v>
      </c>
      <c r="D18" s="8">
        <v>0.82120000000000004</v>
      </c>
      <c r="E18" s="8">
        <v>3.1199999999999999E-2</v>
      </c>
      <c r="F18" s="8"/>
      <c r="G18" s="10">
        <f t="shared" si="1"/>
        <v>26.320512820512825</v>
      </c>
    </row>
    <row r="19" spans="1:7" x14ac:dyDescent="0.3">
      <c r="A19" s="5" t="s">
        <v>11</v>
      </c>
      <c r="B19" s="5" t="s">
        <v>28</v>
      </c>
      <c r="C19" s="5" t="s">
        <v>29</v>
      </c>
      <c r="D19" s="8">
        <v>1.1636</v>
      </c>
      <c r="E19" s="8">
        <v>3.1199999999999999E-2</v>
      </c>
      <c r="F19" s="8"/>
      <c r="G19" s="10">
        <f t="shared" si="1"/>
        <v>37.294871794871796</v>
      </c>
    </row>
    <row r="20" spans="1:7" x14ac:dyDescent="0.3">
      <c r="A20" s="5" t="s">
        <v>11</v>
      </c>
      <c r="B20" s="5" t="s">
        <v>30</v>
      </c>
      <c r="C20" s="5" t="s">
        <v>116</v>
      </c>
      <c r="D20" s="8">
        <v>0.35670000000000002</v>
      </c>
      <c r="E20" s="8">
        <v>3.1199999999999999E-2</v>
      </c>
      <c r="F20" s="8"/>
      <c r="G20" s="10">
        <f t="shared" si="1"/>
        <v>11.432692307692308</v>
      </c>
    </row>
    <row r="21" spans="1:7" x14ac:dyDescent="0.3">
      <c r="A21" s="5" t="s">
        <v>11</v>
      </c>
      <c r="B21" s="5" t="s">
        <v>30</v>
      </c>
      <c r="C21" s="5" t="s">
        <v>31</v>
      </c>
      <c r="D21" s="8">
        <v>0.3629</v>
      </c>
      <c r="E21" s="8">
        <v>3.1199999999999999E-2</v>
      </c>
      <c r="F21" s="8"/>
      <c r="G21" s="10">
        <f t="shared" si="1"/>
        <v>11.631410256410257</v>
      </c>
    </row>
    <row r="22" spans="1:7" x14ac:dyDescent="0.3">
      <c r="A22" s="5" t="s">
        <v>32</v>
      </c>
      <c r="B22" s="5" t="s">
        <v>33</v>
      </c>
      <c r="C22" s="5" t="s">
        <v>116</v>
      </c>
      <c r="D22" s="8">
        <v>0.49619999999999997</v>
      </c>
      <c r="E22" s="8">
        <v>2.92E-2</v>
      </c>
      <c r="F22" s="8"/>
      <c r="G22" s="10">
        <f t="shared" si="1"/>
        <v>16.993150684931507</v>
      </c>
    </row>
    <row r="23" spans="1:7" x14ac:dyDescent="0.3">
      <c r="A23" s="5" t="s">
        <v>32</v>
      </c>
      <c r="B23" s="5" t="s">
        <v>33</v>
      </c>
      <c r="C23" s="5" t="s">
        <v>34</v>
      </c>
      <c r="D23" s="8">
        <v>0.42570000000000002</v>
      </c>
      <c r="E23" s="8">
        <v>2.92E-2</v>
      </c>
      <c r="F23" s="8"/>
      <c r="G23" s="10">
        <f t="shared" si="1"/>
        <v>14.578767123287673</v>
      </c>
    </row>
    <row r="24" spans="1:7" x14ac:dyDescent="0.3">
      <c r="A24" s="5" t="s">
        <v>32</v>
      </c>
      <c r="B24" s="5" t="s">
        <v>35</v>
      </c>
      <c r="C24" s="5" t="s">
        <v>116</v>
      </c>
      <c r="D24" s="8">
        <v>0.52159999999999995</v>
      </c>
      <c r="E24" s="8">
        <v>2.92E-2</v>
      </c>
      <c r="F24" s="8"/>
      <c r="G24" s="10">
        <f t="shared" si="1"/>
        <v>17.863013698630134</v>
      </c>
    </row>
    <row r="25" spans="1:7" x14ac:dyDescent="0.3">
      <c r="A25" s="5" t="s">
        <v>32</v>
      </c>
      <c r="B25" s="5" t="s">
        <v>35</v>
      </c>
      <c r="C25" s="5" t="s">
        <v>36</v>
      </c>
      <c r="D25" s="8">
        <v>0.4849</v>
      </c>
      <c r="E25" s="8">
        <v>2.92E-2</v>
      </c>
      <c r="F25" s="8"/>
      <c r="G25" s="10">
        <f t="shared" si="1"/>
        <v>16.606164383561644</v>
      </c>
    </row>
    <row r="26" spans="1:7" x14ac:dyDescent="0.3">
      <c r="A26" s="5" t="s">
        <v>32</v>
      </c>
      <c r="B26" s="5" t="s">
        <v>37</v>
      </c>
      <c r="C26" s="5" t="s">
        <v>116</v>
      </c>
      <c r="D26" s="8">
        <v>0.5554</v>
      </c>
      <c r="E26" s="8">
        <v>2.92E-2</v>
      </c>
      <c r="F26" s="8"/>
      <c r="G26" s="10">
        <f t="shared" si="1"/>
        <v>19.020547945205479</v>
      </c>
    </row>
    <row r="27" spans="1:7" x14ac:dyDescent="0.3">
      <c r="A27" s="5" t="s">
        <v>32</v>
      </c>
      <c r="B27" s="5" t="s">
        <v>37</v>
      </c>
      <c r="C27" s="5" t="s">
        <v>38</v>
      </c>
      <c r="D27" s="8">
        <v>0.3327</v>
      </c>
      <c r="E27" s="8">
        <v>2.92E-2</v>
      </c>
      <c r="F27" s="8"/>
      <c r="G27" s="10">
        <f t="shared" si="1"/>
        <v>11.393835616438356</v>
      </c>
    </row>
    <row r="28" spans="1:7" x14ac:dyDescent="0.3">
      <c r="A28" s="5" t="s">
        <v>32</v>
      </c>
      <c r="B28" s="5" t="s">
        <v>39</v>
      </c>
      <c r="C28" s="5" t="s">
        <v>116</v>
      </c>
      <c r="D28" s="8">
        <v>0.54979999999999996</v>
      </c>
      <c r="E28" s="8">
        <v>2.92E-2</v>
      </c>
      <c r="F28" s="8"/>
      <c r="G28" s="10">
        <f t="shared" si="1"/>
        <v>18.828767123287669</v>
      </c>
    </row>
    <row r="29" spans="1:7" x14ac:dyDescent="0.3">
      <c r="A29" s="5" t="s">
        <v>32</v>
      </c>
      <c r="B29" s="5" t="s">
        <v>39</v>
      </c>
      <c r="C29" s="5" t="s">
        <v>40</v>
      </c>
      <c r="D29" s="8">
        <v>0.4849</v>
      </c>
      <c r="E29" s="8">
        <v>2.92E-2</v>
      </c>
      <c r="F29" s="8"/>
      <c r="G29" s="10">
        <f t="shared" si="1"/>
        <v>16.606164383561644</v>
      </c>
    </row>
    <row r="30" spans="1:7" x14ac:dyDescent="0.3">
      <c r="A30" s="5" t="s">
        <v>32</v>
      </c>
      <c r="B30" s="5" t="s">
        <v>41</v>
      </c>
      <c r="C30" s="5" t="s">
        <v>116</v>
      </c>
      <c r="D30" s="8">
        <v>0.54420000000000002</v>
      </c>
      <c r="E30" s="8">
        <v>2.92E-2</v>
      </c>
      <c r="F30" s="8"/>
      <c r="G30" s="10">
        <f t="shared" si="1"/>
        <v>18.636986301369863</v>
      </c>
    </row>
    <row r="31" spans="1:7" x14ac:dyDescent="0.3">
      <c r="A31" s="5" t="s">
        <v>32</v>
      </c>
      <c r="B31" s="5" t="s">
        <v>41</v>
      </c>
      <c r="C31" s="5" t="s">
        <v>42</v>
      </c>
      <c r="D31" s="8">
        <v>0.437</v>
      </c>
      <c r="E31" s="8">
        <v>2.92E-2</v>
      </c>
      <c r="F31" s="8"/>
      <c r="G31" s="10">
        <f t="shared" si="1"/>
        <v>14.965753424657533</v>
      </c>
    </row>
    <row r="32" spans="1:7" x14ac:dyDescent="0.3">
      <c r="A32" s="5" t="s">
        <v>32</v>
      </c>
      <c r="B32" s="5" t="s">
        <v>43</v>
      </c>
      <c r="C32" s="5" t="s">
        <v>116</v>
      </c>
      <c r="D32" s="8">
        <v>0.27989999999999998</v>
      </c>
      <c r="E32" s="8">
        <v>3.1199999999999999E-2</v>
      </c>
      <c r="F32" s="8"/>
      <c r="G32" s="10">
        <f t="shared" si="1"/>
        <v>8.9711538461538467</v>
      </c>
    </row>
    <row r="33" spans="1:7" x14ac:dyDescent="0.3">
      <c r="A33" s="5" t="s">
        <v>32</v>
      </c>
      <c r="B33" s="5" t="s">
        <v>43</v>
      </c>
      <c r="C33" s="5" t="s">
        <v>44</v>
      </c>
      <c r="D33" s="8">
        <v>0.29849999999999999</v>
      </c>
      <c r="E33" s="8">
        <v>3.1199999999999999E-2</v>
      </c>
      <c r="F33" s="8"/>
      <c r="G33" s="10">
        <f t="shared" si="1"/>
        <v>9.5673076923076916</v>
      </c>
    </row>
    <row r="34" spans="1:7" x14ac:dyDescent="0.3">
      <c r="A34" s="5" t="s">
        <v>32</v>
      </c>
      <c r="B34" s="5" t="s">
        <v>45</v>
      </c>
      <c r="C34" s="5" t="s">
        <v>116</v>
      </c>
      <c r="D34" s="8">
        <v>0.18379999999999999</v>
      </c>
      <c r="E34" s="8">
        <v>3.1199999999999999E-2</v>
      </c>
      <c r="F34" s="8"/>
      <c r="G34" s="10">
        <f t="shared" si="1"/>
        <v>5.8910256410256414</v>
      </c>
    </row>
    <row r="35" spans="1:7" x14ac:dyDescent="0.3">
      <c r="A35" s="5" t="s">
        <v>32</v>
      </c>
      <c r="B35" s="5" t="s">
        <v>45</v>
      </c>
      <c r="C35" s="5" t="s">
        <v>46</v>
      </c>
      <c r="D35" s="8">
        <v>0.1187</v>
      </c>
      <c r="E35" s="8">
        <v>3.1199999999999999E-2</v>
      </c>
      <c r="F35" s="8"/>
      <c r="G35" s="10">
        <f t="shared" si="1"/>
        <v>3.8044871794871797</v>
      </c>
    </row>
    <row r="36" spans="1:7" x14ac:dyDescent="0.3">
      <c r="A36" s="5" t="s">
        <v>32</v>
      </c>
      <c r="B36" s="5" t="s">
        <v>47</v>
      </c>
      <c r="C36" s="5" t="s">
        <v>116</v>
      </c>
      <c r="D36" s="8">
        <v>0.2427</v>
      </c>
      <c r="E36" s="8">
        <v>3.1199999999999999E-2</v>
      </c>
      <c r="F36" s="8"/>
      <c r="G36" s="10">
        <f t="shared" si="1"/>
        <v>7.7788461538461542</v>
      </c>
    </row>
    <row r="37" spans="1:7" x14ac:dyDescent="0.3">
      <c r="A37" s="5" t="s">
        <v>32</v>
      </c>
      <c r="B37" s="5" t="s">
        <v>47</v>
      </c>
      <c r="C37" s="5" t="s">
        <v>48</v>
      </c>
      <c r="D37" s="8">
        <v>0.25819999999999999</v>
      </c>
      <c r="E37" s="8">
        <v>3.1199999999999999E-2</v>
      </c>
      <c r="F37" s="8"/>
      <c r="G37" s="10">
        <f t="shared" si="1"/>
        <v>8.2756410256410255</v>
      </c>
    </row>
    <row r="38" spans="1:7" x14ac:dyDescent="0.3">
      <c r="A38" s="5" t="s">
        <v>32</v>
      </c>
      <c r="B38" s="5" t="s">
        <v>49</v>
      </c>
      <c r="C38" s="5" t="s">
        <v>116</v>
      </c>
      <c r="D38" s="8">
        <v>0.2303</v>
      </c>
      <c r="E38" s="8">
        <v>3.1199999999999999E-2</v>
      </c>
      <c r="F38" s="8"/>
      <c r="G38" s="10">
        <f t="shared" si="1"/>
        <v>7.3814102564102573</v>
      </c>
    </row>
    <row r="39" spans="1:7" x14ac:dyDescent="0.3">
      <c r="A39" s="5" t="s">
        <v>32</v>
      </c>
      <c r="B39" s="5" t="s">
        <v>49</v>
      </c>
      <c r="C39" s="5" t="s">
        <v>50</v>
      </c>
      <c r="D39" s="8">
        <v>0.1128</v>
      </c>
      <c r="E39" s="8">
        <v>3.1199999999999999E-2</v>
      </c>
      <c r="F39" s="8"/>
      <c r="G39" s="10">
        <f t="shared" si="1"/>
        <v>3.6153846153846154</v>
      </c>
    </row>
    <row r="40" spans="1:7" x14ac:dyDescent="0.3">
      <c r="A40" s="5" t="s">
        <v>32</v>
      </c>
      <c r="B40" s="5" t="s">
        <v>51</v>
      </c>
      <c r="C40" s="5" t="s">
        <v>116</v>
      </c>
      <c r="D40" s="8">
        <v>0.13139999999999999</v>
      </c>
      <c r="E40" s="8">
        <v>3.1199999999999999E-2</v>
      </c>
      <c r="F40" s="8"/>
      <c r="G40" s="10">
        <f t="shared" si="1"/>
        <v>4.2115384615384617</v>
      </c>
    </row>
    <row r="41" spans="1:7" x14ac:dyDescent="0.3">
      <c r="A41" s="5" t="s">
        <v>32</v>
      </c>
      <c r="B41" s="5" t="s">
        <v>51</v>
      </c>
      <c r="C41" s="5" t="s">
        <v>52</v>
      </c>
      <c r="D41" s="8">
        <v>0.19309999999999999</v>
      </c>
      <c r="E41" s="8">
        <v>3.1199999999999999E-2</v>
      </c>
      <c r="F41" s="8"/>
      <c r="G41" s="10">
        <f t="shared" si="1"/>
        <v>6.1891025641025639</v>
      </c>
    </row>
    <row r="42" spans="1:7" x14ac:dyDescent="0.3">
      <c r="A42" s="5" t="s">
        <v>53</v>
      </c>
      <c r="B42" s="5" t="s">
        <v>54</v>
      </c>
      <c r="C42" s="5" t="s">
        <v>116</v>
      </c>
      <c r="D42" s="8">
        <v>0.2437</v>
      </c>
      <c r="E42" s="8">
        <v>3.0599999999999999E-2</v>
      </c>
      <c r="F42" s="8"/>
      <c r="G42" s="10">
        <f t="shared" si="1"/>
        <v>7.9640522875816995</v>
      </c>
    </row>
    <row r="43" spans="1:7" x14ac:dyDescent="0.3">
      <c r="A43" s="5" t="s">
        <v>53</v>
      </c>
      <c r="B43" s="5" t="s">
        <v>54</v>
      </c>
      <c r="C43" s="5" t="s">
        <v>55</v>
      </c>
      <c r="D43" s="8">
        <v>0.1118</v>
      </c>
      <c r="E43" s="8">
        <v>3.0599999999999999E-2</v>
      </c>
      <c r="F43" s="8"/>
      <c r="G43" s="10">
        <f t="shared" si="1"/>
        <v>3.65359477124183</v>
      </c>
    </row>
    <row r="44" spans="1:7" x14ac:dyDescent="0.3">
      <c r="A44" s="5" t="s">
        <v>53</v>
      </c>
      <c r="B44" s="5" t="s">
        <v>56</v>
      </c>
      <c r="C44" s="5" t="s">
        <v>116</v>
      </c>
      <c r="D44" s="8">
        <v>0.1285</v>
      </c>
      <c r="E44" s="8">
        <v>3.0599999999999999E-2</v>
      </c>
      <c r="F44" s="8"/>
      <c r="G44" s="10">
        <f t="shared" si="1"/>
        <v>4.1993464052287583</v>
      </c>
    </row>
    <row r="45" spans="1:7" x14ac:dyDescent="0.3">
      <c r="A45" s="5" t="s">
        <v>53</v>
      </c>
      <c r="B45" s="5" t="s">
        <v>56</v>
      </c>
      <c r="C45" s="5" t="s">
        <v>57</v>
      </c>
      <c r="D45" s="8">
        <v>0.19439999999999999</v>
      </c>
      <c r="E45" s="8">
        <v>3.0599999999999999E-2</v>
      </c>
      <c r="F45" s="8"/>
      <c r="G45" s="10">
        <f t="shared" si="1"/>
        <v>6.3529411764705879</v>
      </c>
    </row>
    <row r="46" spans="1:7" x14ac:dyDescent="0.3">
      <c r="A46" s="5" t="s">
        <v>53</v>
      </c>
      <c r="B46" s="5" t="s">
        <v>58</v>
      </c>
      <c r="C46" s="5" t="s">
        <v>116</v>
      </c>
      <c r="D46" s="8">
        <v>0.21279999999999999</v>
      </c>
      <c r="E46" s="8">
        <v>3.0599999999999999E-2</v>
      </c>
      <c r="F46" s="8"/>
      <c r="G46" s="10">
        <f t="shared" si="1"/>
        <v>6.9542483660130721</v>
      </c>
    </row>
    <row r="47" spans="1:7" x14ac:dyDescent="0.3">
      <c r="A47" s="5" t="s">
        <v>53</v>
      </c>
      <c r="B47" s="5" t="s">
        <v>58</v>
      </c>
      <c r="C47" s="5" t="s">
        <v>59</v>
      </c>
      <c r="D47" s="8">
        <v>0.1246</v>
      </c>
      <c r="E47" s="8">
        <v>3.0599999999999999E-2</v>
      </c>
      <c r="F47" s="8"/>
      <c r="G47" s="10">
        <f t="shared" si="1"/>
        <v>4.0718954248366019</v>
      </c>
    </row>
    <row r="48" spans="1:7" x14ac:dyDescent="0.3">
      <c r="A48" s="5" t="s">
        <v>53</v>
      </c>
      <c r="B48" s="5" t="s">
        <v>60</v>
      </c>
      <c r="C48" s="5" t="s">
        <v>116</v>
      </c>
      <c r="D48" s="8">
        <v>0.11609999999999999</v>
      </c>
      <c r="E48" s="8">
        <v>3.0599999999999999E-2</v>
      </c>
      <c r="F48" s="8"/>
      <c r="G48" s="10">
        <f t="shared" si="1"/>
        <v>3.7941176470588234</v>
      </c>
    </row>
    <row r="49" spans="1:7" x14ac:dyDescent="0.3">
      <c r="A49" s="5" t="s">
        <v>53</v>
      </c>
      <c r="B49" s="5" t="s">
        <v>60</v>
      </c>
      <c r="C49" s="5" t="s">
        <v>61</v>
      </c>
      <c r="D49" s="8">
        <v>0.2389</v>
      </c>
      <c r="E49" s="8">
        <v>3.0599999999999999E-2</v>
      </c>
      <c r="F49" s="8"/>
      <c r="G49" s="10">
        <f t="shared" si="1"/>
        <v>7.8071895424836608</v>
      </c>
    </row>
    <row r="50" spans="1:7" x14ac:dyDescent="0.3">
      <c r="A50" s="5" t="s">
        <v>53</v>
      </c>
      <c r="B50" s="5" t="s">
        <v>62</v>
      </c>
      <c r="C50" s="5" t="s">
        <v>116</v>
      </c>
      <c r="D50" s="8"/>
      <c r="E50" s="8"/>
      <c r="F50" s="8"/>
      <c r="G50" s="10"/>
    </row>
    <row r="51" spans="1:7" x14ac:dyDescent="0.3">
      <c r="A51" s="5" t="s">
        <v>53</v>
      </c>
      <c r="B51" s="5" t="s">
        <v>62</v>
      </c>
      <c r="C51" s="5" t="s">
        <v>63</v>
      </c>
      <c r="D51" s="8"/>
      <c r="E51" s="8"/>
      <c r="F51" s="8"/>
      <c r="G51" s="10"/>
    </row>
    <row r="52" spans="1:7" x14ac:dyDescent="0.3">
      <c r="A52" s="5" t="s">
        <v>53</v>
      </c>
      <c r="B52" s="5" t="s">
        <v>64</v>
      </c>
      <c r="C52" s="5" t="s">
        <v>116</v>
      </c>
      <c r="D52" s="8">
        <v>0.21279999999999999</v>
      </c>
      <c r="E52" s="8">
        <v>3.8100000000000002E-2</v>
      </c>
      <c r="F52" s="8"/>
      <c r="G52" s="10">
        <f t="shared" si="1"/>
        <v>5.5853018372703405</v>
      </c>
    </row>
    <row r="53" spans="1:7" x14ac:dyDescent="0.3">
      <c r="A53" s="5" t="s">
        <v>53</v>
      </c>
      <c r="B53" s="5" t="s">
        <v>64</v>
      </c>
      <c r="C53" s="5" t="s">
        <v>65</v>
      </c>
      <c r="D53" s="8">
        <v>0.1246</v>
      </c>
      <c r="E53" s="8">
        <v>3.8100000000000002E-2</v>
      </c>
      <c r="F53" s="8"/>
      <c r="G53" s="10">
        <f t="shared" si="1"/>
        <v>3.2703412073490812</v>
      </c>
    </row>
    <row r="54" spans="1:7" x14ac:dyDescent="0.3">
      <c r="A54" s="5" t="s">
        <v>53</v>
      </c>
      <c r="B54" s="5" t="s">
        <v>66</v>
      </c>
      <c r="C54" s="5" t="s">
        <v>116</v>
      </c>
      <c r="D54" s="8">
        <v>0.2437</v>
      </c>
      <c r="E54" s="8">
        <v>3.8100000000000002E-2</v>
      </c>
      <c r="F54" s="8"/>
      <c r="G54" s="10">
        <f t="shared" si="1"/>
        <v>6.3963254593175849</v>
      </c>
    </row>
    <row r="55" spans="1:7" x14ac:dyDescent="0.3">
      <c r="A55" s="5" t="s">
        <v>53</v>
      </c>
      <c r="B55" s="5" t="s">
        <v>66</v>
      </c>
      <c r="C55" s="5" t="s">
        <v>67</v>
      </c>
      <c r="D55" s="8">
        <v>0.1118</v>
      </c>
      <c r="E55" s="8">
        <v>3.8100000000000002E-2</v>
      </c>
      <c r="F55" s="8"/>
      <c r="G55" s="10">
        <f t="shared" si="1"/>
        <v>2.9343832020997374</v>
      </c>
    </row>
    <row r="56" spans="1:7" x14ac:dyDescent="0.3">
      <c r="A56" s="5" t="s">
        <v>53</v>
      </c>
      <c r="B56" s="5" t="s">
        <v>68</v>
      </c>
      <c r="C56" s="5" t="s">
        <v>116</v>
      </c>
      <c r="D56" s="8">
        <v>0.27489999999999998</v>
      </c>
      <c r="E56" s="8">
        <v>3.8100000000000002E-2</v>
      </c>
      <c r="F56" s="8"/>
      <c r="G56" s="10">
        <f t="shared" si="1"/>
        <v>7.2152230971128599</v>
      </c>
    </row>
    <row r="57" spans="1:7" x14ac:dyDescent="0.3">
      <c r="A57" s="5" t="s">
        <v>53</v>
      </c>
      <c r="B57" s="5" t="s">
        <v>68</v>
      </c>
      <c r="C57" s="5" t="s">
        <v>69</v>
      </c>
      <c r="D57" s="8">
        <v>0.215</v>
      </c>
      <c r="E57" s="8">
        <v>3.8100000000000002E-2</v>
      </c>
      <c r="F57" s="8"/>
      <c r="G57" s="10">
        <f t="shared" si="1"/>
        <v>5.6430446194225716</v>
      </c>
    </row>
    <row r="58" spans="1:7" x14ac:dyDescent="0.3">
      <c r="A58" s="5" t="s">
        <v>53</v>
      </c>
      <c r="B58" s="5" t="s">
        <v>70</v>
      </c>
      <c r="C58" s="5" t="s">
        <v>116</v>
      </c>
      <c r="D58" s="8">
        <v>0.11609999999999999</v>
      </c>
      <c r="E58" s="8">
        <v>3.8100000000000002E-2</v>
      </c>
      <c r="F58" s="8"/>
      <c r="G58" s="10">
        <f t="shared" si="1"/>
        <v>3.0472440944881889</v>
      </c>
    </row>
    <row r="59" spans="1:7" x14ac:dyDescent="0.3">
      <c r="A59" s="5" t="s">
        <v>53</v>
      </c>
      <c r="B59" s="5" t="s">
        <v>70</v>
      </c>
      <c r="C59" s="5" t="s">
        <v>71</v>
      </c>
      <c r="D59" s="8">
        <v>0.2389</v>
      </c>
      <c r="E59" s="8">
        <v>3.8100000000000002E-2</v>
      </c>
      <c r="F59" s="8"/>
      <c r="G59" s="10">
        <f t="shared" si="1"/>
        <v>6.2703412073490812</v>
      </c>
    </row>
    <row r="60" spans="1:7" x14ac:dyDescent="0.3">
      <c r="A60" s="5" t="s">
        <v>53</v>
      </c>
      <c r="B60" s="5" t="s">
        <v>72</v>
      </c>
      <c r="C60" s="5" t="s">
        <v>116</v>
      </c>
      <c r="D60" s="8"/>
      <c r="E60" s="8"/>
      <c r="F60" s="8"/>
      <c r="G60" s="10"/>
    </row>
    <row r="61" spans="1:7" x14ac:dyDescent="0.3">
      <c r="A61" s="5" t="s">
        <v>53</v>
      </c>
      <c r="B61" s="5" t="s">
        <v>72</v>
      </c>
      <c r="C61" s="5" t="s">
        <v>73</v>
      </c>
      <c r="D61" s="8"/>
      <c r="E61" s="8"/>
      <c r="F61" s="8"/>
      <c r="G61" s="10"/>
    </row>
    <row r="62" spans="1:7" x14ac:dyDescent="0.3">
      <c r="A62" s="5" t="s">
        <v>74</v>
      </c>
      <c r="B62" s="5" t="s">
        <v>75</v>
      </c>
      <c r="C62" s="5" t="s">
        <v>116</v>
      </c>
      <c r="D62" s="8">
        <v>1.0362</v>
      </c>
      <c r="E62" s="8">
        <v>2.87E-2</v>
      </c>
      <c r="F62" s="8"/>
      <c r="G62" s="10">
        <f t="shared" si="1"/>
        <v>36.10452961672474</v>
      </c>
    </row>
    <row r="63" spans="1:7" x14ac:dyDescent="0.3">
      <c r="A63" s="5" t="s">
        <v>74</v>
      </c>
      <c r="B63" s="5" t="s">
        <v>75</v>
      </c>
      <c r="C63" s="5" t="s">
        <v>76</v>
      </c>
      <c r="D63" s="8">
        <v>0.97240000000000004</v>
      </c>
      <c r="E63" s="8">
        <v>2.87E-2</v>
      </c>
      <c r="F63" s="8"/>
      <c r="G63" s="10">
        <f t="shared" si="1"/>
        <v>33.881533101045299</v>
      </c>
    </row>
    <row r="64" spans="1:7" x14ac:dyDescent="0.3">
      <c r="A64" s="5" t="s">
        <v>74</v>
      </c>
      <c r="B64" s="5" t="s">
        <v>77</v>
      </c>
      <c r="C64" s="5" t="s">
        <v>116</v>
      </c>
      <c r="D64" s="8">
        <v>0.99399999999999999</v>
      </c>
      <c r="E64" s="8">
        <v>2.87E-2</v>
      </c>
      <c r="F64" s="8"/>
      <c r="G64" s="10">
        <f t="shared" si="1"/>
        <v>34.634146341463413</v>
      </c>
    </row>
    <row r="65" spans="1:7" x14ac:dyDescent="0.3">
      <c r="A65" s="5" t="s">
        <v>74</v>
      </c>
      <c r="B65" s="5" t="s">
        <v>77</v>
      </c>
      <c r="C65" s="5" t="s">
        <v>78</v>
      </c>
      <c r="D65" s="8">
        <v>0.64849999999999997</v>
      </c>
      <c r="E65" s="8">
        <v>2.87E-2</v>
      </c>
      <c r="F65" s="8"/>
      <c r="G65" s="10">
        <f t="shared" si="1"/>
        <v>22.595818815331011</v>
      </c>
    </row>
    <row r="66" spans="1:7" x14ac:dyDescent="0.3">
      <c r="A66" s="5" t="s">
        <v>74</v>
      </c>
      <c r="B66" s="5" t="s">
        <v>79</v>
      </c>
      <c r="C66" s="5" t="s">
        <v>116</v>
      </c>
      <c r="D66" s="8">
        <v>0.4254</v>
      </c>
      <c r="E66" s="8">
        <v>2.87E-2</v>
      </c>
      <c r="F66" s="8"/>
      <c r="G66" s="10">
        <f t="shared" si="1"/>
        <v>14.822299651567944</v>
      </c>
    </row>
    <row r="67" spans="1:7" x14ac:dyDescent="0.3">
      <c r="A67" s="5" t="s">
        <v>74</v>
      </c>
      <c r="B67" s="5" t="s">
        <v>79</v>
      </c>
      <c r="C67" s="5" t="s">
        <v>80</v>
      </c>
      <c r="D67" s="8">
        <v>0.24349999999999999</v>
      </c>
      <c r="E67" s="8">
        <v>2.87E-2</v>
      </c>
      <c r="F67" s="8"/>
      <c r="G67" s="10">
        <f t="shared" si="1"/>
        <v>8.484320557491289</v>
      </c>
    </row>
    <row r="68" spans="1:7" x14ac:dyDescent="0.3">
      <c r="A68" s="5" t="s">
        <v>74</v>
      </c>
      <c r="B68" s="5" t="s">
        <v>81</v>
      </c>
      <c r="C68" s="5" t="s">
        <v>116</v>
      </c>
      <c r="D68" s="8">
        <v>0.746</v>
      </c>
      <c r="E68" s="8">
        <v>2.87E-2</v>
      </c>
      <c r="F68" s="8"/>
      <c r="G68" s="10">
        <f t="shared" si="1"/>
        <v>25.993031358885016</v>
      </c>
    </row>
    <row r="69" spans="1:7" x14ac:dyDescent="0.3">
      <c r="A69" s="5" t="s">
        <v>74</v>
      </c>
      <c r="B69" s="5" t="s">
        <v>81</v>
      </c>
      <c r="C69" s="5" t="s">
        <v>82</v>
      </c>
      <c r="D69" s="8">
        <v>0.4501</v>
      </c>
      <c r="E69" s="8">
        <v>2.87E-2</v>
      </c>
      <c r="F69" s="8"/>
      <c r="G69" s="10">
        <f t="shared" si="1"/>
        <v>15.682926829268293</v>
      </c>
    </row>
    <row r="70" spans="1:7" x14ac:dyDescent="0.3">
      <c r="A70" s="5" t="s">
        <v>74</v>
      </c>
      <c r="B70" s="5" t="s">
        <v>83</v>
      </c>
      <c r="C70" s="5" t="s">
        <v>116</v>
      </c>
      <c r="D70" s="8">
        <v>0.5675</v>
      </c>
      <c r="E70" s="8">
        <v>2.87E-2</v>
      </c>
      <c r="F70" s="8"/>
      <c r="G70" s="10">
        <f t="shared" si="1"/>
        <v>19.773519163763066</v>
      </c>
    </row>
    <row r="71" spans="1:7" x14ac:dyDescent="0.3">
      <c r="A71" s="5" t="s">
        <v>74</v>
      </c>
      <c r="B71" s="5" t="s">
        <v>83</v>
      </c>
      <c r="C71" s="5" t="s">
        <v>84</v>
      </c>
      <c r="D71" s="8">
        <v>0.75829999999999997</v>
      </c>
      <c r="E71" s="8">
        <v>2.87E-2</v>
      </c>
      <c r="F71" s="8"/>
      <c r="G71" s="10">
        <f t="shared" si="1"/>
        <v>26.421602787456447</v>
      </c>
    </row>
    <row r="72" spans="1:7" x14ac:dyDescent="0.3">
      <c r="A72" s="5" t="s">
        <v>74</v>
      </c>
      <c r="B72" s="5" t="s">
        <v>85</v>
      </c>
      <c r="C72" s="5" t="s">
        <v>116</v>
      </c>
      <c r="D72" s="8">
        <v>0.82389999999999997</v>
      </c>
      <c r="E72" s="8">
        <v>3.1699999999999999E-2</v>
      </c>
      <c r="F72" s="8"/>
      <c r="G72" s="10">
        <f t="shared" si="1"/>
        <v>25.990536277602523</v>
      </c>
    </row>
    <row r="73" spans="1:7" x14ac:dyDescent="0.3">
      <c r="A73" s="5" t="s">
        <v>74</v>
      </c>
      <c r="B73" s="5" t="s">
        <v>85</v>
      </c>
      <c r="C73" s="5" t="s">
        <v>86</v>
      </c>
      <c r="D73" s="8">
        <v>0.66949999999999998</v>
      </c>
      <c r="E73" s="8">
        <v>3.1699999999999999E-2</v>
      </c>
      <c r="F73" s="8"/>
      <c r="G73" s="10">
        <f t="shared" si="1"/>
        <v>21.119873817034701</v>
      </c>
    </row>
    <row r="74" spans="1:7" x14ac:dyDescent="0.3">
      <c r="A74" s="5" t="s">
        <v>74</v>
      </c>
      <c r="B74" s="5" t="s">
        <v>87</v>
      </c>
      <c r="C74" s="5" t="s">
        <v>116</v>
      </c>
      <c r="D74" s="8">
        <v>0.50190000000000001</v>
      </c>
      <c r="E74" s="8">
        <v>3.1699999999999999E-2</v>
      </c>
      <c r="F74" s="8"/>
      <c r="G74" s="10">
        <f t="shared" si="1"/>
        <v>15.832807570977918</v>
      </c>
    </row>
    <row r="75" spans="1:7" x14ac:dyDescent="0.3">
      <c r="A75" s="5" t="s">
        <v>74</v>
      </c>
      <c r="B75" s="5" t="s">
        <v>87</v>
      </c>
      <c r="C75" s="5" t="s">
        <v>88</v>
      </c>
      <c r="D75" s="8">
        <v>0.5655</v>
      </c>
      <c r="E75" s="8">
        <v>3.1699999999999999E-2</v>
      </c>
      <c r="F75" s="8"/>
      <c r="G75" s="10">
        <f t="shared" si="1"/>
        <v>17.839116719242902</v>
      </c>
    </row>
    <row r="76" spans="1:7" x14ac:dyDescent="0.3">
      <c r="A76" s="5" t="s">
        <v>74</v>
      </c>
      <c r="B76" s="5" t="s">
        <v>89</v>
      </c>
      <c r="C76" s="5" t="s">
        <v>116</v>
      </c>
      <c r="D76" s="8">
        <v>0.48170000000000002</v>
      </c>
      <c r="E76" s="8">
        <v>3.1699999999999999E-2</v>
      </c>
      <c r="F76" s="8"/>
      <c r="G76" s="10">
        <f t="shared" si="1"/>
        <v>15.195583596214512</v>
      </c>
    </row>
    <row r="77" spans="1:7" x14ac:dyDescent="0.3">
      <c r="A77" s="5" t="s">
        <v>74</v>
      </c>
      <c r="B77" s="5" t="s">
        <v>89</v>
      </c>
      <c r="C77" s="5" t="s">
        <v>90</v>
      </c>
      <c r="D77" s="8">
        <v>0.29799999999999999</v>
      </c>
      <c r="E77" s="8">
        <v>3.1699999999999999E-2</v>
      </c>
      <c r="F77" s="8"/>
      <c r="G77" s="10">
        <f t="shared" ref="G77:G81" si="2">(D77-F77)/E77</f>
        <v>9.4006309148264986</v>
      </c>
    </row>
    <row r="78" spans="1:7" x14ac:dyDescent="0.3">
      <c r="A78" s="5" t="s">
        <v>74</v>
      </c>
      <c r="B78" s="5" t="s">
        <v>91</v>
      </c>
      <c r="C78" s="5" t="s">
        <v>116</v>
      </c>
      <c r="D78" s="8">
        <v>0.56469999999999998</v>
      </c>
      <c r="E78" s="8">
        <v>3.1699999999999999E-2</v>
      </c>
      <c r="F78" s="8"/>
      <c r="G78" s="10">
        <f t="shared" si="2"/>
        <v>17.813880126182966</v>
      </c>
    </row>
    <row r="79" spans="1:7" x14ac:dyDescent="0.3">
      <c r="A79" s="5" t="s">
        <v>74</v>
      </c>
      <c r="B79" s="5" t="s">
        <v>91</v>
      </c>
      <c r="C79" s="5" t="s">
        <v>92</v>
      </c>
      <c r="D79" s="8">
        <v>0.59570000000000001</v>
      </c>
      <c r="E79" s="8">
        <v>3.1699999999999999E-2</v>
      </c>
      <c r="F79" s="8"/>
      <c r="G79" s="10">
        <f t="shared" si="2"/>
        <v>18.79179810725552</v>
      </c>
    </row>
    <row r="80" spans="1:7" x14ac:dyDescent="0.3">
      <c r="A80" s="5" t="s">
        <v>74</v>
      </c>
      <c r="B80" s="5" t="s">
        <v>93</v>
      </c>
      <c r="C80" s="5" t="s">
        <v>116</v>
      </c>
      <c r="D80" s="8">
        <v>0.71230000000000004</v>
      </c>
      <c r="E80" s="8">
        <v>3.1699999999999999E-2</v>
      </c>
      <c r="F80" s="8"/>
      <c r="G80" s="10">
        <f t="shared" si="2"/>
        <v>22.470031545741328</v>
      </c>
    </row>
    <row r="81" spans="1:7" x14ac:dyDescent="0.3">
      <c r="A81" s="5" t="s">
        <v>74</v>
      </c>
      <c r="B81" s="5" t="s">
        <v>93</v>
      </c>
      <c r="C81" s="5" t="s">
        <v>94</v>
      </c>
      <c r="D81" s="8">
        <v>0.39219999999999999</v>
      </c>
      <c r="E81" s="8">
        <v>3.1699999999999999E-2</v>
      </c>
      <c r="F81" s="8"/>
      <c r="G81" s="10">
        <f t="shared" si="2"/>
        <v>12.372239747634069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workbookViewId="0">
      <selection activeCell="C10" sqref="C10"/>
    </sheetView>
  </sheetViews>
  <sheetFormatPr defaultRowHeight="14.4" x14ac:dyDescent="0.3"/>
  <cols>
    <col min="1" max="1" width="12" customWidth="1"/>
  </cols>
  <sheetData>
    <row r="1" spans="1:2" x14ac:dyDescent="0.3">
      <c r="A1" t="s">
        <v>101</v>
      </c>
      <c r="B1" t="s">
        <v>102</v>
      </c>
    </row>
    <row r="2" spans="1:2" x14ac:dyDescent="0.3">
      <c r="A2">
        <v>5</v>
      </c>
      <c r="B2">
        <v>0.19620000000000001</v>
      </c>
    </row>
    <row r="3" spans="1:2" x14ac:dyDescent="0.3">
      <c r="A3">
        <v>10</v>
      </c>
      <c r="B3">
        <v>0.33510000000000001</v>
      </c>
    </row>
    <row r="4" spans="1:2" x14ac:dyDescent="0.3">
      <c r="A4">
        <v>15</v>
      </c>
      <c r="B4">
        <v>0.54049999999999998</v>
      </c>
    </row>
    <row r="5" spans="1:2" x14ac:dyDescent="0.3">
      <c r="A5">
        <v>20</v>
      </c>
      <c r="B5">
        <v>0.69410000000000005</v>
      </c>
    </row>
    <row r="6" spans="1:2" x14ac:dyDescent="0.3">
      <c r="A6">
        <v>30</v>
      </c>
      <c r="B6">
        <v>0.94569999999999999</v>
      </c>
    </row>
    <row r="23" spans="1:5" ht="18" x14ac:dyDescent="0.35">
      <c r="A23" s="11" t="s">
        <v>103</v>
      </c>
      <c r="B23" s="11"/>
      <c r="C23" s="11"/>
      <c r="D23" s="11"/>
      <c r="E23" s="11"/>
    </row>
    <row r="25" spans="1:5" x14ac:dyDescent="0.3">
      <c r="A25" t="s">
        <v>104</v>
      </c>
      <c r="B25" t="s">
        <v>105</v>
      </c>
    </row>
    <row r="26" spans="1:5" x14ac:dyDescent="0.3">
      <c r="A26">
        <v>5</v>
      </c>
      <c r="B26">
        <v>0.16719999999999999</v>
      </c>
    </row>
    <row r="27" spans="1:5" x14ac:dyDescent="0.3">
      <c r="A27">
        <v>10</v>
      </c>
      <c r="B27">
        <v>0.32619999999999999</v>
      </c>
    </row>
    <row r="28" spans="1:5" x14ac:dyDescent="0.3">
      <c r="A28">
        <v>15</v>
      </c>
      <c r="B28">
        <v>0.48430000000000001</v>
      </c>
    </row>
    <row r="29" spans="1:5" x14ac:dyDescent="0.3">
      <c r="A29">
        <v>20</v>
      </c>
      <c r="B29">
        <v>0.60680000000000001</v>
      </c>
    </row>
    <row r="30" spans="1:5" x14ac:dyDescent="0.3">
      <c r="A30">
        <v>30</v>
      </c>
      <c r="B30">
        <v>0.92310000000000003</v>
      </c>
    </row>
    <row r="31" spans="1:5" x14ac:dyDescent="0.3">
      <c r="A31">
        <v>40</v>
      </c>
      <c r="B31">
        <v>1.2512000000000001</v>
      </c>
    </row>
    <row r="41" spans="1:5" ht="18" x14ac:dyDescent="0.35">
      <c r="A41" s="11" t="s">
        <v>106</v>
      </c>
      <c r="B41" s="11"/>
      <c r="C41" s="11"/>
      <c r="D41" s="11"/>
      <c r="E41" s="11"/>
    </row>
    <row r="42" spans="1:5" x14ac:dyDescent="0.3">
      <c r="A42" t="s">
        <v>101</v>
      </c>
      <c r="B42" t="s">
        <v>102</v>
      </c>
    </row>
    <row r="43" spans="1:5" x14ac:dyDescent="0.3">
      <c r="A43">
        <v>5</v>
      </c>
      <c r="B43">
        <v>0.18859999999999999</v>
      </c>
    </row>
    <row r="44" spans="1:5" x14ac:dyDescent="0.3">
      <c r="A44">
        <v>10</v>
      </c>
      <c r="B44">
        <v>0.29570000000000002</v>
      </c>
    </row>
    <row r="45" spans="1:5" x14ac:dyDescent="0.3">
      <c r="A45">
        <v>15</v>
      </c>
      <c r="B45">
        <v>0.45019999999999999</v>
      </c>
    </row>
    <row r="46" spans="1:5" x14ac:dyDescent="0.3">
      <c r="A46">
        <v>20</v>
      </c>
      <c r="B46">
        <v>0.59279999999999999</v>
      </c>
    </row>
    <row r="47" spans="1:5" x14ac:dyDescent="0.3">
      <c r="A47">
        <v>30</v>
      </c>
      <c r="B47">
        <v>0.84789999999999999</v>
      </c>
    </row>
    <row r="48" spans="1:5" x14ac:dyDescent="0.3">
      <c r="A48">
        <v>40</v>
      </c>
      <c r="B48">
        <v>1.1758</v>
      </c>
    </row>
    <row r="61" spans="1:5" ht="18" x14ac:dyDescent="0.35">
      <c r="A61" s="11" t="s">
        <v>107</v>
      </c>
      <c r="B61" s="11"/>
      <c r="C61" s="11"/>
      <c r="D61" s="11"/>
      <c r="E61" s="11"/>
    </row>
    <row r="63" spans="1:5" x14ac:dyDescent="0.3">
      <c r="A63" t="s">
        <v>104</v>
      </c>
      <c r="B63" t="s">
        <v>105</v>
      </c>
    </row>
    <row r="64" spans="1:5" x14ac:dyDescent="0.3">
      <c r="A64">
        <v>5</v>
      </c>
      <c r="B64">
        <v>0.16719999999999999</v>
      </c>
    </row>
    <row r="65" spans="1:5" x14ac:dyDescent="0.3">
      <c r="A65">
        <v>10</v>
      </c>
      <c r="B65">
        <v>0.32619999999999999</v>
      </c>
    </row>
    <row r="66" spans="1:5" x14ac:dyDescent="0.3">
      <c r="A66">
        <v>15</v>
      </c>
      <c r="B66">
        <v>0.48430000000000001</v>
      </c>
    </row>
    <row r="67" spans="1:5" x14ac:dyDescent="0.3">
      <c r="A67">
        <v>20</v>
      </c>
      <c r="B67">
        <v>0.60680000000000001</v>
      </c>
    </row>
    <row r="68" spans="1:5" x14ac:dyDescent="0.3">
      <c r="A68">
        <v>30</v>
      </c>
      <c r="B68">
        <v>0.92310000000000003</v>
      </c>
    </row>
    <row r="69" spans="1:5" x14ac:dyDescent="0.3">
      <c r="A69">
        <v>40</v>
      </c>
      <c r="B69">
        <v>1.2512000000000001</v>
      </c>
    </row>
    <row r="79" spans="1:5" ht="18" x14ac:dyDescent="0.35">
      <c r="A79" s="11" t="s">
        <v>108</v>
      </c>
      <c r="B79" s="11"/>
      <c r="C79" s="11"/>
      <c r="D79" s="11"/>
      <c r="E79" s="11"/>
    </row>
    <row r="80" spans="1:5" x14ac:dyDescent="0.3">
      <c r="A80" t="s">
        <v>109</v>
      </c>
      <c r="B80" t="s">
        <v>102</v>
      </c>
    </row>
    <row r="81" spans="1:5" x14ac:dyDescent="0.3">
      <c r="A81">
        <v>5</v>
      </c>
      <c r="B81">
        <v>0.1331</v>
      </c>
    </row>
    <row r="82" spans="1:5" x14ac:dyDescent="0.3">
      <c r="A82">
        <v>10</v>
      </c>
      <c r="B82">
        <v>0.33169999999999999</v>
      </c>
    </row>
    <row r="83" spans="1:5" x14ac:dyDescent="0.3">
      <c r="A83">
        <v>15</v>
      </c>
      <c r="B83">
        <v>0.497</v>
      </c>
    </row>
    <row r="84" spans="1:5" x14ac:dyDescent="0.3">
      <c r="A84">
        <v>20</v>
      </c>
      <c r="B84">
        <v>0.64029999999999998</v>
      </c>
    </row>
    <row r="85" spans="1:5" x14ac:dyDescent="0.3">
      <c r="A85">
        <v>30</v>
      </c>
      <c r="B85">
        <v>0.90910000000000002</v>
      </c>
    </row>
    <row r="86" spans="1:5" x14ac:dyDescent="0.3">
      <c r="A86">
        <v>40</v>
      </c>
      <c r="B86">
        <v>1.1975</v>
      </c>
    </row>
    <row r="94" spans="1:5" ht="18" x14ac:dyDescent="0.35">
      <c r="A94" s="11" t="s">
        <v>110</v>
      </c>
      <c r="B94" s="11"/>
      <c r="C94" s="11"/>
      <c r="D94" s="11"/>
      <c r="E94" s="11"/>
    </row>
    <row r="95" spans="1:5" x14ac:dyDescent="0.3">
      <c r="A95" t="s">
        <v>109</v>
      </c>
      <c r="B95" t="s">
        <v>102</v>
      </c>
    </row>
    <row r="96" spans="1:5" x14ac:dyDescent="0.3">
      <c r="A96">
        <v>5</v>
      </c>
      <c r="B96">
        <v>0.25330000000000003</v>
      </c>
    </row>
    <row r="97" spans="1:5" x14ac:dyDescent="0.3">
      <c r="A97">
        <v>10</v>
      </c>
      <c r="B97">
        <v>0.39779999999999999</v>
      </c>
    </row>
    <row r="98" spans="1:5" x14ac:dyDescent="0.3">
      <c r="A98">
        <v>15</v>
      </c>
      <c r="B98">
        <v>0.58509999999999995</v>
      </c>
    </row>
    <row r="99" spans="1:5" x14ac:dyDescent="0.3">
      <c r="A99">
        <v>20</v>
      </c>
      <c r="B99">
        <v>0.7661</v>
      </c>
    </row>
    <row r="100" spans="1:5" x14ac:dyDescent="0.3">
      <c r="A100">
        <v>30</v>
      </c>
      <c r="B100">
        <v>1.1216999999999999</v>
      </c>
    </row>
    <row r="101" spans="1:5" x14ac:dyDescent="0.3">
      <c r="A101">
        <v>40</v>
      </c>
      <c r="B101">
        <v>1.5209999999999999</v>
      </c>
    </row>
    <row r="108" spans="1:5" ht="18" x14ac:dyDescent="0.35">
      <c r="A108" s="11"/>
      <c r="B108" s="11"/>
      <c r="C108" s="11"/>
      <c r="D108" s="11"/>
      <c r="E108" s="11"/>
    </row>
    <row r="109" spans="1:5" ht="18" x14ac:dyDescent="0.35">
      <c r="A109" s="11" t="s">
        <v>111</v>
      </c>
      <c r="B109" s="11"/>
      <c r="C109" s="11"/>
      <c r="D109" s="11"/>
      <c r="E109" s="11"/>
    </row>
    <row r="110" spans="1:5" x14ac:dyDescent="0.3">
      <c r="A110" t="s">
        <v>109</v>
      </c>
      <c r="B110" t="s">
        <v>102</v>
      </c>
    </row>
    <row r="111" spans="1:5" x14ac:dyDescent="0.3">
      <c r="A111">
        <v>5</v>
      </c>
      <c r="B111">
        <v>0.18</v>
      </c>
    </row>
    <row r="112" spans="1:5" x14ac:dyDescent="0.3">
      <c r="A112">
        <v>10</v>
      </c>
      <c r="B112">
        <v>0.30299999999999999</v>
      </c>
    </row>
    <row r="113" spans="1:2" x14ac:dyDescent="0.3">
      <c r="A113">
        <v>15</v>
      </c>
      <c r="B113">
        <v>0.45400000000000001</v>
      </c>
    </row>
    <row r="114" spans="1:2" x14ac:dyDescent="0.3">
      <c r="A114">
        <v>20</v>
      </c>
      <c r="B114">
        <v>0.56089999999999995</v>
      </c>
    </row>
    <row r="115" spans="1:2" x14ac:dyDescent="0.3">
      <c r="A115">
        <v>30</v>
      </c>
      <c r="B115">
        <v>0.85580000000000001</v>
      </c>
    </row>
    <row r="116" spans="1:2" x14ac:dyDescent="0.3">
      <c r="A116">
        <v>40</v>
      </c>
      <c r="B116">
        <v>1.1431</v>
      </c>
    </row>
    <row r="130" spans="1:5" ht="18" x14ac:dyDescent="0.35">
      <c r="A130" s="11" t="s">
        <v>112</v>
      </c>
      <c r="B130" s="11"/>
      <c r="C130" s="11"/>
      <c r="D130" s="11"/>
      <c r="E130" s="11"/>
    </row>
    <row r="131" spans="1:5" x14ac:dyDescent="0.3">
      <c r="A131" t="s">
        <v>113</v>
      </c>
      <c r="B131" t="s">
        <v>102</v>
      </c>
    </row>
    <row r="132" spans="1:5" x14ac:dyDescent="0.3">
      <c r="A132">
        <v>5</v>
      </c>
      <c r="B132">
        <v>0.155</v>
      </c>
    </row>
    <row r="133" spans="1:5" x14ac:dyDescent="0.3">
      <c r="A133">
        <v>10</v>
      </c>
      <c r="B133">
        <v>0.34179999999999999</v>
      </c>
    </row>
    <row r="134" spans="1:5" x14ac:dyDescent="0.3">
      <c r="A134">
        <v>15</v>
      </c>
      <c r="B134">
        <v>0.49740000000000001</v>
      </c>
    </row>
    <row r="135" spans="1:5" x14ac:dyDescent="0.3">
      <c r="A135">
        <v>20</v>
      </c>
      <c r="B135">
        <v>0.65180000000000005</v>
      </c>
    </row>
    <row r="136" spans="1:5" x14ac:dyDescent="0.3">
      <c r="A136">
        <v>30</v>
      </c>
      <c r="B136">
        <v>0.91239999999999999</v>
      </c>
    </row>
    <row r="137" spans="1:5" x14ac:dyDescent="0.3">
      <c r="A137">
        <v>40</v>
      </c>
      <c r="B137">
        <v>1.2734000000000001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activeCell="D1" sqref="D1:D1048576"/>
    </sheetView>
  </sheetViews>
  <sheetFormatPr defaultColWidth="9.109375" defaultRowHeight="14.4" x14ac:dyDescent="0.3"/>
  <cols>
    <col min="1" max="1" width="12.33203125" style="8" customWidth="1"/>
    <col min="2" max="2" width="11.109375" style="8" customWidth="1"/>
    <col min="3" max="3" width="21.5546875" style="8" customWidth="1"/>
    <col min="4" max="4" width="12.88671875" style="29" customWidth="1"/>
    <col min="5" max="5" width="9.109375" style="8"/>
    <col min="6" max="6" width="13.109375" style="8" customWidth="1"/>
    <col min="7" max="16384" width="9.109375" style="8"/>
  </cols>
  <sheetData>
    <row r="1" spans="1:7" ht="15.6" x14ac:dyDescent="0.3">
      <c r="A1" s="5" t="s">
        <v>9</v>
      </c>
      <c r="B1" s="5" t="s">
        <v>10</v>
      </c>
      <c r="C1" s="5"/>
      <c r="D1" s="24" t="s">
        <v>2</v>
      </c>
      <c r="E1" s="5" t="s">
        <v>95</v>
      </c>
      <c r="F1" s="5" t="s">
        <v>96</v>
      </c>
    </row>
    <row r="2" spans="1:7" x14ac:dyDescent="0.3">
      <c r="A2" s="5" t="s">
        <v>11</v>
      </c>
      <c r="B2" s="5" t="s">
        <v>12</v>
      </c>
      <c r="C2" s="5" t="s">
        <v>116</v>
      </c>
      <c r="D2" s="21">
        <v>13500</v>
      </c>
      <c r="E2" s="16">
        <f>LOG(D2)</f>
        <v>4.1303337684950066</v>
      </c>
      <c r="F2" s="36">
        <f>(E2-E3)/E3*100</f>
        <v>-30.030987540481085</v>
      </c>
    </row>
    <row r="3" spans="1:7" x14ac:dyDescent="0.3">
      <c r="A3" s="5" t="s">
        <v>11</v>
      </c>
      <c r="B3" s="5" t="s">
        <v>12</v>
      </c>
      <c r="C3" s="5" t="s">
        <v>13</v>
      </c>
      <c r="D3" s="21">
        <v>800000</v>
      </c>
      <c r="E3" s="16">
        <f t="shared" ref="E3:E65" si="0">LOG(D3)</f>
        <v>5.9030899869919438</v>
      </c>
      <c r="F3" s="36"/>
    </row>
    <row r="4" spans="1:7" x14ac:dyDescent="0.3">
      <c r="A4" s="5" t="s">
        <v>11</v>
      </c>
      <c r="B4" s="5" t="s">
        <v>14</v>
      </c>
      <c r="C4" s="5" t="s">
        <v>117</v>
      </c>
      <c r="D4" s="21">
        <v>33000</v>
      </c>
      <c r="E4" s="16">
        <f t="shared" si="0"/>
        <v>4.5185139398778871</v>
      </c>
      <c r="F4" s="36">
        <f t="shared" ref="F4" si="1">(E4-E5)/E5*100</f>
        <v>-24.05080294229947</v>
      </c>
    </row>
    <row r="5" spans="1:7" x14ac:dyDescent="0.3">
      <c r="A5" s="5" t="s">
        <v>11</v>
      </c>
      <c r="B5" s="5" t="s">
        <v>14</v>
      </c>
      <c r="C5" s="5" t="s">
        <v>15</v>
      </c>
      <c r="D5" s="21">
        <v>890000</v>
      </c>
      <c r="E5" s="16">
        <f t="shared" si="0"/>
        <v>5.9493900066449124</v>
      </c>
      <c r="F5" s="36"/>
    </row>
    <row r="6" spans="1:7" x14ac:dyDescent="0.3">
      <c r="A6" s="5" t="s">
        <v>11</v>
      </c>
      <c r="B6" s="5" t="s">
        <v>16</v>
      </c>
      <c r="C6" s="5" t="s">
        <v>116</v>
      </c>
      <c r="D6" s="21">
        <v>270000</v>
      </c>
      <c r="E6" s="16">
        <f t="shared" si="0"/>
        <v>5.4313637641589869</v>
      </c>
      <c r="F6" s="36">
        <f t="shared" ref="F6" si="2">(E6-E7)/E7*100</f>
        <v>-3.0470260481539797</v>
      </c>
    </row>
    <row r="7" spans="1:7" x14ac:dyDescent="0.3">
      <c r="A7" s="5" t="s">
        <v>11</v>
      </c>
      <c r="B7" s="5" t="s">
        <v>16</v>
      </c>
      <c r="C7" s="5" t="s">
        <v>17</v>
      </c>
      <c r="D7" s="21">
        <v>400000</v>
      </c>
      <c r="E7" s="16">
        <f t="shared" si="0"/>
        <v>5.6020599913279625</v>
      </c>
      <c r="F7" s="36"/>
    </row>
    <row r="8" spans="1:7" x14ac:dyDescent="0.3">
      <c r="A8" s="5" t="s">
        <v>11</v>
      </c>
      <c r="B8" s="5" t="s">
        <v>18</v>
      </c>
      <c r="C8" s="5" t="s">
        <v>116</v>
      </c>
      <c r="D8" s="21">
        <v>1000000</v>
      </c>
      <c r="E8" s="16">
        <f t="shared" si="0"/>
        <v>6</v>
      </c>
      <c r="F8" s="36">
        <f t="shared" ref="F8" si="3">(E8-E9)/E9*100</f>
        <v>-18.057630364674392</v>
      </c>
    </row>
    <row r="9" spans="1:7" x14ac:dyDescent="0.3">
      <c r="A9" s="5" t="s">
        <v>11</v>
      </c>
      <c r="B9" s="5" t="s">
        <v>18</v>
      </c>
      <c r="C9" s="5" t="s">
        <v>19</v>
      </c>
      <c r="D9" s="21">
        <v>21000000</v>
      </c>
      <c r="E9" s="16">
        <f t="shared" si="0"/>
        <v>7.3222192947339195</v>
      </c>
      <c r="F9" s="36"/>
    </row>
    <row r="10" spans="1:7" x14ac:dyDescent="0.3">
      <c r="A10" s="5" t="s">
        <v>11</v>
      </c>
      <c r="B10" s="5" t="s">
        <v>20</v>
      </c>
      <c r="C10" s="5" t="s">
        <v>116</v>
      </c>
      <c r="D10" s="21">
        <v>2000000</v>
      </c>
      <c r="E10" s="16">
        <f t="shared" si="0"/>
        <v>6.3010299956639813</v>
      </c>
      <c r="F10" s="36">
        <f t="shared" ref="F10" si="4">(E10-E11)/E11*100</f>
        <v>-9.3297398816439721</v>
      </c>
    </row>
    <row r="11" spans="1:7" x14ac:dyDescent="0.3">
      <c r="A11" s="5" t="s">
        <v>11</v>
      </c>
      <c r="B11" s="5" t="s">
        <v>20</v>
      </c>
      <c r="C11" s="5" t="s">
        <v>21</v>
      </c>
      <c r="D11" s="21">
        <v>8900000</v>
      </c>
      <c r="E11" s="16">
        <f t="shared" si="0"/>
        <v>6.9493900066449124</v>
      </c>
      <c r="F11" s="36"/>
    </row>
    <row r="12" spans="1:7" x14ac:dyDescent="0.3">
      <c r="A12" s="5" t="s">
        <v>11</v>
      </c>
      <c r="B12" s="5" t="s">
        <v>22</v>
      </c>
      <c r="C12" s="5" t="s">
        <v>116</v>
      </c>
      <c r="D12" s="21">
        <v>1000000</v>
      </c>
      <c r="E12" s="16">
        <f t="shared" si="0"/>
        <v>6</v>
      </c>
      <c r="F12" s="36">
        <f t="shared" ref="F12" si="5">(E12-E13)/E13*100</f>
        <v>-14.285714285714285</v>
      </c>
    </row>
    <row r="13" spans="1:7" x14ac:dyDescent="0.3">
      <c r="A13" s="5" t="s">
        <v>11</v>
      </c>
      <c r="B13" s="5" t="s">
        <v>22</v>
      </c>
      <c r="C13" s="5" t="s">
        <v>23</v>
      </c>
      <c r="D13" s="21">
        <v>10000000</v>
      </c>
      <c r="E13" s="16">
        <f t="shared" si="0"/>
        <v>7</v>
      </c>
      <c r="F13" s="36"/>
    </row>
    <row r="14" spans="1:7" x14ac:dyDescent="0.3">
      <c r="A14" s="5" t="s">
        <v>11</v>
      </c>
      <c r="B14" s="5" t="s">
        <v>24</v>
      </c>
      <c r="C14" s="5" t="s">
        <v>118</v>
      </c>
      <c r="D14" s="21">
        <v>20000</v>
      </c>
      <c r="E14" s="16">
        <f t="shared" si="0"/>
        <v>4.3010299956639813</v>
      </c>
      <c r="F14" s="36">
        <f t="shared" ref="F14" si="6">(E14-E15)/E15*100</f>
        <v>-14.685677861870577</v>
      </c>
    </row>
    <row r="15" spans="1:7" x14ac:dyDescent="0.3">
      <c r="A15" s="5" t="s">
        <v>11</v>
      </c>
      <c r="B15" s="5" t="s">
        <v>24</v>
      </c>
      <c r="C15" s="5" t="s">
        <v>25</v>
      </c>
      <c r="D15" s="21">
        <v>110000</v>
      </c>
      <c r="E15" s="16">
        <f t="shared" si="0"/>
        <v>5.0413926851582254</v>
      </c>
      <c r="F15" s="36"/>
      <c r="G15" s="17"/>
    </row>
    <row r="16" spans="1:7" x14ac:dyDescent="0.3">
      <c r="A16" s="5" t="s">
        <v>11</v>
      </c>
      <c r="B16" s="5" t="s">
        <v>26</v>
      </c>
      <c r="C16" s="5" t="s">
        <v>116</v>
      </c>
      <c r="D16" s="21">
        <v>7940000</v>
      </c>
      <c r="E16" s="16">
        <f t="shared" si="0"/>
        <v>6.8998205024270964</v>
      </c>
      <c r="F16" s="36">
        <f t="shared" ref="F16" si="7">(E16-E17)/E17*100</f>
        <v>-16.007892175979997</v>
      </c>
      <c r="G16" s="17"/>
    </row>
    <row r="17" spans="1:7" x14ac:dyDescent="0.3">
      <c r="A17" s="5" t="s">
        <v>11</v>
      </c>
      <c r="B17" s="5" t="s">
        <v>26</v>
      </c>
      <c r="C17" s="5" t="s">
        <v>27</v>
      </c>
      <c r="D17" s="21">
        <v>164000000</v>
      </c>
      <c r="E17" s="16">
        <f t="shared" si="0"/>
        <v>8.214843848047698</v>
      </c>
      <c r="F17" s="36"/>
    </row>
    <row r="18" spans="1:7" x14ac:dyDescent="0.3">
      <c r="A18" s="5" t="s">
        <v>11</v>
      </c>
      <c r="B18" s="5" t="s">
        <v>28</v>
      </c>
      <c r="C18" s="5" t="s">
        <v>116</v>
      </c>
      <c r="D18" s="21">
        <v>10000</v>
      </c>
      <c r="E18" s="16">
        <f t="shared" si="0"/>
        <v>4</v>
      </c>
      <c r="F18" s="36">
        <f t="shared" ref="F18" si="8">(E18-E19)/E19*100</f>
        <v>-32.48123852953988</v>
      </c>
    </row>
    <row r="19" spans="1:7" x14ac:dyDescent="0.3">
      <c r="A19" s="5" t="s">
        <v>11</v>
      </c>
      <c r="B19" s="5" t="s">
        <v>28</v>
      </c>
      <c r="C19" s="5" t="s">
        <v>29</v>
      </c>
      <c r="D19" s="21">
        <v>840000</v>
      </c>
      <c r="E19" s="16">
        <f t="shared" si="0"/>
        <v>5.924279286061882</v>
      </c>
      <c r="F19" s="36"/>
    </row>
    <row r="20" spans="1:7" x14ac:dyDescent="0.3">
      <c r="A20" s="5" t="s">
        <v>11</v>
      </c>
      <c r="B20" s="5" t="s">
        <v>30</v>
      </c>
      <c r="C20" s="5" t="s">
        <v>116</v>
      </c>
      <c r="D20" s="26">
        <v>110000</v>
      </c>
      <c r="E20" s="16">
        <f t="shared" si="0"/>
        <v>5.0413926851582254</v>
      </c>
      <c r="F20" s="36">
        <f t="shared" ref="F20" si="9">(E20-E21)/E21*100</f>
        <v>-17.542698800830895</v>
      </c>
    </row>
    <row r="21" spans="1:7" x14ac:dyDescent="0.3">
      <c r="A21" s="5" t="s">
        <v>11</v>
      </c>
      <c r="B21" s="5" t="s">
        <v>30</v>
      </c>
      <c r="C21" s="5" t="s">
        <v>31</v>
      </c>
      <c r="D21" s="26">
        <v>1300000</v>
      </c>
      <c r="E21" s="16">
        <f t="shared" si="0"/>
        <v>6.1139433523068369</v>
      </c>
      <c r="F21" s="36"/>
    </row>
    <row r="22" spans="1:7" x14ac:dyDescent="0.3">
      <c r="A22" s="5" t="s">
        <v>32</v>
      </c>
      <c r="B22" s="5" t="s">
        <v>33</v>
      </c>
      <c r="C22" s="5" t="s">
        <v>116</v>
      </c>
      <c r="D22" s="26">
        <v>10000</v>
      </c>
      <c r="E22" s="16">
        <f t="shared" si="0"/>
        <v>4</v>
      </c>
      <c r="F22" s="36">
        <f t="shared" ref="F22" si="10">(E22-E23)/E23*100</f>
        <v>-14.874962038298555</v>
      </c>
      <c r="G22" s="17"/>
    </row>
    <row r="23" spans="1:7" x14ac:dyDescent="0.3">
      <c r="A23" s="5" t="s">
        <v>32</v>
      </c>
      <c r="B23" s="5" t="s">
        <v>33</v>
      </c>
      <c r="C23" s="5" t="s">
        <v>34</v>
      </c>
      <c r="D23" s="26">
        <v>50000</v>
      </c>
      <c r="E23" s="16">
        <f t="shared" si="0"/>
        <v>4.6989700043360187</v>
      </c>
      <c r="F23" s="36"/>
    </row>
    <row r="24" spans="1:7" x14ac:dyDescent="0.3">
      <c r="A24" s="5" t="s">
        <v>32</v>
      </c>
      <c r="B24" s="5" t="s">
        <v>35</v>
      </c>
      <c r="C24" s="5" t="s">
        <v>116</v>
      </c>
      <c r="D24" s="21">
        <v>900</v>
      </c>
      <c r="E24" s="16">
        <f t="shared" si="0"/>
        <v>2.9542425094393248</v>
      </c>
      <c r="F24" s="36">
        <f t="shared" ref="F24" si="11">(E24-E25)/E25*100</f>
        <v>-29.307039816219536</v>
      </c>
    </row>
    <row r="25" spans="1:7" x14ac:dyDescent="0.3">
      <c r="A25" s="5" t="s">
        <v>32</v>
      </c>
      <c r="B25" s="5" t="s">
        <v>35</v>
      </c>
      <c r="C25" s="5" t="s">
        <v>36</v>
      </c>
      <c r="D25" s="21">
        <v>15100</v>
      </c>
      <c r="E25" s="16">
        <f t="shared" si="0"/>
        <v>4.1789769472931697</v>
      </c>
      <c r="F25" s="36"/>
    </row>
    <row r="26" spans="1:7" x14ac:dyDescent="0.3">
      <c r="A26" s="5" t="s">
        <v>32</v>
      </c>
      <c r="B26" s="5" t="s">
        <v>37</v>
      </c>
      <c r="C26" s="5" t="s">
        <v>116</v>
      </c>
      <c r="D26" s="21">
        <v>700</v>
      </c>
      <c r="E26" s="16">
        <f t="shared" si="0"/>
        <v>2.8450980400142569</v>
      </c>
      <c r="F26" s="36">
        <f t="shared" ref="F26" si="12">(E26-E27)/E27*100</f>
        <v>-17.085501988111766</v>
      </c>
      <c r="G26" s="17"/>
    </row>
    <row r="27" spans="1:7" x14ac:dyDescent="0.3">
      <c r="A27" s="5" t="s">
        <v>32</v>
      </c>
      <c r="B27" s="5" t="s">
        <v>37</v>
      </c>
      <c r="C27" s="5" t="s">
        <v>38</v>
      </c>
      <c r="D27" s="21">
        <v>2700</v>
      </c>
      <c r="E27" s="16">
        <f t="shared" si="0"/>
        <v>3.4313637641589874</v>
      </c>
      <c r="F27" s="36"/>
      <c r="G27" s="17"/>
    </row>
    <row r="28" spans="1:7" x14ac:dyDescent="0.3">
      <c r="A28" s="5" t="s">
        <v>32</v>
      </c>
      <c r="B28" s="5" t="s">
        <v>39</v>
      </c>
      <c r="C28" s="5" t="s">
        <v>116</v>
      </c>
      <c r="D28" s="21">
        <v>1300000</v>
      </c>
      <c r="E28" s="16">
        <f t="shared" si="0"/>
        <v>6.1139433523068369</v>
      </c>
      <c r="F28" s="36">
        <f t="shared" ref="F28" si="13">(E28-E29)/E29*100</f>
        <v>-15.441718504784181</v>
      </c>
      <c r="G28" s="17"/>
    </row>
    <row r="29" spans="1:7" x14ac:dyDescent="0.3">
      <c r="A29" s="5" t="s">
        <v>32</v>
      </c>
      <c r="B29" s="5" t="s">
        <v>39</v>
      </c>
      <c r="C29" s="5" t="s">
        <v>40</v>
      </c>
      <c r="D29" s="21">
        <v>17000000</v>
      </c>
      <c r="E29" s="16">
        <f t="shared" si="0"/>
        <v>7.2304489213782741</v>
      </c>
      <c r="F29" s="36"/>
    </row>
    <row r="30" spans="1:7" x14ac:dyDescent="0.3">
      <c r="A30" s="5" t="s">
        <v>32</v>
      </c>
      <c r="B30" s="5" t="s">
        <v>41</v>
      </c>
      <c r="C30" s="5" t="s">
        <v>116</v>
      </c>
      <c r="D30" s="21">
        <v>10000000</v>
      </c>
      <c r="E30" s="16">
        <f t="shared" si="0"/>
        <v>7</v>
      </c>
      <c r="F30" s="36">
        <f t="shared" ref="F30" si="14">(E30-E31)/E31*100</f>
        <v>-7.7863203335062359</v>
      </c>
    </row>
    <row r="31" spans="1:7" x14ac:dyDescent="0.3">
      <c r="A31" s="5" t="s">
        <v>32</v>
      </c>
      <c r="B31" s="5" t="s">
        <v>41</v>
      </c>
      <c r="C31" s="5" t="s">
        <v>42</v>
      </c>
      <c r="D31" s="21">
        <v>39000000</v>
      </c>
      <c r="E31" s="16">
        <f t="shared" si="0"/>
        <v>7.5910646070264995</v>
      </c>
      <c r="F31" s="36"/>
      <c r="G31" s="17"/>
    </row>
    <row r="32" spans="1:7" x14ac:dyDescent="0.3">
      <c r="A32" s="5" t="s">
        <v>32</v>
      </c>
      <c r="B32" s="5" t="s">
        <v>43</v>
      </c>
      <c r="C32" s="5" t="s">
        <v>116</v>
      </c>
      <c r="D32" s="21">
        <v>1000</v>
      </c>
      <c r="E32" s="16">
        <f t="shared" si="0"/>
        <v>3</v>
      </c>
      <c r="F32" s="36">
        <f t="shared" ref="F32" si="15">(E32-E33)/E33*100</f>
        <v>-13.540233874091593</v>
      </c>
      <c r="G32" s="17"/>
    </row>
    <row r="33" spans="1:7" x14ac:dyDescent="0.3">
      <c r="A33" s="5" t="s">
        <v>32</v>
      </c>
      <c r="B33" s="5" t="s">
        <v>43</v>
      </c>
      <c r="C33" s="5" t="s">
        <v>44</v>
      </c>
      <c r="D33" s="21">
        <v>2950</v>
      </c>
      <c r="E33" s="16">
        <f t="shared" si="0"/>
        <v>3.469822015978163</v>
      </c>
      <c r="F33" s="36"/>
      <c r="G33" s="17"/>
    </row>
    <row r="34" spans="1:7" x14ac:dyDescent="0.3">
      <c r="A34" s="5" t="s">
        <v>32</v>
      </c>
      <c r="B34" s="5" t="s">
        <v>45</v>
      </c>
      <c r="C34" s="5" t="s">
        <v>116</v>
      </c>
      <c r="D34" s="26">
        <v>79000</v>
      </c>
      <c r="E34" s="16">
        <f t="shared" si="0"/>
        <v>4.8976270912904418</v>
      </c>
      <c r="F34" s="36">
        <f t="shared" ref="F34" si="16">(E34-E35)/E35*100</f>
        <v>-11.035537440795968</v>
      </c>
      <c r="G34" s="18"/>
    </row>
    <row r="35" spans="1:7" x14ac:dyDescent="0.3">
      <c r="A35" s="5" t="s">
        <v>32</v>
      </c>
      <c r="B35" s="5" t="s">
        <v>45</v>
      </c>
      <c r="C35" s="5" t="s">
        <v>46</v>
      </c>
      <c r="D35" s="26">
        <v>320000</v>
      </c>
      <c r="E35" s="16">
        <f t="shared" si="0"/>
        <v>5.5051499783199063</v>
      </c>
      <c r="F35" s="36"/>
      <c r="G35" s="17"/>
    </row>
    <row r="36" spans="1:7" x14ac:dyDescent="0.3">
      <c r="A36" s="5" t="s">
        <v>32</v>
      </c>
      <c r="B36" s="5" t="s">
        <v>47</v>
      </c>
      <c r="C36" s="5" t="s">
        <v>116</v>
      </c>
      <c r="D36" s="21">
        <v>3900</v>
      </c>
      <c r="E36" s="16">
        <f t="shared" si="0"/>
        <v>3.5910646070264991</v>
      </c>
      <c r="F36" s="36">
        <f t="shared" ref="F36" si="17">(E36-E37)/E37*100</f>
        <v>-31.97135387455284</v>
      </c>
      <c r="G36" s="18"/>
    </row>
    <row r="37" spans="1:7" x14ac:dyDescent="0.3">
      <c r="A37" s="5" t="s">
        <v>32</v>
      </c>
      <c r="B37" s="5" t="s">
        <v>47</v>
      </c>
      <c r="C37" s="5" t="s">
        <v>48</v>
      </c>
      <c r="D37" s="21">
        <v>190000</v>
      </c>
      <c r="E37" s="16">
        <f t="shared" si="0"/>
        <v>5.2787536009528289</v>
      </c>
      <c r="F37" s="36"/>
      <c r="G37" s="18"/>
    </row>
    <row r="38" spans="1:7" x14ac:dyDescent="0.3">
      <c r="A38" s="5" t="s">
        <v>32</v>
      </c>
      <c r="B38" s="5" t="s">
        <v>49</v>
      </c>
      <c r="C38" s="5" t="s">
        <v>116</v>
      </c>
      <c r="D38" s="21">
        <v>0</v>
      </c>
      <c r="E38" s="16"/>
      <c r="F38" s="36"/>
      <c r="G38" s="17"/>
    </row>
    <row r="39" spans="1:7" x14ac:dyDescent="0.3">
      <c r="A39" s="5" t="s">
        <v>32</v>
      </c>
      <c r="B39" s="5" t="s">
        <v>49</v>
      </c>
      <c r="C39" s="5" t="s">
        <v>50</v>
      </c>
      <c r="D39" s="21">
        <v>250</v>
      </c>
      <c r="E39" s="16">
        <f t="shared" si="0"/>
        <v>2.3979400086720375</v>
      </c>
      <c r="F39" s="36"/>
      <c r="G39" s="18"/>
    </row>
    <row r="40" spans="1:7" x14ac:dyDescent="0.3">
      <c r="A40" s="5" t="s">
        <v>32</v>
      </c>
      <c r="B40" s="5" t="s">
        <v>51</v>
      </c>
      <c r="C40" s="5" t="s">
        <v>116</v>
      </c>
      <c r="D40" s="21">
        <v>490000</v>
      </c>
      <c r="E40" s="16">
        <f t="shared" si="0"/>
        <v>5.6901960800285138</v>
      </c>
      <c r="F40" s="36">
        <f t="shared" ref="F40" si="18">(E40-E41)/E41*100</f>
        <v>-4.2776908630415242</v>
      </c>
      <c r="G40" s="18"/>
    </row>
    <row r="41" spans="1:7" x14ac:dyDescent="0.3">
      <c r="A41" s="5" t="s">
        <v>32</v>
      </c>
      <c r="B41" s="5" t="s">
        <v>51</v>
      </c>
      <c r="C41" s="5" t="s">
        <v>52</v>
      </c>
      <c r="D41" s="21">
        <v>880000</v>
      </c>
      <c r="E41" s="16">
        <f t="shared" si="0"/>
        <v>5.9444826721501682</v>
      </c>
      <c r="F41" s="36"/>
      <c r="G41" s="17"/>
    </row>
    <row r="42" spans="1:7" x14ac:dyDescent="0.3">
      <c r="A42" s="5" t="s">
        <v>53</v>
      </c>
      <c r="B42" s="5" t="s">
        <v>54</v>
      </c>
      <c r="C42" s="5" t="s">
        <v>116</v>
      </c>
      <c r="D42" s="21">
        <v>7500000</v>
      </c>
      <c r="E42" s="16">
        <f t="shared" si="0"/>
        <v>6.8750612633917001</v>
      </c>
      <c r="F42" s="36">
        <f t="shared" ref="F42" si="19">(E42-E43)/E43*100</f>
        <v>9.300849489323495</v>
      </c>
      <c r="G42" s="18"/>
    </row>
    <row r="43" spans="1:7" x14ac:dyDescent="0.3">
      <c r="A43" s="5" t="s">
        <v>53</v>
      </c>
      <c r="B43" s="5" t="s">
        <v>54</v>
      </c>
      <c r="C43" s="5" t="s">
        <v>55</v>
      </c>
      <c r="D43" s="21">
        <v>1950000</v>
      </c>
      <c r="E43" s="16">
        <f t="shared" si="0"/>
        <v>6.2900346113625183</v>
      </c>
      <c r="F43" s="36"/>
      <c r="G43" s="18"/>
    </row>
    <row r="44" spans="1:7" x14ac:dyDescent="0.3">
      <c r="A44" s="5" t="s">
        <v>53</v>
      </c>
      <c r="B44" s="5" t="s">
        <v>56</v>
      </c>
      <c r="C44" s="5" t="s">
        <v>116</v>
      </c>
      <c r="D44" s="21">
        <v>15650</v>
      </c>
      <c r="E44" s="16">
        <f t="shared" si="0"/>
        <v>4.1945143418824671</v>
      </c>
      <c r="F44" s="36">
        <f t="shared" ref="F44" si="20">(E44-E45)/E45*100</f>
        <v>-13.9597614212495</v>
      </c>
      <c r="G44" s="18"/>
    </row>
    <row r="45" spans="1:7" x14ac:dyDescent="0.3">
      <c r="A45" s="5" t="s">
        <v>53</v>
      </c>
      <c r="B45" s="5" t="s">
        <v>56</v>
      </c>
      <c r="C45" s="5" t="s">
        <v>57</v>
      </c>
      <c r="D45" s="21">
        <v>75000</v>
      </c>
      <c r="E45" s="16">
        <f t="shared" si="0"/>
        <v>4.8750612633917001</v>
      </c>
      <c r="F45" s="36"/>
      <c r="G45" s="18"/>
    </row>
    <row r="46" spans="1:7" x14ac:dyDescent="0.3">
      <c r="A46" s="5" t="s">
        <v>53</v>
      </c>
      <c r="B46" s="5" t="s">
        <v>58</v>
      </c>
      <c r="C46" s="5" t="s">
        <v>116</v>
      </c>
      <c r="D46" s="21">
        <v>5000</v>
      </c>
      <c r="E46" s="16">
        <f t="shared" si="0"/>
        <v>3.6989700043360187</v>
      </c>
      <c r="F46" s="36">
        <f t="shared" ref="F46" si="21">(E46-E47)/E47*100</f>
        <v>-24.558390440528203</v>
      </c>
    </row>
    <row r="47" spans="1:7" x14ac:dyDescent="0.3">
      <c r="A47" s="5" t="s">
        <v>53</v>
      </c>
      <c r="B47" s="5" t="s">
        <v>58</v>
      </c>
      <c r="C47" s="5" t="s">
        <v>59</v>
      </c>
      <c r="D47" s="21">
        <v>80000</v>
      </c>
      <c r="E47" s="16">
        <f t="shared" si="0"/>
        <v>4.9030899869919438</v>
      </c>
      <c r="F47" s="36"/>
    </row>
    <row r="48" spans="1:7" x14ac:dyDescent="0.3">
      <c r="A48" s="5" t="s">
        <v>53</v>
      </c>
      <c r="B48" s="5" t="s">
        <v>60</v>
      </c>
      <c r="C48" s="5" t="s">
        <v>116</v>
      </c>
      <c r="D48" s="21">
        <v>620000</v>
      </c>
      <c r="E48" s="16">
        <f t="shared" si="0"/>
        <v>5.7923916894982534</v>
      </c>
      <c r="F48" s="36">
        <f t="shared" ref="F48" si="22">(E48-E49)/E49*100</f>
        <v>6.0411872537706861</v>
      </c>
    </row>
    <row r="49" spans="1:6" x14ac:dyDescent="0.3">
      <c r="A49" s="5" t="s">
        <v>53</v>
      </c>
      <c r="B49" s="5" t="s">
        <v>60</v>
      </c>
      <c r="C49" s="5" t="s">
        <v>61</v>
      </c>
      <c r="D49" s="21">
        <v>290000</v>
      </c>
      <c r="E49" s="16">
        <f t="shared" si="0"/>
        <v>5.4623979978989565</v>
      </c>
      <c r="F49" s="36"/>
    </row>
    <row r="50" spans="1:6" x14ac:dyDescent="0.3">
      <c r="A50" s="5" t="s">
        <v>53</v>
      </c>
      <c r="B50" s="5" t="s">
        <v>62</v>
      </c>
      <c r="C50" s="5" t="s">
        <v>116</v>
      </c>
      <c r="D50" s="21"/>
      <c r="E50" s="16"/>
      <c r="F50" s="36"/>
    </row>
    <row r="51" spans="1:6" x14ac:dyDescent="0.3">
      <c r="A51" s="5" t="s">
        <v>53</v>
      </c>
      <c r="B51" s="5" t="s">
        <v>62</v>
      </c>
      <c r="C51" s="5" t="s">
        <v>63</v>
      </c>
      <c r="D51" s="21"/>
      <c r="E51" s="16"/>
      <c r="F51" s="36"/>
    </row>
    <row r="52" spans="1:6" x14ac:dyDescent="0.3">
      <c r="A52" s="5" t="s">
        <v>53</v>
      </c>
      <c r="B52" s="5" t="s">
        <v>64</v>
      </c>
      <c r="C52" s="5" t="s">
        <v>116</v>
      </c>
      <c r="D52" s="21">
        <v>700</v>
      </c>
      <c r="E52" s="16">
        <f t="shared" si="0"/>
        <v>2.8450980400142569</v>
      </c>
      <c r="F52" s="36">
        <f t="shared" ref="F52" si="23">(E52-E53)/E53*100</f>
        <v>-34.569950138688213</v>
      </c>
    </row>
    <row r="53" spans="1:6" x14ac:dyDescent="0.3">
      <c r="A53" s="5" t="s">
        <v>53</v>
      </c>
      <c r="B53" s="5" t="s">
        <v>64</v>
      </c>
      <c r="C53" s="5" t="s">
        <v>65</v>
      </c>
      <c r="D53" s="21">
        <v>22300</v>
      </c>
      <c r="E53" s="16">
        <f t="shared" si="0"/>
        <v>4.3483048630481607</v>
      </c>
      <c r="F53" s="36"/>
    </row>
    <row r="54" spans="1:6" x14ac:dyDescent="0.3">
      <c r="A54" s="5" t="s">
        <v>53</v>
      </c>
      <c r="B54" s="5" t="s">
        <v>66</v>
      </c>
      <c r="C54" s="5" t="s">
        <v>116</v>
      </c>
      <c r="D54" s="21">
        <v>50000</v>
      </c>
      <c r="E54" s="16">
        <f t="shared" si="0"/>
        <v>4.6989700043360187</v>
      </c>
      <c r="F54" s="36">
        <f t="shared" ref="F54" si="24">(E54-E55)/E55*100</f>
        <v>-22.563841790701865</v>
      </c>
    </row>
    <row r="55" spans="1:6" x14ac:dyDescent="0.3">
      <c r="A55" s="5" t="s">
        <v>53</v>
      </c>
      <c r="B55" s="5" t="s">
        <v>66</v>
      </c>
      <c r="C55" s="5" t="s">
        <v>67</v>
      </c>
      <c r="D55" s="21">
        <v>1170000</v>
      </c>
      <c r="E55" s="16">
        <f t="shared" si="0"/>
        <v>6.0681858617461613</v>
      </c>
      <c r="F55" s="36"/>
    </row>
    <row r="56" spans="1:6" x14ac:dyDescent="0.3">
      <c r="A56" s="5" t="s">
        <v>53</v>
      </c>
      <c r="B56" s="5" t="s">
        <v>68</v>
      </c>
      <c r="C56" s="5" t="s">
        <v>116</v>
      </c>
      <c r="D56" s="21">
        <v>150000</v>
      </c>
      <c r="E56" s="16">
        <f t="shared" si="0"/>
        <v>5.1760912590556813</v>
      </c>
      <c r="F56" s="36">
        <f t="shared" ref="F56" si="25">(E56-E57)/E57*100</f>
        <v>-13.033515473449494</v>
      </c>
    </row>
    <row r="57" spans="1:6" x14ac:dyDescent="0.3">
      <c r="A57" s="5" t="s">
        <v>53</v>
      </c>
      <c r="B57" s="5" t="s">
        <v>68</v>
      </c>
      <c r="C57" s="5" t="s">
        <v>69</v>
      </c>
      <c r="D57" s="21">
        <v>895000</v>
      </c>
      <c r="E57" s="16">
        <f t="shared" si="0"/>
        <v>5.9518230353159121</v>
      </c>
      <c r="F57" s="36"/>
    </row>
    <row r="58" spans="1:6" x14ac:dyDescent="0.3">
      <c r="A58" s="5" t="s">
        <v>53</v>
      </c>
      <c r="B58" s="5" t="s">
        <v>70</v>
      </c>
      <c r="C58" s="5" t="s">
        <v>116</v>
      </c>
      <c r="D58" s="21">
        <v>3650</v>
      </c>
      <c r="E58" s="16">
        <f t="shared" si="0"/>
        <v>3.5622928644564746</v>
      </c>
      <c r="F58" s="36">
        <f t="shared" ref="F58" si="26">(E58-E59)/E59*100</f>
        <v>-8.3416604757655595</v>
      </c>
    </row>
    <row r="59" spans="1:6" x14ac:dyDescent="0.3">
      <c r="A59" s="5" t="s">
        <v>53</v>
      </c>
      <c r="B59" s="5" t="s">
        <v>70</v>
      </c>
      <c r="C59" s="5" t="s">
        <v>71</v>
      </c>
      <c r="D59" s="21">
        <v>7700</v>
      </c>
      <c r="E59" s="16">
        <f t="shared" si="0"/>
        <v>3.8864907251724818</v>
      </c>
      <c r="F59" s="36"/>
    </row>
    <row r="60" spans="1:6" x14ac:dyDescent="0.3">
      <c r="A60" s="5" t="s">
        <v>53</v>
      </c>
      <c r="B60" s="5" t="s">
        <v>72</v>
      </c>
      <c r="C60" s="5" t="s">
        <v>116</v>
      </c>
      <c r="D60" s="21"/>
      <c r="E60" s="16"/>
      <c r="F60" s="36"/>
    </row>
    <row r="61" spans="1:6" x14ac:dyDescent="0.3">
      <c r="A61" s="5" t="s">
        <v>53</v>
      </c>
      <c r="B61" s="5" t="s">
        <v>72</v>
      </c>
      <c r="C61" s="5" t="s">
        <v>73</v>
      </c>
      <c r="D61" s="21"/>
      <c r="E61" s="16"/>
      <c r="F61" s="36"/>
    </row>
    <row r="62" spans="1:6" x14ac:dyDescent="0.3">
      <c r="A62" s="5" t="s">
        <v>74</v>
      </c>
      <c r="B62" s="5" t="s">
        <v>75</v>
      </c>
      <c r="C62" s="5" t="s">
        <v>116</v>
      </c>
      <c r="D62" s="28">
        <v>7400</v>
      </c>
      <c r="E62" s="16">
        <f t="shared" si="0"/>
        <v>3.8692317197309762</v>
      </c>
      <c r="F62" s="36">
        <f t="shared" ref="F62" si="27">(E62-E63)/E63*100</f>
        <v>-4.7151038602262121</v>
      </c>
    </row>
    <row r="63" spans="1:6" x14ac:dyDescent="0.3">
      <c r="A63" s="5" t="s">
        <v>74</v>
      </c>
      <c r="B63" s="5" t="s">
        <v>75</v>
      </c>
      <c r="C63" s="5" t="s">
        <v>76</v>
      </c>
      <c r="D63" s="28">
        <v>11500</v>
      </c>
      <c r="E63" s="16">
        <f t="shared" si="0"/>
        <v>4.0606978403536118</v>
      </c>
      <c r="F63" s="36"/>
    </row>
    <row r="64" spans="1:6" x14ac:dyDescent="0.3">
      <c r="A64" s="5" t="s">
        <v>74</v>
      </c>
      <c r="B64" s="5" t="s">
        <v>77</v>
      </c>
      <c r="C64" s="5" t="s">
        <v>116</v>
      </c>
      <c r="D64" s="28">
        <v>185000</v>
      </c>
      <c r="E64" s="16">
        <f t="shared" si="0"/>
        <v>5.2671717284030137</v>
      </c>
      <c r="F64" s="36">
        <f t="shared" ref="F64" si="28">(E64-E65)/E65*100</f>
        <v>-3.9590853400464963</v>
      </c>
    </row>
    <row r="65" spans="1:6" x14ac:dyDescent="0.3">
      <c r="A65" s="5" t="s">
        <v>74</v>
      </c>
      <c r="B65" s="5" t="s">
        <v>77</v>
      </c>
      <c r="C65" s="5" t="s">
        <v>78</v>
      </c>
      <c r="D65" s="28">
        <v>305000</v>
      </c>
      <c r="E65" s="16">
        <f t="shared" si="0"/>
        <v>5.4842998393467859</v>
      </c>
      <c r="F65" s="36"/>
    </row>
    <row r="66" spans="1:6" x14ac:dyDescent="0.3">
      <c r="A66" s="5" t="s">
        <v>74</v>
      </c>
      <c r="B66" s="5" t="s">
        <v>79</v>
      </c>
      <c r="C66" s="5" t="s">
        <v>116</v>
      </c>
      <c r="D66" s="26">
        <v>0</v>
      </c>
      <c r="E66" s="16"/>
      <c r="F66" s="36"/>
    </row>
    <row r="67" spans="1:6" x14ac:dyDescent="0.3">
      <c r="A67" s="5" t="s">
        <v>74</v>
      </c>
      <c r="B67" s="5" t="s">
        <v>79</v>
      </c>
      <c r="C67" s="5" t="s">
        <v>80</v>
      </c>
      <c r="D67" s="26">
        <v>0</v>
      </c>
      <c r="E67" s="16"/>
      <c r="F67" s="36"/>
    </row>
    <row r="68" spans="1:6" x14ac:dyDescent="0.3">
      <c r="A68" s="5" t="s">
        <v>74</v>
      </c>
      <c r="B68" s="5" t="s">
        <v>81</v>
      </c>
      <c r="C68" s="5" t="s">
        <v>116</v>
      </c>
      <c r="D68" s="28">
        <v>100</v>
      </c>
      <c r="E68" s="16">
        <f t="shared" ref="E68:E81" si="29">LOG(D68)</f>
        <v>2</v>
      </c>
      <c r="F68" s="36">
        <f t="shared" ref="F68:F70" si="30">(E68-E69)/E69*100</f>
        <v>-43.856384747154841</v>
      </c>
    </row>
    <row r="69" spans="1:6" x14ac:dyDescent="0.3">
      <c r="A69" s="5" t="s">
        <v>74</v>
      </c>
      <c r="B69" s="5" t="s">
        <v>81</v>
      </c>
      <c r="C69" s="5" t="s">
        <v>82</v>
      </c>
      <c r="D69" s="28">
        <v>3650</v>
      </c>
      <c r="E69" s="16">
        <f t="shared" si="29"/>
        <v>3.5622928644564746</v>
      </c>
      <c r="F69" s="36"/>
    </row>
    <row r="70" spans="1:6" x14ac:dyDescent="0.3">
      <c r="A70" s="5" t="s">
        <v>74</v>
      </c>
      <c r="B70" s="5" t="s">
        <v>83</v>
      </c>
      <c r="C70" s="5" t="s">
        <v>116</v>
      </c>
      <c r="D70" s="28">
        <v>1200</v>
      </c>
      <c r="E70" s="16">
        <f t="shared" si="29"/>
        <v>3.0791812460476247</v>
      </c>
      <c r="F70" s="36">
        <f t="shared" si="30"/>
        <v>-10.873530626783634</v>
      </c>
    </row>
    <row r="71" spans="1:6" x14ac:dyDescent="0.3">
      <c r="A71" s="5" t="s">
        <v>74</v>
      </c>
      <c r="B71" s="5" t="s">
        <v>83</v>
      </c>
      <c r="C71" s="5" t="s">
        <v>84</v>
      </c>
      <c r="D71" s="28">
        <v>2850</v>
      </c>
      <c r="E71" s="16">
        <f t="shared" si="29"/>
        <v>3.4548448600085102</v>
      </c>
      <c r="F71" s="36"/>
    </row>
    <row r="72" spans="1:6" x14ac:dyDescent="0.3">
      <c r="A72" s="5" t="s">
        <v>74</v>
      </c>
      <c r="B72" s="5" t="s">
        <v>85</v>
      </c>
      <c r="C72" s="5" t="s">
        <v>116</v>
      </c>
      <c r="D72" s="26">
        <v>0</v>
      </c>
      <c r="E72" s="16"/>
      <c r="F72" s="36"/>
    </row>
    <row r="73" spans="1:6" x14ac:dyDescent="0.3">
      <c r="A73" s="5" t="s">
        <v>74</v>
      </c>
      <c r="B73" s="5" t="s">
        <v>85</v>
      </c>
      <c r="C73" s="5" t="s">
        <v>86</v>
      </c>
      <c r="D73" s="26">
        <v>0</v>
      </c>
      <c r="E73" s="16"/>
      <c r="F73" s="36"/>
    </row>
    <row r="74" spans="1:6" x14ac:dyDescent="0.3">
      <c r="A74" s="5" t="s">
        <v>74</v>
      </c>
      <c r="B74" s="5" t="s">
        <v>87</v>
      </c>
      <c r="C74" s="5" t="s">
        <v>116</v>
      </c>
      <c r="D74" s="28">
        <v>5000</v>
      </c>
      <c r="E74" s="16">
        <f t="shared" si="29"/>
        <v>3.6989700043360187</v>
      </c>
      <c r="F74" s="36">
        <f t="shared" ref="F74" si="31">(E74-E75)/E75*100</f>
        <v>-34.786562274117593</v>
      </c>
    </row>
    <row r="75" spans="1:6" x14ac:dyDescent="0.3">
      <c r="A75" s="5" t="s">
        <v>74</v>
      </c>
      <c r="B75" s="5" t="s">
        <v>87</v>
      </c>
      <c r="C75" s="5" t="s">
        <v>88</v>
      </c>
      <c r="D75" s="28">
        <v>470000</v>
      </c>
      <c r="E75" s="16">
        <f t="shared" si="29"/>
        <v>5.6720978579357171</v>
      </c>
      <c r="F75" s="36"/>
    </row>
    <row r="76" spans="1:6" x14ac:dyDescent="0.3">
      <c r="A76" s="5" t="s">
        <v>74</v>
      </c>
      <c r="B76" s="5" t="s">
        <v>89</v>
      </c>
      <c r="C76" s="5" t="s">
        <v>116</v>
      </c>
      <c r="D76" s="28">
        <v>6150</v>
      </c>
      <c r="E76" s="16">
        <f t="shared" si="29"/>
        <v>3.7888751157754168</v>
      </c>
      <c r="F76" s="36">
        <f t="shared" ref="F76" si="32">(E76-E77)/E77*100</f>
        <v>-8.8854056620172415</v>
      </c>
    </row>
    <row r="77" spans="1:6" x14ac:dyDescent="0.3">
      <c r="A77" s="5" t="s">
        <v>74</v>
      </c>
      <c r="B77" s="5" t="s">
        <v>89</v>
      </c>
      <c r="C77" s="5" t="s">
        <v>90</v>
      </c>
      <c r="D77" s="28">
        <v>14400</v>
      </c>
      <c r="E77" s="16">
        <f t="shared" si="29"/>
        <v>4.1583624920952493</v>
      </c>
      <c r="F77" s="36"/>
    </row>
    <row r="78" spans="1:6" x14ac:dyDescent="0.3">
      <c r="A78" s="5" t="s">
        <v>74</v>
      </c>
      <c r="B78" s="5" t="s">
        <v>91</v>
      </c>
      <c r="C78" s="5" t="s">
        <v>116</v>
      </c>
      <c r="D78" s="28">
        <v>70000</v>
      </c>
      <c r="E78" s="16">
        <f t="shared" si="29"/>
        <v>4.8450980400142569</v>
      </c>
      <c r="F78" s="36">
        <f t="shared" ref="F78" si="33">(E78-E79)/E79*100</f>
        <v>-16.200224221601776</v>
      </c>
    </row>
    <row r="79" spans="1:6" x14ac:dyDescent="0.3">
      <c r="A79" s="5" t="s">
        <v>74</v>
      </c>
      <c r="B79" s="5" t="s">
        <v>91</v>
      </c>
      <c r="C79" s="5" t="s">
        <v>92</v>
      </c>
      <c r="D79" s="28">
        <v>605000</v>
      </c>
      <c r="E79" s="16">
        <f t="shared" si="29"/>
        <v>5.7817553746524686</v>
      </c>
      <c r="F79" s="36"/>
    </row>
    <row r="80" spans="1:6" x14ac:dyDescent="0.3">
      <c r="A80" s="5" t="s">
        <v>74</v>
      </c>
      <c r="B80" s="5" t="s">
        <v>93</v>
      </c>
      <c r="C80" s="5" t="s">
        <v>116</v>
      </c>
      <c r="D80" s="28">
        <v>1150</v>
      </c>
      <c r="E80" s="16">
        <f t="shared" si="29"/>
        <v>3.0606978403536118</v>
      </c>
      <c r="F80" s="36">
        <f t="shared" ref="F80" si="34">(E80-E81)/E81*100</f>
        <v>-22.783509772184729</v>
      </c>
    </row>
    <row r="81" spans="1:6" x14ac:dyDescent="0.3">
      <c r="A81" s="5" t="s">
        <v>74</v>
      </c>
      <c r="B81" s="5" t="s">
        <v>93</v>
      </c>
      <c r="C81" s="5" t="s">
        <v>94</v>
      </c>
      <c r="D81" s="28">
        <v>9200</v>
      </c>
      <c r="E81" s="16">
        <f t="shared" si="29"/>
        <v>3.9637878273455551</v>
      </c>
      <c r="F81" s="36"/>
    </row>
  </sheetData>
  <mergeCells count="40">
    <mergeCell ref="F12:F13"/>
    <mergeCell ref="F2:F3"/>
    <mergeCell ref="F4:F5"/>
    <mergeCell ref="F6:F7"/>
    <mergeCell ref="F8:F9"/>
    <mergeCell ref="F10:F11"/>
    <mergeCell ref="F36:F37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60:F61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74:F75"/>
    <mergeCell ref="F76:F77"/>
    <mergeCell ref="F78:F79"/>
    <mergeCell ref="F80:F81"/>
    <mergeCell ref="F62:F63"/>
    <mergeCell ref="F64:F65"/>
    <mergeCell ref="F66:F67"/>
    <mergeCell ref="F68:F69"/>
    <mergeCell ref="F70:F71"/>
    <mergeCell ref="F72:F7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selection activeCell="D1" sqref="D1:D1048576"/>
    </sheetView>
  </sheetViews>
  <sheetFormatPr defaultRowHeight="14.4" x14ac:dyDescent="0.3"/>
  <cols>
    <col min="1" max="1" width="12.109375" customWidth="1"/>
    <col min="2" max="2" width="11.88671875" customWidth="1"/>
    <col min="3" max="3" width="22.5546875" customWidth="1"/>
    <col min="4" max="4" width="16.5546875" style="29" customWidth="1"/>
    <col min="6" max="6" width="13.44140625" customWidth="1"/>
  </cols>
  <sheetData>
    <row r="1" spans="1:10" ht="15.6" x14ac:dyDescent="0.3">
      <c r="A1" s="5" t="s">
        <v>9</v>
      </c>
      <c r="B1" s="5" t="s">
        <v>10</v>
      </c>
      <c r="C1" s="5"/>
      <c r="D1" s="24" t="s">
        <v>122</v>
      </c>
      <c r="E1" s="5" t="s">
        <v>95</v>
      </c>
      <c r="F1" s="5" t="s">
        <v>97</v>
      </c>
    </row>
    <row r="2" spans="1:10" x14ac:dyDescent="0.3">
      <c r="A2" s="5" t="s">
        <v>11</v>
      </c>
      <c r="B2" s="5" t="s">
        <v>12</v>
      </c>
      <c r="C2" s="5" t="s">
        <v>116</v>
      </c>
      <c r="D2" s="21">
        <v>7000000</v>
      </c>
      <c r="E2" s="2">
        <f>LOG(D2)</f>
        <v>6.8450980400142569</v>
      </c>
      <c r="F2" s="37">
        <f>(E2-E3)/E3*100</f>
        <v>-14.436274499821788</v>
      </c>
    </row>
    <row r="3" spans="1:10" x14ac:dyDescent="0.3">
      <c r="A3" s="5" t="s">
        <v>11</v>
      </c>
      <c r="B3" s="5" t="s">
        <v>12</v>
      </c>
      <c r="C3" s="5" t="s">
        <v>13</v>
      </c>
      <c r="D3" s="21">
        <v>100000000</v>
      </c>
      <c r="E3" s="2">
        <f t="shared" ref="E3:E66" si="0">LOG(D3)</f>
        <v>8</v>
      </c>
      <c r="F3" s="37"/>
    </row>
    <row r="4" spans="1:10" x14ac:dyDescent="0.3">
      <c r="A4" s="5" t="s">
        <v>11</v>
      </c>
      <c r="B4" s="5" t="s">
        <v>14</v>
      </c>
      <c r="C4" s="5" t="s">
        <v>117</v>
      </c>
      <c r="D4" s="21">
        <v>10800000</v>
      </c>
      <c r="E4" s="2">
        <f t="shared" si="0"/>
        <v>7.0334237554869494</v>
      </c>
      <c r="F4" s="37">
        <f t="shared" ref="F4" si="1">(E4-E5)/E5*100</f>
        <v>-13.593019247211791</v>
      </c>
    </row>
    <row r="5" spans="1:10" x14ac:dyDescent="0.3">
      <c r="A5" s="5" t="s">
        <v>11</v>
      </c>
      <c r="B5" s="5" t="s">
        <v>14</v>
      </c>
      <c r="C5" s="5" t="s">
        <v>15</v>
      </c>
      <c r="D5" s="21">
        <v>138000000</v>
      </c>
      <c r="E5" s="2">
        <f t="shared" si="0"/>
        <v>8.1398790864012369</v>
      </c>
      <c r="F5" s="37"/>
    </row>
    <row r="6" spans="1:10" x14ac:dyDescent="0.3">
      <c r="A6" s="5" t="s">
        <v>11</v>
      </c>
      <c r="B6" s="5" t="s">
        <v>16</v>
      </c>
      <c r="C6" s="5" t="s">
        <v>116</v>
      </c>
      <c r="D6" s="21">
        <v>8400000</v>
      </c>
      <c r="E6" s="2">
        <f t="shared" si="0"/>
        <v>6.924279286061882</v>
      </c>
      <c r="F6" s="37">
        <f t="shared" ref="F6" si="2">(E6-E7)/E7*100</f>
        <v>-13.585174740440875</v>
      </c>
    </row>
    <row r="7" spans="1:10" x14ac:dyDescent="0.3">
      <c r="A7" s="5" t="s">
        <v>11</v>
      </c>
      <c r="B7" s="5" t="s">
        <v>16</v>
      </c>
      <c r="C7" s="5" t="s">
        <v>17</v>
      </c>
      <c r="D7" s="21">
        <v>103000000</v>
      </c>
      <c r="E7" s="2">
        <f t="shared" si="0"/>
        <v>8.0128372247051729</v>
      </c>
      <c r="F7" s="37"/>
    </row>
    <row r="8" spans="1:10" x14ac:dyDescent="0.3">
      <c r="A8" s="5" t="s">
        <v>11</v>
      </c>
      <c r="B8" s="5" t="s">
        <v>18</v>
      </c>
      <c r="C8" s="5" t="s">
        <v>116</v>
      </c>
      <c r="D8" s="21">
        <v>7600000</v>
      </c>
      <c r="E8" s="2">
        <f t="shared" si="0"/>
        <v>6.8808135922807914</v>
      </c>
      <c r="F8" s="37">
        <f t="shared" ref="F8" si="3">(E8-E9)/E9*100</f>
        <v>-13.798799973116832</v>
      </c>
    </row>
    <row r="9" spans="1:10" x14ac:dyDescent="0.3">
      <c r="A9" s="5" t="s">
        <v>11</v>
      </c>
      <c r="B9" s="5" t="s">
        <v>18</v>
      </c>
      <c r="C9" s="5" t="s">
        <v>19</v>
      </c>
      <c r="D9" s="21">
        <v>96000000</v>
      </c>
      <c r="E9" s="2">
        <f t="shared" si="0"/>
        <v>7.982271233039568</v>
      </c>
      <c r="F9" s="37"/>
    </row>
    <row r="10" spans="1:10" x14ac:dyDescent="0.3">
      <c r="A10" s="5" t="s">
        <v>11</v>
      </c>
      <c r="B10" s="5" t="s">
        <v>20</v>
      </c>
      <c r="C10" s="5" t="s">
        <v>116</v>
      </c>
      <c r="D10" s="21">
        <v>67000000</v>
      </c>
      <c r="E10" s="2">
        <f t="shared" si="0"/>
        <v>7.826074802700826</v>
      </c>
      <c r="F10" s="37">
        <f t="shared" ref="F10" si="4">(E10-E11)/E11*100</f>
        <v>-5.1433163340692323</v>
      </c>
    </row>
    <row r="11" spans="1:10" x14ac:dyDescent="0.3">
      <c r="A11" s="5" t="s">
        <v>11</v>
      </c>
      <c r="B11" s="5" t="s">
        <v>20</v>
      </c>
      <c r="C11" s="5" t="s">
        <v>21</v>
      </c>
      <c r="D11" s="21">
        <v>178000000</v>
      </c>
      <c r="E11" s="2">
        <f t="shared" si="0"/>
        <v>8.2504200023088945</v>
      </c>
      <c r="F11" s="37"/>
    </row>
    <row r="12" spans="1:10" x14ac:dyDescent="0.3">
      <c r="A12" s="5" t="s">
        <v>11</v>
      </c>
      <c r="B12" s="5" t="s">
        <v>22</v>
      </c>
      <c r="C12" s="5" t="s">
        <v>116</v>
      </c>
      <c r="D12" s="21">
        <v>36000000</v>
      </c>
      <c r="E12" s="2">
        <f t="shared" si="0"/>
        <v>7.5563025007672868</v>
      </c>
      <c r="F12" s="37">
        <f t="shared" ref="F12" si="5">(E12-E13)/E13*100</f>
        <v>-11.809936972625321</v>
      </c>
    </row>
    <row r="13" spans="1:10" x14ac:dyDescent="0.3">
      <c r="A13" s="5" t="s">
        <v>11</v>
      </c>
      <c r="B13" s="5" t="s">
        <v>22</v>
      </c>
      <c r="C13" s="5" t="s">
        <v>23</v>
      </c>
      <c r="D13" s="21">
        <v>370000000</v>
      </c>
      <c r="E13" s="2">
        <f t="shared" si="0"/>
        <v>8.568201724066995</v>
      </c>
      <c r="F13" s="37"/>
    </row>
    <row r="14" spans="1:10" x14ac:dyDescent="0.3">
      <c r="A14" s="5" t="s">
        <v>11</v>
      </c>
      <c r="B14" s="5" t="s">
        <v>24</v>
      </c>
      <c r="C14" s="5" t="s">
        <v>118</v>
      </c>
      <c r="D14" s="26">
        <v>1000000</v>
      </c>
      <c r="E14" s="2">
        <f t="shared" si="0"/>
        <v>6</v>
      </c>
      <c r="F14" s="37">
        <f t="shared" ref="F14" si="6">(E14-E15)/E15*100</f>
        <v>-10.433992149294577</v>
      </c>
    </row>
    <row r="15" spans="1:10" x14ac:dyDescent="0.3">
      <c r="A15" s="5" t="s">
        <v>11</v>
      </c>
      <c r="B15" s="5" t="s">
        <v>24</v>
      </c>
      <c r="C15" s="5" t="s">
        <v>25</v>
      </c>
      <c r="D15" s="21">
        <v>5000000</v>
      </c>
      <c r="E15" s="2">
        <f t="shared" si="0"/>
        <v>6.6989700043360187</v>
      </c>
      <c r="F15" s="37"/>
    </row>
    <row r="16" spans="1:10" x14ac:dyDescent="0.3">
      <c r="A16" s="5" t="s">
        <v>11</v>
      </c>
      <c r="B16" s="5" t="s">
        <v>26</v>
      </c>
      <c r="C16" s="5" t="s">
        <v>116</v>
      </c>
      <c r="D16" s="21">
        <v>3000000</v>
      </c>
      <c r="E16" s="2">
        <f t="shared" si="0"/>
        <v>6.4771212547196626</v>
      </c>
      <c r="F16" s="37">
        <f t="shared" ref="F16" si="7">(E16-E17)/E17*100</f>
        <v>-24.824062165095221</v>
      </c>
      <c r="G16" s="1"/>
      <c r="I16" s="1"/>
      <c r="J16" s="1"/>
    </row>
    <row r="17" spans="1:10" x14ac:dyDescent="0.3">
      <c r="A17" s="5" t="s">
        <v>11</v>
      </c>
      <c r="B17" s="5" t="s">
        <v>26</v>
      </c>
      <c r="C17" s="5" t="s">
        <v>27</v>
      </c>
      <c r="D17" s="21">
        <v>413000000</v>
      </c>
      <c r="E17" s="2">
        <f t="shared" si="0"/>
        <v>8.6159500516564016</v>
      </c>
      <c r="F17" s="37"/>
      <c r="G17" s="1"/>
      <c r="I17" s="1"/>
      <c r="J17" s="1"/>
    </row>
    <row r="18" spans="1:10" x14ac:dyDescent="0.3">
      <c r="A18" s="5" t="s">
        <v>11</v>
      </c>
      <c r="B18" s="5" t="s">
        <v>28</v>
      </c>
      <c r="C18" s="5" t="s">
        <v>116</v>
      </c>
      <c r="D18" s="21">
        <v>5600000</v>
      </c>
      <c r="E18" s="2">
        <f t="shared" si="0"/>
        <v>6.7481880270062007</v>
      </c>
      <c r="F18" s="37">
        <f t="shared" ref="F18" si="8">(E18-E19)/E19*100</f>
        <v>-4.1640151495887796</v>
      </c>
    </row>
    <row r="19" spans="1:10" x14ac:dyDescent="0.3">
      <c r="A19" s="5" t="s">
        <v>11</v>
      </c>
      <c r="B19" s="5" t="s">
        <v>28</v>
      </c>
      <c r="C19" s="5" t="s">
        <v>29</v>
      </c>
      <c r="D19" s="21">
        <v>11000000</v>
      </c>
      <c r="E19" s="2">
        <f t="shared" si="0"/>
        <v>7.0413926851582254</v>
      </c>
      <c r="F19" s="37"/>
    </row>
    <row r="20" spans="1:10" x14ac:dyDescent="0.3">
      <c r="A20" s="5" t="s">
        <v>11</v>
      </c>
      <c r="B20" s="5" t="s">
        <v>30</v>
      </c>
      <c r="C20" s="5" t="s">
        <v>116</v>
      </c>
      <c r="D20" s="26">
        <v>600000</v>
      </c>
      <c r="E20" s="2">
        <f t="shared" si="0"/>
        <v>5.7781512503836439</v>
      </c>
      <c r="F20" s="37">
        <f t="shared" ref="F20" si="9">(E20-E21)/E21*100</f>
        <v>-6.8659009410377001</v>
      </c>
    </row>
    <row r="21" spans="1:10" x14ac:dyDescent="0.3">
      <c r="A21" s="5" t="s">
        <v>11</v>
      </c>
      <c r="B21" s="5" t="s">
        <v>30</v>
      </c>
      <c r="C21" s="5" t="s">
        <v>31</v>
      </c>
      <c r="D21" s="26">
        <v>1600000</v>
      </c>
      <c r="E21" s="2">
        <f t="shared" si="0"/>
        <v>6.204119982655925</v>
      </c>
      <c r="F21" s="37"/>
    </row>
    <row r="22" spans="1:10" x14ac:dyDescent="0.3">
      <c r="A22" s="5" t="s">
        <v>32</v>
      </c>
      <c r="B22" s="5" t="s">
        <v>33</v>
      </c>
      <c r="C22" s="5" t="s">
        <v>116</v>
      </c>
      <c r="D22" s="26">
        <v>190000</v>
      </c>
      <c r="E22" s="2">
        <f t="shared" si="0"/>
        <v>5.2787536009528289</v>
      </c>
      <c r="F22" s="37">
        <f t="shared" ref="F22" si="10">(E22-E23)/E23*100</f>
        <v>-12.020773317452853</v>
      </c>
      <c r="G22" s="1"/>
      <c r="I22" s="1"/>
      <c r="J22" s="1"/>
    </row>
    <row r="23" spans="1:10" x14ac:dyDescent="0.3">
      <c r="A23" s="5" t="s">
        <v>32</v>
      </c>
      <c r="B23" s="5" t="s">
        <v>33</v>
      </c>
      <c r="C23" s="5" t="s">
        <v>34</v>
      </c>
      <c r="D23" s="26">
        <v>1000000</v>
      </c>
      <c r="E23" s="2">
        <f t="shared" si="0"/>
        <v>6</v>
      </c>
      <c r="F23" s="37"/>
      <c r="G23" s="1"/>
      <c r="I23" s="1"/>
      <c r="J23" s="1"/>
    </row>
    <row r="24" spans="1:10" x14ac:dyDescent="0.3">
      <c r="A24" s="5" t="s">
        <v>32</v>
      </c>
      <c r="B24" s="5" t="s">
        <v>35</v>
      </c>
      <c r="C24" s="5" t="s">
        <v>116</v>
      </c>
      <c r="D24" s="21">
        <v>140000</v>
      </c>
      <c r="E24" s="2">
        <f t="shared" si="0"/>
        <v>5.1461280356782382</v>
      </c>
      <c r="F24" s="37">
        <f t="shared" ref="F24" si="11">(E24-E25)/E25*100</f>
        <v>-18.328780545093142</v>
      </c>
      <c r="G24" s="1"/>
      <c r="I24" s="1"/>
      <c r="J24" s="1"/>
    </row>
    <row r="25" spans="1:10" x14ac:dyDescent="0.3">
      <c r="A25" s="5" t="s">
        <v>32</v>
      </c>
      <c r="B25" s="5" t="s">
        <v>35</v>
      </c>
      <c r="C25" s="5" t="s">
        <v>36</v>
      </c>
      <c r="D25" s="21">
        <v>2000000</v>
      </c>
      <c r="E25" s="2">
        <f t="shared" si="0"/>
        <v>6.3010299956639813</v>
      </c>
      <c r="F25" s="37"/>
      <c r="G25" s="1"/>
      <c r="I25" s="1"/>
      <c r="J25" s="1"/>
    </row>
    <row r="26" spans="1:10" x14ac:dyDescent="0.3">
      <c r="A26" s="5" t="s">
        <v>32</v>
      </c>
      <c r="B26" s="5" t="s">
        <v>37</v>
      </c>
      <c r="C26" s="5" t="s">
        <v>116</v>
      </c>
      <c r="D26" s="21">
        <v>6000000</v>
      </c>
      <c r="E26" s="2">
        <f t="shared" si="0"/>
        <v>6.7781512503836439</v>
      </c>
      <c r="F26" s="37">
        <f t="shared" ref="F26" si="12">(E26-E27)/E27*100</f>
        <v>-11.757084032170017</v>
      </c>
    </row>
    <row r="27" spans="1:10" x14ac:dyDescent="0.3">
      <c r="A27" s="5" t="s">
        <v>32</v>
      </c>
      <c r="B27" s="5" t="s">
        <v>37</v>
      </c>
      <c r="C27" s="5" t="s">
        <v>38</v>
      </c>
      <c r="D27" s="21">
        <v>48000000</v>
      </c>
      <c r="E27" s="2">
        <f t="shared" si="0"/>
        <v>7.6812412373755876</v>
      </c>
      <c r="F27" s="37"/>
    </row>
    <row r="28" spans="1:10" x14ac:dyDescent="0.3">
      <c r="A28" s="5" t="s">
        <v>32</v>
      </c>
      <c r="B28" s="5" t="s">
        <v>39</v>
      </c>
      <c r="C28" s="5" t="s">
        <v>116</v>
      </c>
      <c r="D28" s="21">
        <v>100000000</v>
      </c>
      <c r="E28" s="2">
        <f t="shared" si="0"/>
        <v>8</v>
      </c>
      <c r="F28" s="37">
        <f t="shared" ref="F28" si="13">(E28-E29)/E29*100</f>
        <v>-5.4641485547448827</v>
      </c>
    </row>
    <row r="29" spans="1:10" x14ac:dyDescent="0.3">
      <c r="A29" s="5" t="s">
        <v>32</v>
      </c>
      <c r="B29" s="5" t="s">
        <v>39</v>
      </c>
      <c r="C29" s="5" t="s">
        <v>40</v>
      </c>
      <c r="D29" s="21">
        <v>290000000</v>
      </c>
      <c r="E29" s="2">
        <f t="shared" si="0"/>
        <v>8.4623979978989556</v>
      </c>
      <c r="F29" s="37"/>
    </row>
    <row r="30" spans="1:10" x14ac:dyDescent="0.3">
      <c r="A30" s="5" t="s">
        <v>32</v>
      </c>
      <c r="B30" s="5" t="s">
        <v>41</v>
      </c>
      <c r="C30" s="5" t="s">
        <v>116</v>
      </c>
      <c r="D30" s="21">
        <v>450000000</v>
      </c>
      <c r="E30" s="2">
        <f t="shared" si="0"/>
        <v>8.653212513775344</v>
      </c>
      <c r="F30" s="37">
        <f t="shared" ref="F30" si="14">(E30-E31)/E31*100</f>
        <v>-1.9585409458866827</v>
      </c>
      <c r="G30" s="1"/>
      <c r="I30" s="1"/>
      <c r="J30" s="1"/>
    </row>
    <row r="31" spans="1:10" x14ac:dyDescent="0.3">
      <c r="A31" s="5" t="s">
        <v>32</v>
      </c>
      <c r="B31" s="5" t="s">
        <v>41</v>
      </c>
      <c r="C31" s="5" t="s">
        <v>42</v>
      </c>
      <c r="D31" s="21">
        <v>670000000</v>
      </c>
      <c r="E31" s="2">
        <f t="shared" si="0"/>
        <v>8.8260748027008269</v>
      </c>
      <c r="F31" s="37"/>
      <c r="G31" s="1"/>
      <c r="I31" s="1"/>
      <c r="J31" s="1"/>
    </row>
    <row r="32" spans="1:10" x14ac:dyDescent="0.3">
      <c r="A32" s="5" t="s">
        <v>32</v>
      </c>
      <c r="B32" s="5" t="s">
        <v>43</v>
      </c>
      <c r="C32" s="5" t="s">
        <v>116</v>
      </c>
      <c r="D32" s="21">
        <v>37000000</v>
      </c>
      <c r="E32" s="2">
        <f t="shared" si="0"/>
        <v>7.568201724066995</v>
      </c>
      <c r="F32" s="37">
        <f t="shared" ref="F32" si="15">(E32-E33)/E33*100</f>
        <v>-3.6797573794362624</v>
      </c>
    </row>
    <row r="33" spans="1:10" x14ac:dyDescent="0.3">
      <c r="A33" s="5" t="s">
        <v>32</v>
      </c>
      <c r="B33" s="5" t="s">
        <v>43</v>
      </c>
      <c r="C33" s="5" t="s">
        <v>44</v>
      </c>
      <c r="D33" s="21">
        <v>72000000</v>
      </c>
      <c r="E33" s="2">
        <f t="shared" si="0"/>
        <v>7.8573324964312681</v>
      </c>
      <c r="F33" s="37"/>
      <c r="G33" s="1"/>
      <c r="I33" s="1"/>
      <c r="J33" s="1"/>
    </row>
    <row r="34" spans="1:10" x14ac:dyDescent="0.3">
      <c r="A34" s="5" t="s">
        <v>32</v>
      </c>
      <c r="B34" s="5" t="s">
        <v>45</v>
      </c>
      <c r="C34" s="5" t="s">
        <v>116</v>
      </c>
      <c r="D34" s="26">
        <v>73500000</v>
      </c>
      <c r="E34" s="2">
        <f t="shared" si="0"/>
        <v>7.8662873390841952</v>
      </c>
      <c r="F34" s="37">
        <f t="shared" ref="F34" si="16">(E34-E35)/E35*100</f>
        <v>-2.296133166621356</v>
      </c>
    </row>
    <row r="35" spans="1:10" x14ac:dyDescent="0.3">
      <c r="A35" s="5" t="s">
        <v>32</v>
      </c>
      <c r="B35" s="5" t="s">
        <v>45</v>
      </c>
      <c r="C35" s="5" t="s">
        <v>46</v>
      </c>
      <c r="D35" s="26">
        <v>112500000</v>
      </c>
      <c r="E35" s="2">
        <f t="shared" si="0"/>
        <v>8.0511525224473814</v>
      </c>
      <c r="F35" s="37"/>
    </row>
    <row r="36" spans="1:10" x14ac:dyDescent="0.3">
      <c r="A36" s="5" t="s">
        <v>32</v>
      </c>
      <c r="B36" s="5" t="s">
        <v>47</v>
      </c>
      <c r="C36" s="5" t="s">
        <v>116</v>
      </c>
      <c r="D36" s="21">
        <v>10000000</v>
      </c>
      <c r="E36" s="2">
        <f t="shared" si="0"/>
        <v>7</v>
      </c>
      <c r="F36" s="37">
        <f t="shared" ref="F36" si="17">(E36-E37)/E37*100</f>
        <v>-6.3810822168825609</v>
      </c>
    </row>
    <row r="37" spans="1:10" x14ac:dyDescent="0.3">
      <c r="A37" s="5" t="s">
        <v>32</v>
      </c>
      <c r="B37" s="5" t="s">
        <v>47</v>
      </c>
      <c r="C37" s="5" t="s">
        <v>48</v>
      </c>
      <c r="D37" s="21">
        <v>30000000</v>
      </c>
      <c r="E37" s="2">
        <f t="shared" si="0"/>
        <v>7.4771212547196626</v>
      </c>
      <c r="F37" s="37"/>
      <c r="G37" s="1"/>
      <c r="I37" s="1"/>
      <c r="J37" s="1"/>
    </row>
    <row r="38" spans="1:10" x14ac:dyDescent="0.3">
      <c r="A38" s="5" t="s">
        <v>32</v>
      </c>
      <c r="B38" s="5" t="s">
        <v>49</v>
      </c>
      <c r="C38" s="5" t="s">
        <v>116</v>
      </c>
      <c r="D38" s="21">
        <v>13000000</v>
      </c>
      <c r="E38" s="2">
        <f t="shared" si="0"/>
        <v>7.1139433523068369</v>
      </c>
      <c r="F38" s="37">
        <f t="shared" ref="F38" si="18">(E38-E39)/E39*100</f>
        <v>-12.990900824063454</v>
      </c>
    </row>
    <row r="39" spans="1:10" x14ac:dyDescent="0.3">
      <c r="A39" s="5" t="s">
        <v>32</v>
      </c>
      <c r="B39" s="5" t="s">
        <v>49</v>
      </c>
      <c r="C39" s="5" t="s">
        <v>50</v>
      </c>
      <c r="D39" s="21">
        <v>150000000</v>
      </c>
      <c r="E39" s="2">
        <f t="shared" si="0"/>
        <v>8.1760912590556813</v>
      </c>
      <c r="F39" s="37"/>
    </row>
    <row r="40" spans="1:10" x14ac:dyDescent="0.3">
      <c r="A40" s="5" t="s">
        <v>32</v>
      </c>
      <c r="B40" s="5" t="s">
        <v>51</v>
      </c>
      <c r="C40" s="5" t="s">
        <v>116</v>
      </c>
      <c r="D40" s="21">
        <v>5900000</v>
      </c>
      <c r="E40" s="2">
        <f t="shared" si="0"/>
        <v>6.7708520116421438</v>
      </c>
      <c r="F40" s="37">
        <f t="shared" ref="F40" si="19">(E40-E41)/E41*100</f>
        <v>6.122693358123688</v>
      </c>
    </row>
    <row r="41" spans="1:10" x14ac:dyDescent="0.3">
      <c r="A41" s="5" t="s">
        <v>32</v>
      </c>
      <c r="B41" s="5" t="s">
        <v>51</v>
      </c>
      <c r="C41" s="5" t="s">
        <v>52</v>
      </c>
      <c r="D41" s="21">
        <v>2400000</v>
      </c>
      <c r="E41" s="2">
        <f t="shared" si="0"/>
        <v>6.3802112417116064</v>
      </c>
      <c r="F41" s="37"/>
    </row>
    <row r="42" spans="1:10" x14ac:dyDescent="0.3">
      <c r="A42" s="5" t="s">
        <v>53</v>
      </c>
      <c r="B42" s="5" t="s">
        <v>54</v>
      </c>
      <c r="C42" s="5" t="s">
        <v>116</v>
      </c>
      <c r="D42" s="21">
        <v>33500000</v>
      </c>
      <c r="E42" s="2">
        <f t="shared" si="0"/>
        <v>7.5250448070368456</v>
      </c>
      <c r="F42" s="37">
        <f t="shared" ref="F42" si="20">(E42-E43)/E43*100</f>
        <v>4.0013160372969816</v>
      </c>
    </row>
    <row r="43" spans="1:10" x14ac:dyDescent="0.3">
      <c r="A43" s="5" t="s">
        <v>53</v>
      </c>
      <c r="B43" s="5" t="s">
        <v>54</v>
      </c>
      <c r="C43" s="5" t="s">
        <v>55</v>
      </c>
      <c r="D43" s="21">
        <v>17200000</v>
      </c>
      <c r="E43" s="2">
        <f t="shared" si="0"/>
        <v>7.2355284469075487</v>
      </c>
      <c r="F43" s="37"/>
    </row>
    <row r="44" spans="1:10" x14ac:dyDescent="0.3">
      <c r="A44" s="5" t="s">
        <v>53</v>
      </c>
      <c r="B44" s="5" t="s">
        <v>56</v>
      </c>
      <c r="C44" s="5" t="s">
        <v>116</v>
      </c>
      <c r="D44" s="21">
        <v>220500000</v>
      </c>
      <c r="E44" s="2">
        <f t="shared" si="0"/>
        <v>8.3434085938038578</v>
      </c>
      <c r="F44" s="37">
        <f t="shared" ref="F44" si="21">(E44-E45)/E45*100</f>
        <v>-3.4102979333933408</v>
      </c>
      <c r="I44" s="1"/>
      <c r="J44" s="1"/>
    </row>
    <row r="45" spans="1:10" x14ac:dyDescent="0.3">
      <c r="A45" s="5" t="s">
        <v>53</v>
      </c>
      <c r="B45" s="5" t="s">
        <v>56</v>
      </c>
      <c r="C45" s="5" t="s">
        <v>57</v>
      </c>
      <c r="D45" s="21">
        <v>434500000</v>
      </c>
      <c r="E45" s="2">
        <f t="shared" si="0"/>
        <v>8.6379897807846859</v>
      </c>
      <c r="F45" s="37"/>
      <c r="I45" s="1"/>
      <c r="J45" s="1"/>
    </row>
    <row r="46" spans="1:10" x14ac:dyDescent="0.3">
      <c r="A46" s="5" t="s">
        <v>53</v>
      </c>
      <c r="B46" s="5" t="s">
        <v>58</v>
      </c>
      <c r="C46" s="5" t="s">
        <v>116</v>
      </c>
      <c r="D46" s="21">
        <v>1000000</v>
      </c>
      <c r="E46" s="2">
        <f t="shared" si="0"/>
        <v>6</v>
      </c>
      <c r="F46" s="37">
        <f t="shared" ref="F46" si="22">(E46-E47)/E47*100</f>
        <v>-19.347604860096649</v>
      </c>
    </row>
    <row r="47" spans="1:10" x14ac:dyDescent="0.3">
      <c r="A47" s="5" t="s">
        <v>53</v>
      </c>
      <c r="B47" s="5" t="s">
        <v>58</v>
      </c>
      <c r="C47" s="5" t="s">
        <v>59</v>
      </c>
      <c r="D47" s="21">
        <v>27500000</v>
      </c>
      <c r="E47" s="2">
        <f t="shared" si="0"/>
        <v>7.4393326938302629</v>
      </c>
      <c r="F47" s="37"/>
    </row>
    <row r="48" spans="1:10" x14ac:dyDescent="0.3">
      <c r="A48" s="5" t="s">
        <v>53</v>
      </c>
      <c r="B48" s="5" t="s">
        <v>60</v>
      </c>
      <c r="C48" s="5" t="s">
        <v>116</v>
      </c>
      <c r="D48" s="21">
        <v>3650000</v>
      </c>
      <c r="E48" s="2">
        <f t="shared" si="0"/>
        <v>6.5622928644564746</v>
      </c>
      <c r="F48" s="37">
        <f t="shared" ref="F48" si="23">(E48-E49)/E49*100</f>
        <v>-9.2408654592146</v>
      </c>
      <c r="G48" s="1"/>
    </row>
    <row r="49" spans="1:10" x14ac:dyDescent="0.3">
      <c r="A49" s="5" t="s">
        <v>53</v>
      </c>
      <c r="B49" s="5" t="s">
        <v>60</v>
      </c>
      <c r="C49" s="5" t="s">
        <v>61</v>
      </c>
      <c r="D49" s="21">
        <v>17000000</v>
      </c>
      <c r="E49" s="2">
        <f t="shared" si="0"/>
        <v>7.2304489213782741</v>
      </c>
      <c r="F49" s="37"/>
      <c r="G49" s="1"/>
    </row>
    <row r="50" spans="1:10" x14ac:dyDescent="0.3">
      <c r="A50" s="5" t="s">
        <v>53</v>
      </c>
      <c r="B50" s="5" t="s">
        <v>62</v>
      </c>
      <c r="C50" s="5" t="s">
        <v>116</v>
      </c>
      <c r="D50" s="21"/>
      <c r="E50" s="2"/>
      <c r="F50" s="37"/>
    </row>
    <row r="51" spans="1:10" x14ac:dyDescent="0.3">
      <c r="A51" s="5" t="s">
        <v>53</v>
      </c>
      <c r="B51" s="5" t="s">
        <v>62</v>
      </c>
      <c r="C51" s="5" t="s">
        <v>63</v>
      </c>
      <c r="D51" s="21"/>
      <c r="E51" s="2"/>
      <c r="F51" s="37"/>
      <c r="I51" s="1"/>
      <c r="J51" s="1"/>
    </row>
    <row r="52" spans="1:10" x14ac:dyDescent="0.3">
      <c r="A52" s="5" t="s">
        <v>53</v>
      </c>
      <c r="B52" s="5" t="s">
        <v>64</v>
      </c>
      <c r="C52" s="5" t="s">
        <v>116</v>
      </c>
      <c r="D52" s="21">
        <v>14000000</v>
      </c>
      <c r="E52" s="2">
        <f t="shared" si="0"/>
        <v>7.1461280356782382</v>
      </c>
      <c r="F52" s="37">
        <f t="shared" ref="F52" si="24">(E52-E53)/E53*100</f>
        <v>-10.10469948379971</v>
      </c>
      <c r="I52" s="1"/>
      <c r="J52" s="1"/>
    </row>
    <row r="53" spans="1:10" x14ac:dyDescent="0.3">
      <c r="A53" s="5" t="s">
        <v>53</v>
      </c>
      <c r="B53" s="5" t="s">
        <v>64</v>
      </c>
      <c r="C53" s="5" t="s">
        <v>65</v>
      </c>
      <c r="D53" s="21">
        <v>89000000</v>
      </c>
      <c r="E53" s="2">
        <f t="shared" si="0"/>
        <v>7.9493900066449124</v>
      </c>
      <c r="F53" s="37"/>
    </row>
    <row r="54" spans="1:10" x14ac:dyDescent="0.3">
      <c r="A54" s="5" t="s">
        <v>53</v>
      </c>
      <c r="B54" s="5" t="s">
        <v>66</v>
      </c>
      <c r="C54" s="5" t="s">
        <v>116</v>
      </c>
      <c r="D54" s="26">
        <v>3350000</v>
      </c>
      <c r="E54" s="2">
        <f t="shared" si="0"/>
        <v>6.5250448070368456</v>
      </c>
      <c r="F54" s="37">
        <f t="shared" ref="F54" si="25">(E54-E55)/E55*100</f>
        <v>-14.276379434698287</v>
      </c>
    </row>
    <row r="55" spans="1:10" x14ac:dyDescent="0.3">
      <c r="A55" s="5" t="s">
        <v>53</v>
      </c>
      <c r="B55" s="5" t="s">
        <v>66</v>
      </c>
      <c r="C55" s="5" t="s">
        <v>67</v>
      </c>
      <c r="D55" s="26">
        <v>40900000</v>
      </c>
      <c r="E55" s="2">
        <f t="shared" si="0"/>
        <v>7.6117233080073419</v>
      </c>
      <c r="F55" s="37"/>
      <c r="G55" s="1"/>
    </row>
    <row r="56" spans="1:10" x14ac:dyDescent="0.3">
      <c r="A56" s="5" t="s">
        <v>53</v>
      </c>
      <c r="B56" s="5" t="s">
        <v>68</v>
      </c>
      <c r="C56" s="5" t="s">
        <v>116</v>
      </c>
      <c r="D56" s="21">
        <v>127000000</v>
      </c>
      <c r="E56" s="2">
        <f t="shared" si="0"/>
        <v>8.1038037209559572</v>
      </c>
      <c r="F56" s="37">
        <f t="shared" ref="F56" si="26">(E56-E57)/E57*100</f>
        <v>-4.7867548227403471</v>
      </c>
      <c r="G56" s="1"/>
    </row>
    <row r="57" spans="1:10" x14ac:dyDescent="0.3">
      <c r="A57" s="5" t="s">
        <v>53</v>
      </c>
      <c r="B57" s="5" t="s">
        <v>68</v>
      </c>
      <c r="C57" s="5" t="s">
        <v>69</v>
      </c>
      <c r="D57" s="21">
        <v>324500000</v>
      </c>
      <c r="E57" s="2">
        <f t="shared" si="0"/>
        <v>8.5112147011363888</v>
      </c>
      <c r="F57" s="37"/>
    </row>
    <row r="58" spans="1:10" x14ac:dyDescent="0.3">
      <c r="A58" s="5" t="s">
        <v>53</v>
      </c>
      <c r="B58" s="5" t="s">
        <v>70</v>
      </c>
      <c r="C58" s="5" t="s">
        <v>116</v>
      </c>
      <c r="D58" s="26">
        <v>120000</v>
      </c>
      <c r="E58" s="2">
        <f t="shared" si="0"/>
        <v>5.0791812460476251</v>
      </c>
      <c r="F58" s="37">
        <f t="shared" ref="F58" si="27">(E58-E59)/E59*100</f>
        <v>-24.860490740860726</v>
      </c>
      <c r="I58" s="1"/>
      <c r="J58" s="1"/>
    </row>
    <row r="59" spans="1:10" x14ac:dyDescent="0.3">
      <c r="A59" s="5" t="s">
        <v>53</v>
      </c>
      <c r="B59" s="5" t="s">
        <v>70</v>
      </c>
      <c r="C59" s="5" t="s">
        <v>71</v>
      </c>
      <c r="D59" s="21">
        <v>5750000</v>
      </c>
      <c r="E59" s="2">
        <f t="shared" si="0"/>
        <v>6.7596678446896306</v>
      </c>
      <c r="F59" s="37"/>
      <c r="I59" s="1"/>
      <c r="J59" s="1"/>
    </row>
    <row r="60" spans="1:10" x14ac:dyDescent="0.3">
      <c r="A60" s="5" t="s">
        <v>53</v>
      </c>
      <c r="B60" s="5" t="s">
        <v>72</v>
      </c>
      <c r="C60" s="5" t="s">
        <v>116</v>
      </c>
      <c r="D60" s="21"/>
      <c r="E60" s="2"/>
      <c r="F60" s="37"/>
    </row>
    <row r="61" spans="1:10" x14ac:dyDescent="0.3">
      <c r="A61" s="5" t="s">
        <v>53</v>
      </c>
      <c r="B61" s="5" t="s">
        <v>72</v>
      </c>
      <c r="C61" s="5" t="s">
        <v>73</v>
      </c>
      <c r="D61" s="26"/>
      <c r="E61" s="2"/>
      <c r="F61" s="37"/>
    </row>
    <row r="62" spans="1:10" x14ac:dyDescent="0.3">
      <c r="A62" s="5" t="s">
        <v>74</v>
      </c>
      <c r="B62" s="5" t="s">
        <v>75</v>
      </c>
      <c r="C62" s="5" t="s">
        <v>116</v>
      </c>
      <c r="D62" s="21">
        <v>1000000</v>
      </c>
      <c r="E62" s="2">
        <f t="shared" si="0"/>
        <v>6</v>
      </c>
      <c r="F62" s="37">
        <f t="shared" ref="F62" si="28">(E62-E63)/E63*100</f>
        <v>-18.391579844221724</v>
      </c>
    </row>
    <row r="63" spans="1:10" x14ac:dyDescent="0.3">
      <c r="A63" s="5" t="s">
        <v>74</v>
      </c>
      <c r="B63" s="5" t="s">
        <v>75</v>
      </c>
      <c r="C63" s="5" t="s">
        <v>76</v>
      </c>
      <c r="D63" s="21">
        <v>22500000</v>
      </c>
      <c r="E63" s="2">
        <f t="shared" si="0"/>
        <v>7.3521825181113627</v>
      </c>
      <c r="F63" s="37"/>
    </row>
    <row r="64" spans="1:10" x14ac:dyDescent="0.3">
      <c r="A64" s="5" t="s">
        <v>74</v>
      </c>
      <c r="B64" s="5" t="s">
        <v>77</v>
      </c>
      <c r="C64" s="5" t="s">
        <v>116</v>
      </c>
      <c r="D64" s="21">
        <v>600000</v>
      </c>
      <c r="E64" s="2">
        <f t="shared" si="0"/>
        <v>5.7781512503836439</v>
      </c>
      <c r="F64" s="37">
        <f t="shared" ref="F64" si="29">(E64-E65)/E65*100</f>
        <v>-21.688267182756022</v>
      </c>
    </row>
    <row r="65" spans="1:10" x14ac:dyDescent="0.3">
      <c r="A65" s="5" t="s">
        <v>74</v>
      </c>
      <c r="B65" s="5" t="s">
        <v>77</v>
      </c>
      <c r="C65" s="5" t="s">
        <v>78</v>
      </c>
      <c r="D65" s="21">
        <v>23900000</v>
      </c>
      <c r="E65" s="2">
        <f t="shared" si="0"/>
        <v>7.378397900948138</v>
      </c>
      <c r="F65" s="37"/>
      <c r="I65" s="1"/>
      <c r="J65" s="1"/>
    </row>
    <row r="66" spans="1:10" x14ac:dyDescent="0.3">
      <c r="A66" s="5" t="s">
        <v>74</v>
      </c>
      <c r="B66" s="5" t="s">
        <v>79</v>
      </c>
      <c r="C66" s="5" t="s">
        <v>116</v>
      </c>
      <c r="D66" s="21">
        <v>80000</v>
      </c>
      <c r="E66" s="2">
        <f t="shared" si="0"/>
        <v>4.9030899869919438</v>
      </c>
      <c r="F66" s="37">
        <f t="shared" ref="F66" si="30">(E66-E67)/E67*100</f>
        <v>-14.585710830338988</v>
      </c>
      <c r="I66" s="1"/>
      <c r="J66" s="1"/>
    </row>
    <row r="67" spans="1:10" x14ac:dyDescent="0.3">
      <c r="A67" s="5" t="s">
        <v>74</v>
      </c>
      <c r="B67" s="5" t="s">
        <v>79</v>
      </c>
      <c r="C67" s="5" t="s">
        <v>80</v>
      </c>
      <c r="D67" s="21">
        <v>550000</v>
      </c>
      <c r="E67" s="2">
        <f t="shared" ref="E67:E81" si="31">LOG(D67)</f>
        <v>5.7403626894942441</v>
      </c>
      <c r="F67" s="37"/>
    </row>
    <row r="68" spans="1:10" x14ac:dyDescent="0.3">
      <c r="A68" s="5" t="s">
        <v>74</v>
      </c>
      <c r="B68" s="5" t="s">
        <v>81</v>
      </c>
      <c r="C68" s="5" t="s">
        <v>116</v>
      </c>
      <c r="D68" s="21">
        <v>40000</v>
      </c>
      <c r="E68" s="2">
        <f t="shared" si="31"/>
        <v>4.6020599913279625</v>
      </c>
      <c r="F68" s="37">
        <f t="shared" ref="F68" si="32">(E68-E69)/E69*100</f>
        <v>-15.864538592212671</v>
      </c>
    </row>
    <row r="69" spans="1:10" x14ac:dyDescent="0.3">
      <c r="A69" s="5" t="s">
        <v>74</v>
      </c>
      <c r="B69" s="5" t="s">
        <v>81</v>
      </c>
      <c r="C69" s="5" t="s">
        <v>82</v>
      </c>
      <c r="D69" s="21">
        <v>295000</v>
      </c>
      <c r="E69" s="2">
        <f t="shared" si="31"/>
        <v>5.4698220159781634</v>
      </c>
      <c r="F69" s="37"/>
    </row>
    <row r="70" spans="1:10" x14ac:dyDescent="0.3">
      <c r="A70" s="5" t="s">
        <v>74</v>
      </c>
      <c r="B70" s="5" t="s">
        <v>83</v>
      </c>
      <c r="C70" s="5" t="s">
        <v>116</v>
      </c>
      <c r="D70" s="21">
        <v>100000</v>
      </c>
      <c r="E70" s="2">
        <f t="shared" si="31"/>
        <v>5</v>
      </c>
      <c r="F70" s="37">
        <f t="shared" ref="F70" si="33">(E70-E71)/E71*100</f>
        <v>-2.5404539816761322</v>
      </c>
    </row>
    <row r="71" spans="1:10" x14ac:dyDescent="0.3">
      <c r="A71" s="5" t="s">
        <v>74</v>
      </c>
      <c r="B71" s="5" t="s">
        <v>83</v>
      </c>
      <c r="C71" s="5" t="s">
        <v>84</v>
      </c>
      <c r="D71" s="21">
        <v>135000</v>
      </c>
      <c r="E71" s="2">
        <f t="shared" si="31"/>
        <v>5.1303337684950066</v>
      </c>
      <c r="F71" s="37"/>
    </row>
    <row r="72" spans="1:10" x14ac:dyDescent="0.3">
      <c r="A72" s="5" t="s">
        <v>74</v>
      </c>
      <c r="B72" s="5" t="s">
        <v>85</v>
      </c>
      <c r="C72" s="5" t="s">
        <v>116</v>
      </c>
      <c r="D72" s="21">
        <v>800000</v>
      </c>
      <c r="E72" s="2">
        <f t="shared" si="31"/>
        <v>5.9030899869919438</v>
      </c>
      <c r="F72" s="37">
        <f t="shared" ref="F72" si="34">(E72-E73)/E73*100</f>
        <v>-11.144245703964764</v>
      </c>
    </row>
    <row r="73" spans="1:10" x14ac:dyDescent="0.3">
      <c r="A73" s="5" t="s">
        <v>74</v>
      </c>
      <c r="B73" s="5" t="s">
        <v>85</v>
      </c>
      <c r="C73" s="5" t="s">
        <v>86</v>
      </c>
      <c r="D73" s="21">
        <v>4400000</v>
      </c>
      <c r="E73" s="2">
        <f t="shared" si="31"/>
        <v>6.6434526764861879</v>
      </c>
      <c r="F73" s="37"/>
    </row>
    <row r="74" spans="1:10" x14ac:dyDescent="0.3">
      <c r="A74" s="5" t="s">
        <v>74</v>
      </c>
      <c r="B74" s="5" t="s">
        <v>87</v>
      </c>
      <c r="C74" s="5" t="s">
        <v>116</v>
      </c>
      <c r="D74" s="21">
        <v>12400000</v>
      </c>
      <c r="E74" s="2">
        <f t="shared" si="31"/>
        <v>7.0934216851622347</v>
      </c>
      <c r="F74" s="37">
        <f t="shared" ref="F74" si="35">(E74-E75)/E75*100</f>
        <v>-3.0280354280663966</v>
      </c>
    </row>
    <row r="75" spans="1:10" x14ac:dyDescent="0.3">
      <c r="A75" s="5" t="s">
        <v>74</v>
      </c>
      <c r="B75" s="5" t="s">
        <v>87</v>
      </c>
      <c r="C75" s="5" t="s">
        <v>88</v>
      </c>
      <c r="D75" s="21">
        <v>20650000</v>
      </c>
      <c r="E75" s="2">
        <f t="shared" si="31"/>
        <v>7.3149200559924195</v>
      </c>
      <c r="F75" s="37"/>
    </row>
    <row r="76" spans="1:10" x14ac:dyDescent="0.3">
      <c r="A76" s="5" t="s">
        <v>74</v>
      </c>
      <c r="B76" s="5" t="s">
        <v>89</v>
      </c>
      <c r="C76" s="5" t="s">
        <v>116</v>
      </c>
      <c r="D76" s="21">
        <v>100000</v>
      </c>
      <c r="E76" s="2">
        <f t="shared" si="31"/>
        <v>5</v>
      </c>
      <c r="F76" s="37">
        <f t="shared" ref="F76" si="36">(E76-E77)/E77*100</f>
        <v>-16.666666666666664</v>
      </c>
    </row>
    <row r="77" spans="1:10" x14ac:dyDescent="0.3">
      <c r="A77" s="5" t="s">
        <v>74</v>
      </c>
      <c r="B77" s="5" t="s">
        <v>89</v>
      </c>
      <c r="C77" s="5" t="s">
        <v>90</v>
      </c>
      <c r="D77" s="21">
        <v>1000000</v>
      </c>
      <c r="E77" s="2">
        <f t="shared" si="31"/>
        <v>6</v>
      </c>
      <c r="F77" s="37"/>
    </row>
    <row r="78" spans="1:10" x14ac:dyDescent="0.3">
      <c r="A78" s="5" t="s">
        <v>74</v>
      </c>
      <c r="B78" s="5" t="s">
        <v>91</v>
      </c>
      <c r="C78" s="5" t="s">
        <v>116</v>
      </c>
      <c r="D78" s="21">
        <v>1300000</v>
      </c>
      <c r="E78" s="2">
        <f t="shared" si="31"/>
        <v>6.1139433523068369</v>
      </c>
      <c r="F78" s="37">
        <f t="shared" ref="F78" si="37">(E78-E79)/E79*100</f>
        <v>-8.3655023879036428</v>
      </c>
    </row>
    <row r="79" spans="1:10" x14ac:dyDescent="0.3">
      <c r="A79" s="5" t="s">
        <v>74</v>
      </c>
      <c r="B79" s="5" t="s">
        <v>91</v>
      </c>
      <c r="C79" s="5" t="s">
        <v>92</v>
      </c>
      <c r="D79" s="21">
        <v>4700000</v>
      </c>
      <c r="E79" s="2">
        <f t="shared" si="31"/>
        <v>6.6720978579357171</v>
      </c>
      <c r="F79" s="37"/>
    </row>
    <row r="80" spans="1:10" x14ac:dyDescent="0.3">
      <c r="A80" s="5" t="s">
        <v>74</v>
      </c>
      <c r="B80" s="5" t="s">
        <v>93</v>
      </c>
      <c r="C80" s="5" t="s">
        <v>116</v>
      </c>
      <c r="D80" s="21">
        <v>100000</v>
      </c>
      <c r="E80" s="2">
        <f t="shared" si="31"/>
        <v>5</v>
      </c>
      <c r="F80" s="37">
        <f t="shared" ref="F80" si="38">(E80-E81)/E81*100</f>
        <v>-15.81810265543634</v>
      </c>
    </row>
    <row r="81" spans="1:6" x14ac:dyDescent="0.3">
      <c r="A81" s="5" t="s">
        <v>74</v>
      </c>
      <c r="B81" s="5" t="s">
        <v>93</v>
      </c>
      <c r="C81" s="5" t="s">
        <v>94</v>
      </c>
      <c r="D81" s="21">
        <v>870000</v>
      </c>
      <c r="E81" s="2">
        <f t="shared" si="31"/>
        <v>5.9395192526186182</v>
      </c>
      <c r="F81" s="37"/>
    </row>
    <row r="82" spans="1:6" x14ac:dyDescent="0.3">
      <c r="D82" s="17"/>
    </row>
  </sheetData>
  <mergeCells count="40">
    <mergeCell ref="F12:F13"/>
    <mergeCell ref="F2:F3"/>
    <mergeCell ref="F4:F5"/>
    <mergeCell ref="F6:F7"/>
    <mergeCell ref="F8:F9"/>
    <mergeCell ref="F10:F11"/>
    <mergeCell ref="F36:F37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60:F61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74:F75"/>
    <mergeCell ref="F76:F77"/>
    <mergeCell ref="F78:F79"/>
    <mergeCell ref="F80:F81"/>
    <mergeCell ref="F62:F63"/>
    <mergeCell ref="F64:F65"/>
    <mergeCell ref="F66:F67"/>
    <mergeCell ref="F68:F69"/>
    <mergeCell ref="F70:F71"/>
    <mergeCell ref="F72:F7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opLeftCell="A73" workbookViewId="0">
      <selection activeCell="E76" sqref="E76"/>
    </sheetView>
  </sheetViews>
  <sheetFormatPr defaultRowHeight="14.4" x14ac:dyDescent="0.3"/>
  <cols>
    <col min="1" max="1" width="12.44140625" customWidth="1"/>
    <col min="2" max="2" width="10.6640625" customWidth="1"/>
    <col min="3" max="3" width="22" customWidth="1"/>
    <col min="4" max="4" width="15.44140625" style="29" customWidth="1"/>
  </cols>
  <sheetData>
    <row r="1" spans="1:7" ht="15.6" x14ac:dyDescent="0.3">
      <c r="A1" s="5" t="s">
        <v>9</v>
      </c>
      <c r="B1" s="5" t="s">
        <v>10</v>
      </c>
      <c r="C1" s="5"/>
      <c r="D1" s="24" t="s">
        <v>123</v>
      </c>
      <c r="E1" s="5" t="s">
        <v>95</v>
      </c>
      <c r="F1" s="5" t="s">
        <v>97</v>
      </c>
    </row>
    <row r="2" spans="1:7" x14ac:dyDescent="0.3">
      <c r="A2" s="5" t="s">
        <v>11</v>
      </c>
      <c r="B2" s="5" t="s">
        <v>12</v>
      </c>
      <c r="C2" s="5" t="s">
        <v>116</v>
      </c>
      <c r="D2" s="21">
        <v>0</v>
      </c>
      <c r="G2" s="7"/>
    </row>
    <row r="3" spans="1:7" x14ac:dyDescent="0.3">
      <c r="A3" s="5" t="s">
        <v>11</v>
      </c>
      <c r="B3" s="5" t="s">
        <v>12</v>
      </c>
      <c r="C3" s="5" t="s">
        <v>13</v>
      </c>
      <c r="D3" s="21">
        <v>40000</v>
      </c>
      <c r="E3" s="2">
        <f t="shared" ref="E3:E7" si="0">LOG(D3)</f>
        <v>4.6020599913279625</v>
      </c>
      <c r="G3" s="7"/>
    </row>
    <row r="4" spans="1:7" x14ac:dyDescent="0.3">
      <c r="A4" s="5" t="s">
        <v>11</v>
      </c>
      <c r="B4" s="5" t="s">
        <v>14</v>
      </c>
      <c r="C4" s="5" t="s">
        <v>117</v>
      </c>
      <c r="D4" s="21"/>
      <c r="E4" s="2"/>
      <c r="G4" s="12"/>
    </row>
    <row r="5" spans="1:7" x14ac:dyDescent="0.3">
      <c r="A5" s="5" t="s">
        <v>11</v>
      </c>
      <c r="B5" s="5" t="s">
        <v>14</v>
      </c>
      <c r="C5" s="5" t="s">
        <v>15</v>
      </c>
      <c r="D5" s="21"/>
      <c r="E5" s="2"/>
      <c r="G5" s="12"/>
    </row>
    <row r="6" spans="1:7" x14ac:dyDescent="0.3">
      <c r="A6" s="5" t="s">
        <v>11</v>
      </c>
      <c r="B6" s="5" t="s">
        <v>16</v>
      </c>
      <c r="C6" s="5" t="s">
        <v>116</v>
      </c>
      <c r="D6" s="21"/>
      <c r="E6" s="2"/>
      <c r="G6" s="12"/>
    </row>
    <row r="7" spans="1:7" x14ac:dyDescent="0.3">
      <c r="A7" s="5" t="s">
        <v>11</v>
      </c>
      <c r="B7" s="5" t="s">
        <v>16</v>
      </c>
      <c r="C7" s="5" t="s">
        <v>17</v>
      </c>
      <c r="D7" s="21">
        <v>300</v>
      </c>
      <c r="E7" s="2">
        <f t="shared" si="0"/>
        <v>2.4771212547196626</v>
      </c>
      <c r="G7" s="12"/>
    </row>
    <row r="8" spans="1:7" x14ac:dyDescent="0.3">
      <c r="A8" s="5" t="s">
        <v>11</v>
      </c>
      <c r="B8" s="5" t="s">
        <v>18</v>
      </c>
      <c r="C8" s="5" t="s">
        <v>116</v>
      </c>
      <c r="D8" s="21"/>
      <c r="E8" s="2"/>
      <c r="G8" s="12"/>
    </row>
    <row r="9" spans="1:7" x14ac:dyDescent="0.3">
      <c r="A9" s="5" t="s">
        <v>11</v>
      </c>
      <c r="B9" s="5" t="s">
        <v>18</v>
      </c>
      <c r="C9" s="5" t="s">
        <v>19</v>
      </c>
      <c r="D9" s="21"/>
      <c r="E9" s="2"/>
      <c r="G9" s="12"/>
    </row>
    <row r="10" spans="1:7" x14ac:dyDescent="0.3">
      <c r="A10" s="5" t="s">
        <v>11</v>
      </c>
      <c r="B10" s="5" t="s">
        <v>20</v>
      </c>
      <c r="C10" s="5" t="s">
        <v>116</v>
      </c>
      <c r="D10" s="21"/>
      <c r="E10" s="2"/>
      <c r="G10" s="12"/>
    </row>
    <row r="11" spans="1:7" x14ac:dyDescent="0.3">
      <c r="A11" s="5" t="s">
        <v>11</v>
      </c>
      <c r="B11" s="5" t="s">
        <v>20</v>
      </c>
      <c r="C11" s="5" t="s">
        <v>21</v>
      </c>
      <c r="D11" s="21"/>
      <c r="E11" s="2"/>
      <c r="G11" s="12"/>
    </row>
    <row r="12" spans="1:7" x14ac:dyDescent="0.3">
      <c r="A12" s="5" t="s">
        <v>11</v>
      </c>
      <c r="B12" s="5" t="s">
        <v>22</v>
      </c>
      <c r="C12" s="5" t="s">
        <v>116</v>
      </c>
      <c r="D12" s="21"/>
      <c r="G12" s="12"/>
    </row>
    <row r="13" spans="1:7" x14ac:dyDescent="0.3">
      <c r="A13" s="5" t="s">
        <v>11</v>
      </c>
      <c r="B13" s="5" t="s">
        <v>22</v>
      </c>
      <c r="C13" s="5" t="s">
        <v>23</v>
      </c>
      <c r="D13" s="21"/>
      <c r="G13" s="12"/>
    </row>
    <row r="14" spans="1:7" x14ac:dyDescent="0.3">
      <c r="A14" s="5" t="s">
        <v>11</v>
      </c>
      <c r="B14" s="5" t="s">
        <v>24</v>
      </c>
      <c r="C14" s="5" t="s">
        <v>118</v>
      </c>
      <c r="D14" s="21"/>
      <c r="G14" s="12"/>
    </row>
    <row r="15" spans="1:7" x14ac:dyDescent="0.3">
      <c r="A15" s="5" t="s">
        <v>11</v>
      </c>
      <c r="B15" s="5" t="s">
        <v>24</v>
      </c>
      <c r="C15" s="5" t="s">
        <v>25</v>
      </c>
      <c r="D15" s="21"/>
      <c r="G15" s="12"/>
    </row>
    <row r="16" spans="1:7" x14ac:dyDescent="0.3">
      <c r="A16" s="5" t="s">
        <v>11</v>
      </c>
      <c r="B16" s="5" t="s">
        <v>26</v>
      </c>
      <c r="C16" s="5" t="s">
        <v>116</v>
      </c>
      <c r="D16" s="21"/>
      <c r="G16" s="12"/>
    </row>
    <row r="17" spans="1:7" x14ac:dyDescent="0.3">
      <c r="A17" s="5" t="s">
        <v>11</v>
      </c>
      <c r="B17" s="5" t="s">
        <v>26</v>
      </c>
      <c r="C17" s="5" t="s">
        <v>27</v>
      </c>
      <c r="D17" s="21"/>
      <c r="G17" s="12"/>
    </row>
    <row r="18" spans="1:7" x14ac:dyDescent="0.3">
      <c r="A18" s="5" t="s">
        <v>11</v>
      </c>
      <c r="B18" s="5" t="s">
        <v>28</v>
      </c>
      <c r="C18" s="5" t="s">
        <v>116</v>
      </c>
      <c r="D18" s="21"/>
      <c r="G18" s="12"/>
    </row>
    <row r="19" spans="1:7" x14ac:dyDescent="0.3">
      <c r="A19" s="5" t="s">
        <v>11</v>
      </c>
      <c r="B19" s="5" t="s">
        <v>28</v>
      </c>
      <c r="C19" s="5" t="s">
        <v>29</v>
      </c>
      <c r="D19" s="21"/>
      <c r="G19" s="12"/>
    </row>
    <row r="20" spans="1:7" x14ac:dyDescent="0.3">
      <c r="A20" s="5" t="s">
        <v>11</v>
      </c>
      <c r="B20" s="5" t="s">
        <v>30</v>
      </c>
      <c r="C20" s="5" t="s">
        <v>116</v>
      </c>
      <c r="D20" s="21"/>
      <c r="G20" s="12"/>
    </row>
    <row r="21" spans="1:7" x14ac:dyDescent="0.3">
      <c r="A21" s="5" t="s">
        <v>11</v>
      </c>
      <c r="B21" s="5" t="s">
        <v>30</v>
      </c>
      <c r="C21" s="5" t="s">
        <v>31</v>
      </c>
      <c r="D21" s="21"/>
      <c r="G21" s="12"/>
    </row>
    <row r="22" spans="1:7" x14ac:dyDescent="0.3">
      <c r="A22" s="5" t="s">
        <v>32</v>
      </c>
      <c r="B22" s="5" t="s">
        <v>33</v>
      </c>
      <c r="C22" s="5" t="s">
        <v>116</v>
      </c>
      <c r="D22" s="21"/>
      <c r="G22" s="12"/>
    </row>
    <row r="23" spans="1:7" x14ac:dyDescent="0.3">
      <c r="A23" s="5" t="s">
        <v>32</v>
      </c>
      <c r="B23" s="5" t="s">
        <v>33</v>
      </c>
      <c r="C23" s="5" t="s">
        <v>34</v>
      </c>
      <c r="D23" s="21">
        <v>100</v>
      </c>
      <c r="E23">
        <f>LOG(D23)</f>
        <v>2</v>
      </c>
      <c r="G23" s="12"/>
    </row>
    <row r="24" spans="1:7" x14ac:dyDescent="0.3">
      <c r="A24" s="5" t="s">
        <v>32</v>
      </c>
      <c r="B24" s="5" t="s">
        <v>35</v>
      </c>
      <c r="C24" s="5" t="s">
        <v>116</v>
      </c>
      <c r="D24" s="21">
        <v>0</v>
      </c>
      <c r="G24" s="12"/>
    </row>
    <row r="25" spans="1:7" x14ac:dyDescent="0.3">
      <c r="A25" s="5" t="s">
        <v>32</v>
      </c>
      <c r="B25" s="5" t="s">
        <v>35</v>
      </c>
      <c r="C25" s="5" t="s">
        <v>36</v>
      </c>
      <c r="D25" s="21">
        <v>0</v>
      </c>
      <c r="G25" s="12"/>
    </row>
    <row r="26" spans="1:7" x14ac:dyDescent="0.3">
      <c r="A26" s="5" t="s">
        <v>32</v>
      </c>
      <c r="B26" s="5" t="s">
        <v>37</v>
      </c>
      <c r="C26" s="5" t="s">
        <v>116</v>
      </c>
      <c r="D26" s="21">
        <v>0</v>
      </c>
      <c r="G26" s="12"/>
    </row>
    <row r="27" spans="1:7" x14ac:dyDescent="0.3">
      <c r="A27" s="5" t="s">
        <v>32</v>
      </c>
      <c r="B27" s="5" t="s">
        <v>37</v>
      </c>
      <c r="C27" s="5" t="s">
        <v>38</v>
      </c>
      <c r="D27" s="21">
        <v>0</v>
      </c>
      <c r="G27" s="12"/>
    </row>
    <row r="28" spans="1:7" x14ac:dyDescent="0.3">
      <c r="A28" s="5" t="s">
        <v>32</v>
      </c>
      <c r="B28" s="5" t="s">
        <v>39</v>
      </c>
      <c r="C28" s="5" t="s">
        <v>116</v>
      </c>
      <c r="D28" s="21">
        <v>0</v>
      </c>
      <c r="G28" s="12"/>
    </row>
    <row r="29" spans="1:7" x14ac:dyDescent="0.3">
      <c r="A29" s="5" t="s">
        <v>32</v>
      </c>
      <c r="B29" s="5" t="s">
        <v>39</v>
      </c>
      <c r="C29" s="5" t="s">
        <v>40</v>
      </c>
      <c r="D29" s="21">
        <v>0</v>
      </c>
    </row>
    <row r="30" spans="1:7" x14ac:dyDescent="0.3">
      <c r="A30" s="5" t="s">
        <v>32</v>
      </c>
      <c r="B30" s="5" t="s">
        <v>41</v>
      </c>
      <c r="C30" s="5" t="s">
        <v>116</v>
      </c>
      <c r="D30" s="21">
        <v>0</v>
      </c>
    </row>
    <row r="31" spans="1:7" x14ac:dyDescent="0.3">
      <c r="A31" s="5" t="s">
        <v>32</v>
      </c>
      <c r="B31" s="5" t="s">
        <v>41</v>
      </c>
      <c r="C31" s="5" t="s">
        <v>42</v>
      </c>
      <c r="D31" s="21">
        <v>0</v>
      </c>
    </row>
    <row r="32" spans="1:7" x14ac:dyDescent="0.3">
      <c r="A32" s="5" t="s">
        <v>32</v>
      </c>
      <c r="B32" s="5" t="s">
        <v>43</v>
      </c>
      <c r="C32" s="5" t="s">
        <v>116</v>
      </c>
      <c r="D32" s="21">
        <v>0</v>
      </c>
    </row>
    <row r="33" spans="1:5" x14ac:dyDescent="0.3">
      <c r="A33" s="5" t="s">
        <v>32</v>
      </c>
      <c r="B33" s="5" t="s">
        <v>43</v>
      </c>
      <c r="C33" s="5" t="s">
        <v>44</v>
      </c>
      <c r="D33" s="21">
        <v>0</v>
      </c>
    </row>
    <row r="34" spans="1:5" x14ac:dyDescent="0.3">
      <c r="A34" s="5" t="s">
        <v>32</v>
      </c>
      <c r="B34" s="5" t="s">
        <v>45</v>
      </c>
      <c r="C34" s="5" t="s">
        <v>116</v>
      </c>
      <c r="D34" s="21">
        <v>0</v>
      </c>
    </row>
    <row r="35" spans="1:5" x14ac:dyDescent="0.3">
      <c r="A35" s="5" t="s">
        <v>32</v>
      </c>
      <c r="B35" s="5" t="s">
        <v>45</v>
      </c>
      <c r="C35" s="5" t="s">
        <v>46</v>
      </c>
      <c r="D35" s="21">
        <v>0</v>
      </c>
    </row>
    <row r="36" spans="1:5" x14ac:dyDescent="0.3">
      <c r="A36" s="5" t="s">
        <v>32</v>
      </c>
      <c r="B36" s="5" t="s">
        <v>47</v>
      </c>
      <c r="C36" s="5" t="s">
        <v>116</v>
      </c>
      <c r="D36" s="21">
        <v>0</v>
      </c>
    </row>
    <row r="37" spans="1:5" x14ac:dyDescent="0.3">
      <c r="A37" s="5" t="s">
        <v>32</v>
      </c>
      <c r="B37" s="5" t="s">
        <v>47</v>
      </c>
      <c r="C37" s="5" t="s">
        <v>48</v>
      </c>
      <c r="D37" s="21">
        <v>0</v>
      </c>
    </row>
    <row r="38" spans="1:5" x14ac:dyDescent="0.3">
      <c r="A38" s="5" t="s">
        <v>32</v>
      </c>
      <c r="B38" s="5" t="s">
        <v>49</v>
      </c>
      <c r="C38" s="5" t="s">
        <v>116</v>
      </c>
      <c r="D38" s="21">
        <v>0</v>
      </c>
    </row>
    <row r="39" spans="1:5" x14ac:dyDescent="0.3">
      <c r="A39" s="5" t="s">
        <v>32</v>
      </c>
      <c r="B39" s="5" t="s">
        <v>49</v>
      </c>
      <c r="C39" s="5" t="s">
        <v>50</v>
      </c>
      <c r="D39" s="21">
        <v>200</v>
      </c>
    </row>
    <row r="40" spans="1:5" x14ac:dyDescent="0.3">
      <c r="A40" s="5" t="s">
        <v>32</v>
      </c>
      <c r="B40" s="5" t="s">
        <v>51</v>
      </c>
      <c r="C40" s="5" t="s">
        <v>116</v>
      </c>
      <c r="D40" s="21">
        <v>0</v>
      </c>
    </row>
    <row r="41" spans="1:5" x14ac:dyDescent="0.3">
      <c r="A41" s="5" t="s">
        <v>32</v>
      </c>
      <c r="B41" s="5" t="s">
        <v>51</v>
      </c>
      <c r="C41" s="5" t="s">
        <v>52</v>
      </c>
      <c r="D41" s="21">
        <v>100</v>
      </c>
      <c r="E41">
        <f>LOG(D41)</f>
        <v>2</v>
      </c>
    </row>
    <row r="42" spans="1:5" x14ac:dyDescent="0.3">
      <c r="A42" s="5" t="s">
        <v>53</v>
      </c>
      <c r="B42" s="5" t="s">
        <v>54</v>
      </c>
      <c r="C42" s="5" t="s">
        <v>116</v>
      </c>
      <c r="D42" s="21">
        <v>0</v>
      </c>
    </row>
    <row r="43" spans="1:5" x14ac:dyDescent="0.3">
      <c r="A43" s="5" t="s">
        <v>53</v>
      </c>
      <c r="B43" s="5" t="s">
        <v>54</v>
      </c>
      <c r="C43" s="5" t="s">
        <v>55</v>
      </c>
      <c r="D43" s="21">
        <v>100</v>
      </c>
      <c r="E43">
        <f t="shared" ref="E43" si="1">LOG(D43)</f>
        <v>2</v>
      </c>
    </row>
    <row r="44" spans="1:5" x14ac:dyDescent="0.3">
      <c r="A44" s="5" t="s">
        <v>53</v>
      </c>
      <c r="B44" s="5" t="s">
        <v>56</v>
      </c>
      <c r="C44" s="5" t="s">
        <v>116</v>
      </c>
      <c r="D44" s="21">
        <v>0</v>
      </c>
      <c r="E44">
        <v>0</v>
      </c>
    </row>
    <row r="45" spans="1:5" x14ac:dyDescent="0.3">
      <c r="A45" s="5" t="s">
        <v>53</v>
      </c>
      <c r="B45" s="5" t="s">
        <v>56</v>
      </c>
      <c r="C45" s="5" t="s">
        <v>57</v>
      </c>
      <c r="D45" s="21">
        <v>300</v>
      </c>
      <c r="E45" s="2">
        <f>LOG(D45)</f>
        <v>2.4771212547196626</v>
      </c>
    </row>
    <row r="46" spans="1:5" x14ac:dyDescent="0.3">
      <c r="A46" s="5" t="s">
        <v>53</v>
      </c>
      <c r="B46" s="5" t="s">
        <v>58</v>
      </c>
      <c r="C46" s="5" t="s">
        <v>116</v>
      </c>
      <c r="D46" s="21">
        <v>0</v>
      </c>
      <c r="E46" s="2">
        <v>0</v>
      </c>
    </row>
    <row r="47" spans="1:5" x14ac:dyDescent="0.3">
      <c r="A47" s="5" t="s">
        <v>53</v>
      </c>
      <c r="B47" s="5" t="s">
        <v>58</v>
      </c>
      <c r="C47" s="5" t="s">
        <v>59</v>
      </c>
      <c r="D47" s="21">
        <v>100</v>
      </c>
      <c r="E47" s="2">
        <f>LOG(D47)</f>
        <v>2</v>
      </c>
    </row>
    <row r="48" spans="1:5" x14ac:dyDescent="0.3">
      <c r="A48" s="5" t="s">
        <v>53</v>
      </c>
      <c r="B48" s="5" t="s">
        <v>60</v>
      </c>
      <c r="C48" s="5" t="s">
        <v>116</v>
      </c>
      <c r="D48" s="21"/>
    </row>
    <row r="49" spans="1:4" x14ac:dyDescent="0.3">
      <c r="A49" s="5" t="s">
        <v>53</v>
      </c>
      <c r="B49" s="5" t="s">
        <v>60</v>
      </c>
      <c r="C49" s="5" t="s">
        <v>61</v>
      </c>
      <c r="D49" s="21"/>
    </row>
    <row r="50" spans="1:4" x14ac:dyDescent="0.3">
      <c r="A50" s="5" t="s">
        <v>53</v>
      </c>
      <c r="B50" s="5" t="s">
        <v>62</v>
      </c>
      <c r="C50" s="5" t="s">
        <v>116</v>
      </c>
      <c r="D50" s="21"/>
    </row>
    <row r="51" spans="1:4" x14ac:dyDescent="0.3">
      <c r="A51" s="5" t="s">
        <v>53</v>
      </c>
      <c r="B51" s="5" t="s">
        <v>62</v>
      </c>
      <c r="C51" s="5" t="s">
        <v>63</v>
      </c>
      <c r="D51" s="21"/>
    </row>
    <row r="52" spans="1:4" x14ac:dyDescent="0.3">
      <c r="A52" s="5" t="s">
        <v>53</v>
      </c>
      <c r="B52" s="5" t="s">
        <v>64</v>
      </c>
      <c r="C52" s="5" t="s">
        <v>116</v>
      </c>
      <c r="D52" s="21"/>
    </row>
    <row r="53" spans="1:4" x14ac:dyDescent="0.3">
      <c r="A53" s="5" t="s">
        <v>53</v>
      </c>
      <c r="B53" s="5" t="s">
        <v>64</v>
      </c>
      <c r="C53" s="5" t="s">
        <v>65</v>
      </c>
      <c r="D53" s="21"/>
    </row>
    <row r="54" spans="1:4" x14ac:dyDescent="0.3">
      <c r="A54" s="5" t="s">
        <v>53</v>
      </c>
      <c r="B54" s="5" t="s">
        <v>66</v>
      </c>
      <c r="C54" s="5" t="s">
        <v>116</v>
      </c>
      <c r="D54" s="21"/>
    </row>
    <row r="55" spans="1:4" x14ac:dyDescent="0.3">
      <c r="A55" s="5" t="s">
        <v>53</v>
      </c>
      <c r="B55" s="5" t="s">
        <v>66</v>
      </c>
      <c r="C55" s="5" t="s">
        <v>67</v>
      </c>
      <c r="D55" s="21"/>
    </row>
    <row r="56" spans="1:4" x14ac:dyDescent="0.3">
      <c r="A56" s="5" t="s">
        <v>53</v>
      </c>
      <c r="B56" s="5" t="s">
        <v>68</v>
      </c>
      <c r="C56" s="5" t="s">
        <v>116</v>
      </c>
      <c r="D56" s="21"/>
    </row>
    <row r="57" spans="1:4" x14ac:dyDescent="0.3">
      <c r="A57" s="5" t="s">
        <v>53</v>
      </c>
      <c r="B57" s="5" t="s">
        <v>68</v>
      </c>
      <c r="C57" s="5" t="s">
        <v>69</v>
      </c>
      <c r="D57" s="21"/>
    </row>
    <row r="58" spans="1:4" x14ac:dyDescent="0.3">
      <c r="A58" s="5" t="s">
        <v>53</v>
      </c>
      <c r="B58" s="5" t="s">
        <v>70</v>
      </c>
      <c r="C58" s="5" t="s">
        <v>116</v>
      </c>
      <c r="D58" s="21"/>
    </row>
    <row r="59" spans="1:4" x14ac:dyDescent="0.3">
      <c r="A59" s="5" t="s">
        <v>53</v>
      </c>
      <c r="B59" s="5" t="s">
        <v>70</v>
      </c>
      <c r="C59" s="5" t="s">
        <v>71</v>
      </c>
      <c r="D59" s="21"/>
    </row>
    <row r="60" spans="1:4" x14ac:dyDescent="0.3">
      <c r="A60" s="5" t="s">
        <v>53</v>
      </c>
      <c r="B60" s="5" t="s">
        <v>72</v>
      </c>
      <c r="C60" s="5" t="s">
        <v>116</v>
      </c>
      <c r="D60" s="21"/>
    </row>
    <row r="61" spans="1:4" x14ac:dyDescent="0.3">
      <c r="A61" s="5" t="s">
        <v>53</v>
      </c>
      <c r="B61" s="5" t="s">
        <v>72</v>
      </c>
      <c r="C61" s="5" t="s">
        <v>73</v>
      </c>
      <c r="D61" s="21"/>
    </row>
    <row r="62" spans="1:4" x14ac:dyDescent="0.3">
      <c r="A62" s="5" t="s">
        <v>74</v>
      </c>
      <c r="B62" s="5" t="s">
        <v>75</v>
      </c>
      <c r="C62" s="5" t="s">
        <v>116</v>
      </c>
      <c r="D62" s="21"/>
    </row>
    <row r="63" spans="1:4" x14ac:dyDescent="0.3">
      <c r="A63" s="5" t="s">
        <v>74</v>
      </c>
      <c r="B63" s="5" t="s">
        <v>75</v>
      </c>
      <c r="C63" s="5" t="s">
        <v>76</v>
      </c>
      <c r="D63" s="21"/>
    </row>
    <row r="64" spans="1:4" x14ac:dyDescent="0.3">
      <c r="A64" s="5" t="s">
        <v>74</v>
      </c>
      <c r="B64" s="5" t="s">
        <v>77</v>
      </c>
      <c r="C64" s="5" t="s">
        <v>116</v>
      </c>
      <c r="D64" s="21"/>
    </row>
    <row r="65" spans="1:4" x14ac:dyDescent="0.3">
      <c r="A65" s="5" t="s">
        <v>74</v>
      </c>
      <c r="B65" s="5" t="s">
        <v>77</v>
      </c>
      <c r="C65" s="5" t="s">
        <v>78</v>
      </c>
      <c r="D65" s="21"/>
    </row>
    <row r="66" spans="1:4" x14ac:dyDescent="0.3">
      <c r="A66" s="5" t="s">
        <v>74</v>
      </c>
      <c r="B66" s="5" t="s">
        <v>79</v>
      </c>
      <c r="C66" s="5" t="s">
        <v>116</v>
      </c>
      <c r="D66" s="21"/>
    </row>
    <row r="67" spans="1:4" x14ac:dyDescent="0.3">
      <c r="A67" s="5" t="s">
        <v>74</v>
      </c>
      <c r="B67" s="5" t="s">
        <v>79</v>
      </c>
      <c r="C67" s="5" t="s">
        <v>80</v>
      </c>
      <c r="D67" s="21"/>
    </row>
    <row r="68" spans="1:4" x14ac:dyDescent="0.3">
      <c r="A68" s="5" t="s">
        <v>74</v>
      </c>
      <c r="B68" s="5" t="s">
        <v>81</v>
      </c>
      <c r="C68" s="5" t="s">
        <v>116</v>
      </c>
      <c r="D68" s="21"/>
    </row>
    <row r="69" spans="1:4" x14ac:dyDescent="0.3">
      <c r="A69" s="5" t="s">
        <v>74</v>
      </c>
      <c r="B69" s="5" t="s">
        <v>81</v>
      </c>
      <c r="C69" s="5" t="s">
        <v>82</v>
      </c>
      <c r="D69" s="21"/>
    </row>
    <row r="70" spans="1:4" x14ac:dyDescent="0.3">
      <c r="A70" s="5" t="s">
        <v>74</v>
      </c>
      <c r="B70" s="5" t="s">
        <v>83</v>
      </c>
      <c r="C70" s="5" t="s">
        <v>116</v>
      </c>
      <c r="D70" s="21"/>
    </row>
    <row r="71" spans="1:4" x14ac:dyDescent="0.3">
      <c r="A71" s="5" t="s">
        <v>74</v>
      </c>
      <c r="B71" s="5" t="s">
        <v>83</v>
      </c>
      <c r="C71" s="5" t="s">
        <v>84</v>
      </c>
      <c r="D71" s="21"/>
    </row>
    <row r="72" spans="1:4" x14ac:dyDescent="0.3">
      <c r="A72" s="5" t="s">
        <v>74</v>
      </c>
      <c r="B72" s="5" t="s">
        <v>85</v>
      </c>
      <c r="C72" s="5" t="s">
        <v>116</v>
      </c>
      <c r="D72" s="21"/>
    </row>
    <row r="73" spans="1:4" x14ac:dyDescent="0.3">
      <c r="A73" s="5" t="s">
        <v>74</v>
      </c>
      <c r="B73" s="5" t="s">
        <v>85</v>
      </c>
      <c r="C73" s="5" t="s">
        <v>86</v>
      </c>
      <c r="D73" s="21"/>
    </row>
    <row r="74" spans="1:4" x14ac:dyDescent="0.3">
      <c r="A74" s="5" t="s">
        <v>74</v>
      </c>
      <c r="B74" s="5" t="s">
        <v>87</v>
      </c>
      <c r="C74" s="5" t="s">
        <v>116</v>
      </c>
      <c r="D74" s="21"/>
    </row>
    <row r="75" spans="1:4" x14ac:dyDescent="0.3">
      <c r="A75" s="5" t="s">
        <v>74</v>
      </c>
      <c r="B75" s="5" t="s">
        <v>87</v>
      </c>
      <c r="C75" s="5" t="s">
        <v>88</v>
      </c>
      <c r="D75" s="21"/>
    </row>
    <row r="76" spans="1:4" x14ac:dyDescent="0.3">
      <c r="A76" s="5" t="s">
        <v>74</v>
      </c>
      <c r="B76" s="5" t="s">
        <v>89</v>
      </c>
      <c r="C76" s="5" t="s">
        <v>116</v>
      </c>
      <c r="D76" s="21"/>
    </row>
    <row r="77" spans="1:4" x14ac:dyDescent="0.3">
      <c r="A77" s="5" t="s">
        <v>74</v>
      </c>
      <c r="B77" s="5" t="s">
        <v>89</v>
      </c>
      <c r="C77" s="5" t="s">
        <v>90</v>
      </c>
      <c r="D77" s="21"/>
    </row>
    <row r="78" spans="1:4" x14ac:dyDescent="0.3">
      <c r="A78" s="5" t="s">
        <v>74</v>
      </c>
      <c r="B78" s="5" t="s">
        <v>91</v>
      </c>
      <c r="C78" s="5" t="s">
        <v>116</v>
      </c>
      <c r="D78" s="21"/>
    </row>
    <row r="79" spans="1:4" x14ac:dyDescent="0.3">
      <c r="A79" s="5" t="s">
        <v>74</v>
      </c>
      <c r="B79" s="5" t="s">
        <v>91</v>
      </c>
      <c r="C79" s="5" t="s">
        <v>92</v>
      </c>
      <c r="D79" s="21"/>
    </row>
    <row r="80" spans="1:4" x14ac:dyDescent="0.3">
      <c r="A80" s="5" t="s">
        <v>74</v>
      </c>
      <c r="B80" s="5" t="s">
        <v>93</v>
      </c>
      <c r="C80" s="5" t="s">
        <v>116</v>
      </c>
      <c r="D80" s="21"/>
    </row>
    <row r="81" spans="1:5" x14ac:dyDescent="0.3">
      <c r="A81" s="5" t="s">
        <v>74</v>
      </c>
      <c r="B81" s="5" t="s">
        <v>93</v>
      </c>
      <c r="C81" s="5" t="s">
        <v>94</v>
      </c>
      <c r="D81" s="21"/>
      <c r="E81" s="2"/>
    </row>
    <row r="82" spans="1:5" x14ac:dyDescent="0.3">
      <c r="A82" s="5" t="s">
        <v>74</v>
      </c>
      <c r="B82" s="5" t="s">
        <v>93</v>
      </c>
      <c r="C82" s="5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D1" sqref="D1:D1048576"/>
    </sheetView>
  </sheetViews>
  <sheetFormatPr defaultRowHeight="14.4" x14ac:dyDescent="0.3"/>
  <cols>
    <col min="1" max="1" width="12.6640625" customWidth="1"/>
    <col min="2" max="2" width="11.109375" customWidth="1"/>
    <col min="3" max="3" width="23.44140625" customWidth="1"/>
    <col min="4" max="4" width="9.109375" style="29"/>
  </cols>
  <sheetData>
    <row r="1" spans="1:9" ht="15.6" x14ac:dyDescent="0.3">
      <c r="A1" s="5" t="s">
        <v>9</v>
      </c>
      <c r="B1" s="5" t="s">
        <v>10</v>
      </c>
      <c r="C1" s="5"/>
      <c r="D1" s="24" t="s">
        <v>1</v>
      </c>
    </row>
    <row r="2" spans="1:9" x14ac:dyDescent="0.3">
      <c r="A2" s="5" t="s">
        <v>11</v>
      </c>
      <c r="B2" s="5" t="s">
        <v>12</v>
      </c>
      <c r="C2" s="5" t="s">
        <v>116</v>
      </c>
      <c r="D2" s="21">
        <v>6.1</v>
      </c>
    </row>
    <row r="3" spans="1:9" x14ac:dyDescent="0.3">
      <c r="A3" s="5" t="s">
        <v>11</v>
      </c>
      <c r="B3" s="5" t="s">
        <v>12</v>
      </c>
      <c r="C3" s="5" t="s">
        <v>13</v>
      </c>
      <c r="D3" s="21">
        <v>5.95</v>
      </c>
    </row>
    <row r="4" spans="1:9" x14ac:dyDescent="0.3">
      <c r="A4" s="5" t="s">
        <v>11</v>
      </c>
      <c r="B4" s="5" t="s">
        <v>14</v>
      </c>
      <c r="C4" s="5" t="s">
        <v>117</v>
      </c>
      <c r="D4" s="21">
        <v>6.12</v>
      </c>
    </row>
    <row r="5" spans="1:9" x14ac:dyDescent="0.3">
      <c r="A5" s="5" t="s">
        <v>11</v>
      </c>
      <c r="B5" s="5" t="s">
        <v>14</v>
      </c>
      <c r="C5" s="5" t="s">
        <v>15</v>
      </c>
      <c r="D5" s="21">
        <v>6.02</v>
      </c>
    </row>
    <row r="6" spans="1:9" x14ac:dyDescent="0.3">
      <c r="A6" s="5" t="s">
        <v>11</v>
      </c>
      <c r="B6" s="5" t="s">
        <v>16</v>
      </c>
      <c r="C6" s="5" t="s">
        <v>116</v>
      </c>
      <c r="D6" s="21">
        <v>6.05</v>
      </c>
    </row>
    <row r="7" spans="1:9" x14ac:dyDescent="0.3">
      <c r="A7" s="5" t="s">
        <v>11</v>
      </c>
      <c r="B7" s="5" t="s">
        <v>16</v>
      </c>
      <c r="C7" s="5" t="s">
        <v>17</v>
      </c>
      <c r="D7" s="21">
        <v>5.18</v>
      </c>
    </row>
    <row r="8" spans="1:9" x14ac:dyDescent="0.3">
      <c r="A8" s="5" t="s">
        <v>11</v>
      </c>
      <c r="B8" s="5" t="s">
        <v>18</v>
      </c>
      <c r="C8" s="5" t="s">
        <v>116</v>
      </c>
      <c r="D8" s="21">
        <v>6.1</v>
      </c>
    </row>
    <row r="9" spans="1:9" x14ac:dyDescent="0.3">
      <c r="A9" s="5" t="s">
        <v>11</v>
      </c>
      <c r="B9" s="5" t="s">
        <v>18</v>
      </c>
      <c r="C9" s="5" t="s">
        <v>19</v>
      </c>
      <c r="D9" s="21">
        <v>5.85</v>
      </c>
    </row>
    <row r="10" spans="1:9" x14ac:dyDescent="0.3">
      <c r="A10" s="5" t="s">
        <v>11</v>
      </c>
      <c r="B10" s="5" t="s">
        <v>20</v>
      </c>
      <c r="C10" s="5" t="s">
        <v>116</v>
      </c>
      <c r="D10" s="21">
        <v>5.33</v>
      </c>
      <c r="F10" s="1"/>
      <c r="G10" s="1"/>
    </row>
    <row r="11" spans="1:9" x14ac:dyDescent="0.3">
      <c r="A11" s="5" t="s">
        <v>11</v>
      </c>
      <c r="B11" s="5" t="s">
        <v>20</v>
      </c>
      <c r="C11" s="5" t="s">
        <v>21</v>
      </c>
      <c r="D11" s="21">
        <v>4.4400000000000004</v>
      </c>
      <c r="F11" s="1"/>
      <c r="G11" s="1"/>
    </row>
    <row r="12" spans="1:9" x14ac:dyDescent="0.3">
      <c r="A12" s="5" t="s">
        <v>11</v>
      </c>
      <c r="B12" s="5" t="s">
        <v>22</v>
      </c>
      <c r="C12" s="5" t="s">
        <v>116</v>
      </c>
      <c r="D12" s="21">
        <v>6.16</v>
      </c>
    </row>
    <row r="13" spans="1:9" x14ac:dyDescent="0.3">
      <c r="A13" s="5" t="s">
        <v>11</v>
      </c>
      <c r="B13" s="5" t="s">
        <v>22</v>
      </c>
      <c r="C13" s="5" t="s">
        <v>23</v>
      </c>
      <c r="D13" s="21">
        <v>6.21</v>
      </c>
    </row>
    <row r="14" spans="1:9" x14ac:dyDescent="0.3">
      <c r="A14" s="5" t="s">
        <v>11</v>
      </c>
      <c r="B14" s="5" t="s">
        <v>24</v>
      </c>
      <c r="C14" s="5" t="s">
        <v>118</v>
      </c>
      <c r="D14" s="21">
        <v>6.57</v>
      </c>
      <c r="H14" s="1"/>
      <c r="I14" s="1"/>
    </row>
    <row r="15" spans="1:9" x14ac:dyDescent="0.3">
      <c r="A15" s="5" t="s">
        <v>11</v>
      </c>
      <c r="B15" s="5" t="s">
        <v>24</v>
      </c>
      <c r="C15" s="5" t="s">
        <v>25</v>
      </c>
      <c r="D15" s="21">
        <v>6.21</v>
      </c>
      <c r="H15" s="1"/>
      <c r="I15" s="1"/>
    </row>
    <row r="16" spans="1:9" x14ac:dyDescent="0.3">
      <c r="A16" s="5" t="s">
        <v>11</v>
      </c>
      <c r="B16" s="5" t="s">
        <v>26</v>
      </c>
      <c r="C16" s="5" t="s">
        <v>116</v>
      </c>
      <c r="D16" s="21">
        <v>5.59</v>
      </c>
    </row>
    <row r="17" spans="1:9" x14ac:dyDescent="0.3">
      <c r="A17" s="5" t="s">
        <v>11</v>
      </c>
      <c r="B17" s="5" t="s">
        <v>26</v>
      </c>
      <c r="C17" s="5" t="s">
        <v>27</v>
      </c>
      <c r="D17" s="21">
        <v>4.0199999999999996</v>
      </c>
      <c r="E17" s="1"/>
      <c r="F17" s="1"/>
      <c r="G17" s="1"/>
    </row>
    <row r="18" spans="1:9" x14ac:dyDescent="0.3">
      <c r="A18" s="5" t="s">
        <v>11</v>
      </c>
      <c r="B18" s="5" t="s">
        <v>28</v>
      </c>
      <c r="C18" s="5" t="s">
        <v>116</v>
      </c>
      <c r="D18" s="21">
        <v>6.25</v>
      </c>
      <c r="E18" s="1"/>
    </row>
    <row r="19" spans="1:9" x14ac:dyDescent="0.3">
      <c r="A19" s="5" t="s">
        <v>11</v>
      </c>
      <c r="B19" s="5" t="s">
        <v>28</v>
      </c>
      <c r="C19" s="5" t="s">
        <v>29</v>
      </c>
      <c r="D19" s="21">
        <v>6.28</v>
      </c>
    </row>
    <row r="20" spans="1:9" x14ac:dyDescent="0.3">
      <c r="A20" s="5" t="s">
        <v>11</v>
      </c>
      <c r="B20" s="5" t="s">
        <v>30</v>
      </c>
      <c r="C20" s="5" t="s">
        <v>116</v>
      </c>
      <c r="D20" s="26">
        <v>6.5</v>
      </c>
      <c r="H20" s="1"/>
      <c r="I20" s="1"/>
    </row>
    <row r="21" spans="1:9" x14ac:dyDescent="0.3">
      <c r="A21" s="5" t="s">
        <v>11</v>
      </c>
      <c r="B21" s="5" t="s">
        <v>30</v>
      </c>
      <c r="C21" s="5" t="s">
        <v>31</v>
      </c>
      <c r="D21" s="26">
        <v>6.2</v>
      </c>
      <c r="H21" s="1"/>
      <c r="I21" s="1"/>
    </row>
    <row r="22" spans="1:9" x14ac:dyDescent="0.3">
      <c r="A22" s="5" t="s">
        <v>32</v>
      </c>
      <c r="B22" s="5" t="s">
        <v>33</v>
      </c>
      <c r="C22" s="5" t="s">
        <v>116</v>
      </c>
      <c r="D22" s="26">
        <v>6.4</v>
      </c>
    </row>
    <row r="23" spans="1:9" x14ac:dyDescent="0.3">
      <c r="A23" s="5" t="s">
        <v>32</v>
      </c>
      <c r="B23" s="5" t="s">
        <v>33</v>
      </c>
      <c r="C23" s="5" t="s">
        <v>34</v>
      </c>
      <c r="D23" s="26">
        <v>6.31</v>
      </c>
      <c r="E23" s="1"/>
      <c r="H23" s="1"/>
      <c r="I23" s="1"/>
    </row>
    <row r="24" spans="1:9" x14ac:dyDescent="0.3">
      <c r="A24" s="5" t="s">
        <v>32</v>
      </c>
      <c r="B24" s="5" t="s">
        <v>35</v>
      </c>
      <c r="C24" s="5" t="s">
        <v>116</v>
      </c>
      <c r="D24" s="21">
        <v>6.52</v>
      </c>
      <c r="E24" s="1"/>
    </row>
    <row r="25" spans="1:9" x14ac:dyDescent="0.3">
      <c r="A25" s="5" t="s">
        <v>32</v>
      </c>
      <c r="B25" s="5" t="s">
        <v>35</v>
      </c>
      <c r="C25" s="5" t="s">
        <v>36</v>
      </c>
      <c r="D25" s="21">
        <v>6.33</v>
      </c>
    </row>
    <row r="26" spans="1:9" x14ac:dyDescent="0.3">
      <c r="A26" s="5" t="s">
        <v>32</v>
      </c>
      <c r="B26" s="5" t="s">
        <v>37</v>
      </c>
      <c r="C26" s="5" t="s">
        <v>116</v>
      </c>
      <c r="D26" s="21">
        <v>6.3</v>
      </c>
      <c r="E26" s="1"/>
    </row>
    <row r="27" spans="1:9" x14ac:dyDescent="0.3">
      <c r="A27" s="5" t="s">
        <v>32</v>
      </c>
      <c r="B27" s="5" t="s">
        <v>37</v>
      </c>
      <c r="C27" s="5" t="s">
        <v>38</v>
      </c>
      <c r="D27" s="21">
        <v>5.81</v>
      </c>
    </row>
    <row r="28" spans="1:9" x14ac:dyDescent="0.3">
      <c r="A28" s="5" t="s">
        <v>32</v>
      </c>
      <c r="B28" s="5" t="s">
        <v>39</v>
      </c>
      <c r="C28" s="5" t="s">
        <v>116</v>
      </c>
      <c r="D28" s="21">
        <v>6.05</v>
      </c>
      <c r="H28" s="1"/>
      <c r="I28" s="1"/>
    </row>
    <row r="29" spans="1:9" x14ac:dyDescent="0.3">
      <c r="A29" s="5" t="s">
        <v>32</v>
      </c>
      <c r="B29" s="5" t="s">
        <v>39</v>
      </c>
      <c r="C29" s="5" t="s">
        <v>40</v>
      </c>
      <c r="D29" s="21">
        <v>6.06</v>
      </c>
      <c r="H29" s="1"/>
      <c r="I29" s="1"/>
    </row>
    <row r="30" spans="1:9" x14ac:dyDescent="0.3">
      <c r="A30" s="5" t="s">
        <v>32</v>
      </c>
      <c r="B30" s="5" t="s">
        <v>41</v>
      </c>
      <c r="C30" s="5" t="s">
        <v>116</v>
      </c>
      <c r="D30" s="21">
        <v>5.59</v>
      </c>
    </row>
    <row r="31" spans="1:9" x14ac:dyDescent="0.3">
      <c r="A31" s="5" t="s">
        <v>32</v>
      </c>
      <c r="B31" s="5" t="s">
        <v>41</v>
      </c>
      <c r="C31" s="5" t="s">
        <v>42</v>
      </c>
      <c r="D31" s="21">
        <v>5.5</v>
      </c>
      <c r="E31" s="1"/>
      <c r="H31" s="1"/>
      <c r="I31" s="1"/>
    </row>
    <row r="32" spans="1:9" x14ac:dyDescent="0.3">
      <c r="A32" s="5" t="s">
        <v>32</v>
      </c>
      <c r="B32" s="5" t="s">
        <v>43</v>
      </c>
      <c r="C32" s="5" t="s">
        <v>116</v>
      </c>
      <c r="D32" s="21">
        <v>6.15</v>
      </c>
      <c r="E32" s="1"/>
    </row>
    <row r="33" spans="1:9" x14ac:dyDescent="0.3">
      <c r="A33" s="5" t="s">
        <v>32</v>
      </c>
      <c r="B33" s="5" t="s">
        <v>43</v>
      </c>
      <c r="C33" s="5" t="s">
        <v>44</v>
      </c>
      <c r="D33" s="21">
        <v>6.21</v>
      </c>
    </row>
    <row r="34" spans="1:9" x14ac:dyDescent="0.3">
      <c r="A34" s="5" t="s">
        <v>32</v>
      </c>
      <c r="B34" s="5" t="s">
        <v>45</v>
      </c>
      <c r="C34" s="5" t="s">
        <v>116</v>
      </c>
      <c r="D34" s="26">
        <v>6.3</v>
      </c>
      <c r="E34" s="1"/>
    </row>
    <row r="35" spans="1:9" x14ac:dyDescent="0.3">
      <c r="A35" s="5" t="s">
        <v>32</v>
      </c>
      <c r="B35" s="5" t="s">
        <v>45</v>
      </c>
      <c r="C35" s="5" t="s">
        <v>46</v>
      </c>
      <c r="D35" s="26">
        <v>6.27</v>
      </c>
      <c r="H35" s="1"/>
      <c r="I35" s="1"/>
    </row>
    <row r="36" spans="1:9" x14ac:dyDescent="0.3">
      <c r="A36" s="5" t="s">
        <v>32</v>
      </c>
      <c r="B36" s="5" t="s">
        <v>47</v>
      </c>
      <c r="C36" s="5" t="s">
        <v>116</v>
      </c>
      <c r="D36" s="21">
        <v>6.05</v>
      </c>
    </row>
    <row r="37" spans="1:9" x14ac:dyDescent="0.3">
      <c r="A37" s="5" t="s">
        <v>32</v>
      </c>
      <c r="B37" s="5" t="s">
        <v>47</v>
      </c>
      <c r="C37" s="5" t="s">
        <v>48</v>
      </c>
      <c r="D37" s="21">
        <v>6.08</v>
      </c>
    </row>
    <row r="38" spans="1:9" x14ac:dyDescent="0.3">
      <c r="A38" s="5" t="s">
        <v>32</v>
      </c>
      <c r="B38" s="5" t="s">
        <v>49</v>
      </c>
      <c r="C38" s="5" t="s">
        <v>116</v>
      </c>
      <c r="D38" s="21">
        <v>6</v>
      </c>
      <c r="E38" s="1"/>
    </row>
    <row r="39" spans="1:9" x14ac:dyDescent="0.3">
      <c r="A39" s="5" t="s">
        <v>32</v>
      </c>
      <c r="B39" s="5" t="s">
        <v>49</v>
      </c>
      <c r="C39" s="5" t="s">
        <v>50</v>
      </c>
      <c r="D39" s="21">
        <v>5.71</v>
      </c>
    </row>
    <row r="40" spans="1:9" x14ac:dyDescent="0.3">
      <c r="A40" s="5" t="s">
        <v>32</v>
      </c>
      <c r="B40" s="5" t="s">
        <v>51</v>
      </c>
      <c r="C40" s="5" t="s">
        <v>116</v>
      </c>
      <c r="D40" s="21">
        <v>6.22</v>
      </c>
    </row>
    <row r="41" spans="1:9" x14ac:dyDescent="0.3">
      <c r="A41" s="5" t="s">
        <v>32</v>
      </c>
      <c r="B41" s="5" t="s">
        <v>51</v>
      </c>
      <c r="C41" s="5" t="s">
        <v>52</v>
      </c>
      <c r="D41" s="21">
        <v>6.42</v>
      </c>
    </row>
    <row r="42" spans="1:9" x14ac:dyDescent="0.3">
      <c r="A42" s="5" t="s">
        <v>53</v>
      </c>
      <c r="B42" s="5" t="s">
        <v>54</v>
      </c>
      <c r="C42" s="5" t="s">
        <v>116</v>
      </c>
      <c r="D42" s="21">
        <v>6.65</v>
      </c>
      <c r="H42" s="1"/>
      <c r="I42" s="1"/>
    </row>
    <row r="43" spans="1:9" x14ac:dyDescent="0.3">
      <c r="A43" s="5" t="s">
        <v>53</v>
      </c>
      <c r="B43" s="5" t="s">
        <v>54</v>
      </c>
      <c r="C43" s="5" t="s">
        <v>55</v>
      </c>
      <c r="D43" s="21">
        <v>6.06</v>
      </c>
      <c r="H43" s="1"/>
      <c r="I43" s="1"/>
    </row>
    <row r="44" spans="1:9" x14ac:dyDescent="0.3">
      <c r="A44" s="5" t="s">
        <v>53</v>
      </c>
      <c r="B44" s="5" t="s">
        <v>56</v>
      </c>
      <c r="C44" s="5" t="s">
        <v>116</v>
      </c>
      <c r="D44" s="21">
        <v>6.8</v>
      </c>
    </row>
    <row r="45" spans="1:9" x14ac:dyDescent="0.3">
      <c r="A45" s="5" t="s">
        <v>53</v>
      </c>
      <c r="B45" s="5" t="s">
        <v>56</v>
      </c>
      <c r="C45" s="5" t="s">
        <v>57</v>
      </c>
      <c r="D45" s="21">
        <v>6.52</v>
      </c>
      <c r="E45" s="1"/>
    </row>
    <row r="46" spans="1:9" x14ac:dyDescent="0.3">
      <c r="A46" s="5" t="s">
        <v>53</v>
      </c>
      <c r="B46" s="5" t="s">
        <v>58</v>
      </c>
      <c r="C46" s="5" t="s">
        <v>116</v>
      </c>
      <c r="D46" s="21">
        <v>6.68</v>
      </c>
      <c r="E46" s="1"/>
    </row>
    <row r="47" spans="1:9" x14ac:dyDescent="0.3">
      <c r="A47" s="5" t="s">
        <v>53</v>
      </c>
      <c r="B47" s="5" t="s">
        <v>58</v>
      </c>
      <c r="C47" s="5" t="s">
        <v>59</v>
      </c>
      <c r="D47" s="21">
        <v>6.54</v>
      </c>
    </row>
    <row r="48" spans="1:9" x14ac:dyDescent="0.3">
      <c r="A48" s="5" t="s">
        <v>53</v>
      </c>
      <c r="B48" s="5" t="s">
        <v>60</v>
      </c>
      <c r="C48" s="5" t="s">
        <v>116</v>
      </c>
      <c r="D48" s="21">
        <v>6.7</v>
      </c>
    </row>
    <row r="49" spans="1:9" x14ac:dyDescent="0.3">
      <c r="A49" s="5" t="s">
        <v>53</v>
      </c>
      <c r="B49" s="5" t="s">
        <v>60</v>
      </c>
      <c r="C49" s="5" t="s">
        <v>61</v>
      </c>
      <c r="D49" s="21"/>
      <c r="H49" s="1"/>
      <c r="I49" s="1"/>
    </row>
    <row r="50" spans="1:9" x14ac:dyDescent="0.3">
      <c r="A50" s="5" t="s">
        <v>53</v>
      </c>
      <c r="B50" s="5" t="s">
        <v>62</v>
      </c>
      <c r="C50" s="5" t="s">
        <v>116</v>
      </c>
      <c r="D50" s="21"/>
      <c r="H50" s="1"/>
      <c r="I50" s="1"/>
    </row>
    <row r="51" spans="1:9" x14ac:dyDescent="0.3">
      <c r="A51" s="5" t="s">
        <v>53</v>
      </c>
      <c r="B51" s="5" t="s">
        <v>62</v>
      </c>
      <c r="C51" s="5" t="s">
        <v>63</v>
      </c>
      <c r="D51" s="21">
        <v>6.13</v>
      </c>
    </row>
    <row r="52" spans="1:9" x14ac:dyDescent="0.3">
      <c r="A52" s="5" t="s">
        <v>53</v>
      </c>
      <c r="B52" s="5" t="s">
        <v>64</v>
      </c>
      <c r="C52" s="5" t="s">
        <v>116</v>
      </c>
      <c r="D52" s="21">
        <v>6.03</v>
      </c>
    </row>
    <row r="53" spans="1:9" x14ac:dyDescent="0.3">
      <c r="A53" s="5" t="s">
        <v>53</v>
      </c>
      <c r="B53" s="5" t="s">
        <v>64</v>
      </c>
      <c r="C53" s="5" t="s">
        <v>65</v>
      </c>
      <c r="D53" s="21">
        <v>6.23</v>
      </c>
    </row>
    <row r="54" spans="1:9" x14ac:dyDescent="0.3">
      <c r="A54" s="5" t="s">
        <v>53</v>
      </c>
      <c r="B54" s="5" t="s">
        <v>66</v>
      </c>
      <c r="C54" s="5" t="s">
        <v>116</v>
      </c>
      <c r="D54" s="21">
        <v>5.76</v>
      </c>
    </row>
    <row r="55" spans="1:9" x14ac:dyDescent="0.3">
      <c r="A55" s="5" t="s">
        <v>53</v>
      </c>
      <c r="B55" s="5" t="s">
        <v>66</v>
      </c>
      <c r="C55" s="5" t="s">
        <v>67</v>
      </c>
      <c r="D55" s="21">
        <v>6.13</v>
      </c>
    </row>
    <row r="56" spans="1:9" x14ac:dyDescent="0.3">
      <c r="A56" s="5" t="s">
        <v>53</v>
      </c>
      <c r="B56" s="5" t="s">
        <v>68</v>
      </c>
      <c r="C56" s="5" t="s">
        <v>116</v>
      </c>
      <c r="D56" s="21">
        <v>5.96</v>
      </c>
      <c r="H56" s="1"/>
      <c r="I56" s="1"/>
    </row>
    <row r="57" spans="1:9" x14ac:dyDescent="0.3">
      <c r="A57" s="5" t="s">
        <v>53</v>
      </c>
      <c r="B57" s="5" t="s">
        <v>68</v>
      </c>
      <c r="C57" s="5" t="s">
        <v>69</v>
      </c>
      <c r="D57" s="21">
        <v>6.04</v>
      </c>
      <c r="E57" s="1"/>
      <c r="H57" s="1"/>
      <c r="I57" s="1"/>
    </row>
    <row r="58" spans="1:9" x14ac:dyDescent="0.3">
      <c r="A58" s="5" t="s">
        <v>53</v>
      </c>
      <c r="B58" s="5" t="s">
        <v>70</v>
      </c>
      <c r="C58" s="5" t="s">
        <v>116</v>
      </c>
      <c r="D58" s="21">
        <v>6.05</v>
      </c>
      <c r="E58" s="1"/>
    </row>
    <row r="59" spans="1:9" x14ac:dyDescent="0.3">
      <c r="A59" s="5" t="s">
        <v>53</v>
      </c>
      <c r="B59" s="5" t="s">
        <v>70</v>
      </c>
      <c r="C59" s="5" t="s">
        <v>71</v>
      </c>
      <c r="D59" s="21"/>
    </row>
    <row r="60" spans="1:9" x14ac:dyDescent="0.3">
      <c r="A60" s="5" t="s">
        <v>53</v>
      </c>
      <c r="B60" s="5" t="s">
        <v>72</v>
      </c>
      <c r="C60" s="5" t="s">
        <v>116</v>
      </c>
      <c r="D60" s="21"/>
    </row>
    <row r="61" spans="1:9" x14ac:dyDescent="0.3">
      <c r="A61" s="5" t="s">
        <v>53</v>
      </c>
      <c r="B61" s="5" t="s">
        <v>72</v>
      </c>
      <c r="C61" s="5" t="s">
        <v>73</v>
      </c>
      <c r="D61" s="21">
        <v>4.2300000000000004</v>
      </c>
    </row>
    <row r="62" spans="1:9" x14ac:dyDescent="0.3">
      <c r="A62" s="5" t="s">
        <v>74</v>
      </c>
      <c r="B62" s="5" t="s">
        <v>75</v>
      </c>
      <c r="C62" s="5" t="s">
        <v>116</v>
      </c>
      <c r="D62" s="21">
        <v>6.8</v>
      </c>
    </row>
    <row r="63" spans="1:9" x14ac:dyDescent="0.3">
      <c r="A63" s="5" t="s">
        <v>74</v>
      </c>
      <c r="B63" s="5" t="s">
        <v>75</v>
      </c>
      <c r="C63" s="5" t="s">
        <v>76</v>
      </c>
      <c r="D63" s="21">
        <v>6.67</v>
      </c>
      <c r="H63" s="1"/>
      <c r="I63" s="1"/>
    </row>
    <row r="64" spans="1:9" x14ac:dyDescent="0.3">
      <c r="A64" s="5" t="s">
        <v>74</v>
      </c>
      <c r="B64" s="5" t="s">
        <v>77</v>
      </c>
      <c r="C64" s="5" t="s">
        <v>116</v>
      </c>
      <c r="D64" s="21">
        <v>6.8</v>
      </c>
      <c r="E64" s="1"/>
    </row>
    <row r="65" spans="1:4" x14ac:dyDescent="0.3">
      <c r="A65" s="5" t="s">
        <v>74</v>
      </c>
      <c r="B65" s="5" t="s">
        <v>77</v>
      </c>
      <c r="C65" s="5" t="s">
        <v>78</v>
      </c>
      <c r="D65" s="21">
        <v>6.8</v>
      </c>
    </row>
    <row r="66" spans="1:4" x14ac:dyDescent="0.3">
      <c r="A66" s="5" t="s">
        <v>74</v>
      </c>
      <c r="B66" s="5" t="s">
        <v>79</v>
      </c>
      <c r="C66" s="5" t="s">
        <v>116</v>
      </c>
      <c r="D66" s="21">
        <v>6.86</v>
      </c>
    </row>
    <row r="67" spans="1:4" x14ac:dyDescent="0.3">
      <c r="A67" s="5" t="s">
        <v>74</v>
      </c>
      <c r="B67" s="5" t="s">
        <v>79</v>
      </c>
      <c r="C67" s="5" t="s">
        <v>80</v>
      </c>
      <c r="D67" s="21">
        <v>6.64</v>
      </c>
    </row>
    <row r="68" spans="1:4" x14ac:dyDescent="0.3">
      <c r="A68" s="5" t="s">
        <v>74</v>
      </c>
      <c r="B68" s="5" t="s">
        <v>81</v>
      </c>
      <c r="C68" s="5" t="s">
        <v>116</v>
      </c>
      <c r="D68" s="21">
        <v>6.56</v>
      </c>
    </row>
    <row r="69" spans="1:4" x14ac:dyDescent="0.3">
      <c r="A69" s="5" t="s">
        <v>74</v>
      </c>
      <c r="B69" s="5" t="s">
        <v>81</v>
      </c>
      <c r="C69" s="5" t="s">
        <v>82</v>
      </c>
      <c r="D69" s="21">
        <v>6.52</v>
      </c>
    </row>
    <row r="70" spans="1:4" x14ac:dyDescent="0.3">
      <c r="A70" s="5" t="s">
        <v>74</v>
      </c>
      <c r="B70" s="5" t="s">
        <v>83</v>
      </c>
      <c r="C70" s="5" t="s">
        <v>116</v>
      </c>
      <c r="D70" s="21">
        <v>6.68</v>
      </c>
    </row>
    <row r="71" spans="1:4" x14ac:dyDescent="0.3">
      <c r="A71" s="5" t="s">
        <v>74</v>
      </c>
      <c r="B71" s="5" t="s">
        <v>83</v>
      </c>
      <c r="C71" s="5" t="s">
        <v>84</v>
      </c>
      <c r="D71" s="21">
        <v>6.62</v>
      </c>
    </row>
    <row r="72" spans="1:4" x14ac:dyDescent="0.3">
      <c r="A72" s="5" t="s">
        <v>74</v>
      </c>
      <c r="B72" s="5" t="s">
        <v>85</v>
      </c>
      <c r="C72" s="5" t="s">
        <v>116</v>
      </c>
      <c r="D72" s="21">
        <v>6.63</v>
      </c>
    </row>
    <row r="73" spans="1:4" x14ac:dyDescent="0.3">
      <c r="A73" s="5" t="s">
        <v>74</v>
      </c>
      <c r="B73" s="5" t="s">
        <v>85</v>
      </c>
      <c r="C73" s="5" t="s">
        <v>86</v>
      </c>
      <c r="D73" s="21">
        <v>6.48</v>
      </c>
    </row>
    <row r="74" spans="1:4" x14ac:dyDescent="0.3">
      <c r="A74" s="5" t="s">
        <v>74</v>
      </c>
      <c r="B74" s="5" t="s">
        <v>87</v>
      </c>
      <c r="C74" s="5" t="s">
        <v>116</v>
      </c>
      <c r="D74" s="21">
        <v>6.3</v>
      </c>
    </row>
    <row r="75" spans="1:4" x14ac:dyDescent="0.3">
      <c r="A75" s="5" t="s">
        <v>74</v>
      </c>
      <c r="B75" s="5" t="s">
        <v>87</v>
      </c>
      <c r="C75" s="5" t="s">
        <v>88</v>
      </c>
      <c r="D75" s="21">
        <v>5.8</v>
      </c>
    </row>
    <row r="76" spans="1:4" x14ac:dyDescent="0.3">
      <c r="A76" s="5" t="s">
        <v>74</v>
      </c>
      <c r="B76" s="5" t="s">
        <v>89</v>
      </c>
      <c r="C76" s="5" t="s">
        <v>116</v>
      </c>
      <c r="D76" s="21">
        <v>6.6</v>
      </c>
    </row>
    <row r="77" spans="1:4" x14ac:dyDescent="0.3">
      <c r="A77" s="5" t="s">
        <v>74</v>
      </c>
      <c r="B77" s="5" t="s">
        <v>89</v>
      </c>
      <c r="C77" s="5" t="s">
        <v>90</v>
      </c>
      <c r="D77" s="21">
        <v>6.14</v>
      </c>
    </row>
    <row r="78" spans="1:4" x14ac:dyDescent="0.3">
      <c r="A78" s="5" t="s">
        <v>74</v>
      </c>
      <c r="B78" s="5" t="s">
        <v>91</v>
      </c>
      <c r="C78" s="5" t="s">
        <v>116</v>
      </c>
      <c r="D78" s="21">
        <v>6.71</v>
      </c>
    </row>
    <row r="79" spans="1:4" x14ac:dyDescent="0.3">
      <c r="A79" s="5" t="s">
        <v>74</v>
      </c>
      <c r="B79" s="5" t="s">
        <v>91</v>
      </c>
      <c r="C79" s="5" t="s">
        <v>92</v>
      </c>
      <c r="D79" s="21">
        <v>6.49</v>
      </c>
    </row>
    <row r="80" spans="1:4" x14ac:dyDescent="0.3">
      <c r="A80" s="5" t="s">
        <v>74</v>
      </c>
      <c r="B80" s="5" t="s">
        <v>93</v>
      </c>
      <c r="C80" s="5" t="s">
        <v>116</v>
      </c>
      <c r="D80" s="21">
        <v>6.71</v>
      </c>
    </row>
    <row r="81" spans="1:4" x14ac:dyDescent="0.3">
      <c r="A81" s="5" t="s">
        <v>74</v>
      </c>
      <c r="B81" s="5" t="s">
        <v>93</v>
      </c>
      <c r="C81" s="5" t="s">
        <v>94</v>
      </c>
      <c r="D81" s="21">
        <v>6.41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activeCell="D1" sqref="D1"/>
    </sheetView>
  </sheetViews>
  <sheetFormatPr defaultRowHeight="14.4" x14ac:dyDescent="0.3"/>
  <cols>
    <col min="1" max="1" width="12.109375" customWidth="1"/>
    <col min="2" max="2" width="11.6640625" customWidth="1"/>
    <col min="3" max="3" width="22" customWidth="1"/>
    <col min="4" max="4" width="30.33203125" customWidth="1"/>
  </cols>
  <sheetData>
    <row r="1" spans="1:5" ht="15.6" x14ac:dyDescent="0.3">
      <c r="A1" s="5" t="s">
        <v>9</v>
      </c>
      <c r="B1" s="5" t="s">
        <v>10</v>
      </c>
      <c r="C1" s="5"/>
      <c r="D1" s="15" t="s">
        <v>120</v>
      </c>
      <c r="E1" s="14" t="s">
        <v>0</v>
      </c>
    </row>
    <row r="2" spans="1:5" x14ac:dyDescent="0.3">
      <c r="A2" s="5" t="s">
        <v>11</v>
      </c>
      <c r="B2" s="5" t="s">
        <v>12</v>
      </c>
      <c r="C2" s="5" t="s">
        <v>116</v>
      </c>
      <c r="D2">
        <v>4</v>
      </c>
      <c r="E2" s="2">
        <f>(0.99*D2)/25</f>
        <v>0.15839999999999999</v>
      </c>
    </row>
    <row r="3" spans="1:5" x14ac:dyDescent="0.3">
      <c r="A3" s="5" t="s">
        <v>11</v>
      </c>
      <c r="B3" s="5" t="s">
        <v>12</v>
      </c>
      <c r="C3" s="5" t="s">
        <v>13</v>
      </c>
      <c r="D3" s="4">
        <v>16</v>
      </c>
      <c r="E3" s="2">
        <f t="shared" ref="E3:E21" si="0">(0.99*D3)/25</f>
        <v>0.63359999999999994</v>
      </c>
    </row>
    <row r="4" spans="1:5" x14ac:dyDescent="0.3">
      <c r="A4" s="5" t="s">
        <v>11</v>
      </c>
      <c r="B4" s="5" t="s">
        <v>14</v>
      </c>
      <c r="C4" s="5" t="s">
        <v>117</v>
      </c>
      <c r="D4">
        <v>2.4</v>
      </c>
      <c r="E4" s="2">
        <f t="shared" si="0"/>
        <v>9.5039999999999999E-2</v>
      </c>
    </row>
    <row r="5" spans="1:5" x14ac:dyDescent="0.3">
      <c r="A5" s="5" t="s">
        <v>11</v>
      </c>
      <c r="B5" s="5" t="s">
        <v>14</v>
      </c>
      <c r="C5" s="5" t="s">
        <v>15</v>
      </c>
      <c r="D5" s="4">
        <v>6</v>
      </c>
      <c r="E5" s="2">
        <f t="shared" si="0"/>
        <v>0.23759999999999998</v>
      </c>
    </row>
    <row r="6" spans="1:5" x14ac:dyDescent="0.3">
      <c r="A6" s="5" t="s">
        <v>11</v>
      </c>
      <c r="B6" s="5" t="s">
        <v>16</v>
      </c>
      <c r="C6" s="5" t="s">
        <v>116</v>
      </c>
      <c r="D6">
        <v>5</v>
      </c>
      <c r="E6" s="2">
        <f t="shared" si="0"/>
        <v>0.19800000000000001</v>
      </c>
    </row>
    <row r="7" spans="1:5" x14ac:dyDescent="0.3">
      <c r="A7" s="5" t="s">
        <v>11</v>
      </c>
      <c r="B7" s="5" t="s">
        <v>16</v>
      </c>
      <c r="C7" s="5" t="s">
        <v>17</v>
      </c>
      <c r="D7" s="3">
        <v>7.9</v>
      </c>
      <c r="E7" s="2">
        <f t="shared" si="0"/>
        <v>0.31284000000000001</v>
      </c>
    </row>
    <row r="8" spans="1:5" x14ac:dyDescent="0.3">
      <c r="A8" s="5" t="s">
        <v>11</v>
      </c>
      <c r="B8" s="5" t="s">
        <v>18</v>
      </c>
      <c r="C8" s="5" t="s">
        <v>116</v>
      </c>
      <c r="D8">
        <v>4</v>
      </c>
      <c r="E8" s="2">
        <f t="shared" si="0"/>
        <v>0.15839999999999999</v>
      </c>
    </row>
    <row r="9" spans="1:5" x14ac:dyDescent="0.3">
      <c r="A9" s="5" t="s">
        <v>11</v>
      </c>
      <c r="B9" s="5" t="s">
        <v>18</v>
      </c>
      <c r="C9" s="5" t="s">
        <v>19</v>
      </c>
      <c r="D9" s="3">
        <v>6.2</v>
      </c>
      <c r="E9" s="2">
        <f t="shared" si="0"/>
        <v>0.24551999999999999</v>
      </c>
    </row>
    <row r="10" spans="1:5" x14ac:dyDescent="0.3">
      <c r="A10" s="5" t="s">
        <v>11</v>
      </c>
      <c r="B10" s="5" t="s">
        <v>20</v>
      </c>
      <c r="C10" s="5" t="s">
        <v>116</v>
      </c>
      <c r="D10">
        <v>7.25</v>
      </c>
      <c r="E10" s="2">
        <f t="shared" si="0"/>
        <v>0.28710000000000002</v>
      </c>
    </row>
    <row r="11" spans="1:5" x14ac:dyDescent="0.3">
      <c r="A11" s="5" t="s">
        <v>11</v>
      </c>
      <c r="B11" s="5" t="s">
        <v>20</v>
      </c>
      <c r="C11" s="5" t="s">
        <v>21</v>
      </c>
      <c r="D11" s="3">
        <v>4</v>
      </c>
      <c r="E11" s="2">
        <f t="shared" si="0"/>
        <v>0.15839999999999999</v>
      </c>
    </row>
    <row r="12" spans="1:5" x14ac:dyDescent="0.3">
      <c r="A12" s="5" t="s">
        <v>11</v>
      </c>
      <c r="B12" s="5" t="s">
        <v>22</v>
      </c>
      <c r="C12" s="5" t="s">
        <v>116</v>
      </c>
      <c r="D12">
        <v>4.25</v>
      </c>
      <c r="E12" s="2">
        <f t="shared" si="0"/>
        <v>0.16829999999999998</v>
      </c>
    </row>
    <row r="13" spans="1:5" x14ac:dyDescent="0.3">
      <c r="A13" s="5" t="s">
        <v>11</v>
      </c>
      <c r="B13" s="5" t="s">
        <v>22</v>
      </c>
      <c r="C13" s="5" t="s">
        <v>23</v>
      </c>
      <c r="D13" s="3">
        <v>4</v>
      </c>
      <c r="E13" s="2">
        <f t="shared" si="0"/>
        <v>0.15839999999999999</v>
      </c>
    </row>
    <row r="14" spans="1:5" x14ac:dyDescent="0.3">
      <c r="A14" s="5" t="s">
        <v>11</v>
      </c>
      <c r="B14" s="5" t="s">
        <v>24</v>
      </c>
      <c r="C14" s="5" t="s">
        <v>118</v>
      </c>
      <c r="D14">
        <v>6</v>
      </c>
      <c r="E14" s="2">
        <f t="shared" si="0"/>
        <v>0.23759999999999998</v>
      </c>
    </row>
    <row r="15" spans="1:5" x14ac:dyDescent="0.3">
      <c r="A15" s="5" t="s">
        <v>11</v>
      </c>
      <c r="B15" s="5" t="s">
        <v>24</v>
      </c>
      <c r="C15" s="5" t="s">
        <v>25</v>
      </c>
      <c r="D15" s="3">
        <v>10</v>
      </c>
      <c r="E15" s="2">
        <f t="shared" si="0"/>
        <v>0.39600000000000002</v>
      </c>
    </row>
    <row r="16" spans="1:5" x14ac:dyDescent="0.3">
      <c r="A16" s="5" t="s">
        <v>11</v>
      </c>
      <c r="B16" s="5" t="s">
        <v>26</v>
      </c>
      <c r="C16" s="5" t="s">
        <v>116</v>
      </c>
      <c r="D16">
        <v>3.75</v>
      </c>
      <c r="E16" s="2">
        <f t="shared" si="0"/>
        <v>0.14849999999999999</v>
      </c>
    </row>
    <row r="17" spans="1:5" x14ac:dyDescent="0.3">
      <c r="A17" s="5" t="s">
        <v>11</v>
      </c>
      <c r="B17" s="5" t="s">
        <v>26</v>
      </c>
      <c r="C17" s="5" t="s">
        <v>27</v>
      </c>
      <c r="D17" s="3">
        <v>14</v>
      </c>
      <c r="E17" s="2">
        <f t="shared" si="0"/>
        <v>0.5544</v>
      </c>
    </row>
    <row r="18" spans="1:5" x14ac:dyDescent="0.3">
      <c r="A18" s="5" t="s">
        <v>11</v>
      </c>
      <c r="B18" s="5" t="s">
        <v>28</v>
      </c>
      <c r="C18" s="5" t="s">
        <v>116</v>
      </c>
      <c r="D18">
        <v>4</v>
      </c>
      <c r="E18" s="2">
        <f t="shared" si="0"/>
        <v>0.15839999999999999</v>
      </c>
    </row>
    <row r="19" spans="1:5" x14ac:dyDescent="0.3">
      <c r="A19" s="5" t="s">
        <v>11</v>
      </c>
      <c r="B19" s="5" t="s">
        <v>28</v>
      </c>
      <c r="C19" s="5" t="s">
        <v>29</v>
      </c>
      <c r="D19" s="3">
        <v>4</v>
      </c>
      <c r="E19" s="2">
        <f t="shared" si="0"/>
        <v>0.15839999999999999</v>
      </c>
    </row>
    <row r="20" spans="1:5" x14ac:dyDescent="0.3">
      <c r="A20" s="5" t="s">
        <v>11</v>
      </c>
      <c r="B20" s="5" t="s">
        <v>30</v>
      </c>
      <c r="C20" s="5" t="s">
        <v>116</v>
      </c>
      <c r="D20" s="1">
        <v>5</v>
      </c>
      <c r="E20" s="2">
        <f t="shared" si="0"/>
        <v>0.19800000000000001</v>
      </c>
    </row>
    <row r="21" spans="1:5" x14ac:dyDescent="0.3">
      <c r="A21" s="5" t="s">
        <v>11</v>
      </c>
      <c r="B21" s="5" t="s">
        <v>30</v>
      </c>
      <c r="C21" s="5" t="s">
        <v>31</v>
      </c>
      <c r="D21" s="3">
        <v>5</v>
      </c>
      <c r="E21" s="2">
        <f t="shared" si="0"/>
        <v>0.19800000000000001</v>
      </c>
    </row>
    <row r="22" spans="1:5" x14ac:dyDescent="0.3">
      <c r="A22" s="5" t="s">
        <v>32</v>
      </c>
      <c r="B22" s="5" t="s">
        <v>33</v>
      </c>
      <c r="C22" s="5" t="s">
        <v>116</v>
      </c>
      <c r="D22" s="1">
        <v>1.9</v>
      </c>
      <c r="E22" s="2">
        <f>D22*0.09</f>
        <v>0.17099999999999999</v>
      </c>
    </row>
    <row r="23" spans="1:5" x14ac:dyDescent="0.3">
      <c r="A23" s="5" t="s">
        <v>32</v>
      </c>
      <c r="B23" s="5" t="s">
        <v>33</v>
      </c>
      <c r="C23" s="5" t="s">
        <v>34</v>
      </c>
      <c r="D23" s="3">
        <v>2.4</v>
      </c>
      <c r="E23" s="2">
        <f t="shared" ref="E23:E40" si="1">D23*0.09</f>
        <v>0.216</v>
      </c>
    </row>
    <row r="24" spans="1:5" x14ac:dyDescent="0.3">
      <c r="A24" s="5" t="s">
        <v>32</v>
      </c>
      <c r="B24" s="5" t="s">
        <v>35</v>
      </c>
      <c r="C24" s="5" t="s">
        <v>116</v>
      </c>
      <c r="D24" s="1">
        <v>1.9</v>
      </c>
      <c r="E24" s="2">
        <f t="shared" si="1"/>
        <v>0.17099999999999999</v>
      </c>
    </row>
    <row r="25" spans="1:5" x14ac:dyDescent="0.3">
      <c r="A25" s="5" t="s">
        <v>32</v>
      </c>
      <c r="B25" s="5" t="s">
        <v>35</v>
      </c>
      <c r="C25" s="5" t="s">
        <v>36</v>
      </c>
      <c r="D25" s="3">
        <v>2.7</v>
      </c>
      <c r="E25" s="2">
        <f t="shared" si="1"/>
        <v>0.24299999999999999</v>
      </c>
    </row>
    <row r="26" spans="1:5" x14ac:dyDescent="0.3">
      <c r="A26" s="5" t="s">
        <v>32</v>
      </c>
      <c r="B26" s="5" t="s">
        <v>37</v>
      </c>
      <c r="C26" s="5" t="s">
        <v>116</v>
      </c>
      <c r="D26" s="1">
        <v>1.8</v>
      </c>
      <c r="E26" s="2">
        <f t="shared" si="1"/>
        <v>0.16200000000000001</v>
      </c>
    </row>
    <row r="27" spans="1:5" x14ac:dyDescent="0.3">
      <c r="A27" s="5" t="s">
        <v>32</v>
      </c>
      <c r="B27" s="5" t="s">
        <v>37</v>
      </c>
      <c r="C27" s="5" t="s">
        <v>38</v>
      </c>
      <c r="D27" s="3">
        <v>2.9</v>
      </c>
      <c r="E27" s="2">
        <f t="shared" si="1"/>
        <v>0.26100000000000001</v>
      </c>
    </row>
    <row r="28" spans="1:5" x14ac:dyDescent="0.3">
      <c r="A28" s="5" t="s">
        <v>32</v>
      </c>
      <c r="B28" s="5" t="s">
        <v>39</v>
      </c>
      <c r="C28" s="5" t="s">
        <v>116</v>
      </c>
      <c r="D28" s="1">
        <v>2.6</v>
      </c>
      <c r="E28" s="2">
        <f t="shared" si="1"/>
        <v>0.23399999999999999</v>
      </c>
    </row>
    <row r="29" spans="1:5" x14ac:dyDescent="0.3">
      <c r="A29" s="5" t="s">
        <v>32</v>
      </c>
      <c r="B29" s="5" t="s">
        <v>39</v>
      </c>
      <c r="C29" s="5" t="s">
        <v>40</v>
      </c>
      <c r="D29" s="2">
        <v>2.6</v>
      </c>
      <c r="E29" s="2">
        <f t="shared" si="1"/>
        <v>0.23399999999999999</v>
      </c>
    </row>
    <row r="30" spans="1:5" x14ac:dyDescent="0.3">
      <c r="A30" s="5" t="s">
        <v>32</v>
      </c>
      <c r="B30" s="5" t="s">
        <v>41</v>
      </c>
      <c r="C30" s="5" t="s">
        <v>116</v>
      </c>
      <c r="D30" s="1">
        <v>2.2999999999999998</v>
      </c>
      <c r="E30" s="2">
        <f t="shared" si="1"/>
        <v>0.20699999999999999</v>
      </c>
    </row>
    <row r="31" spans="1:5" x14ac:dyDescent="0.3">
      <c r="A31" s="5" t="s">
        <v>32</v>
      </c>
      <c r="B31" s="5" t="s">
        <v>41</v>
      </c>
      <c r="C31" s="5" t="s">
        <v>42</v>
      </c>
      <c r="D31" s="2">
        <v>2.8</v>
      </c>
      <c r="E31" s="2">
        <f t="shared" si="1"/>
        <v>0.252</v>
      </c>
    </row>
    <row r="32" spans="1:5" x14ac:dyDescent="0.3">
      <c r="A32" s="5" t="s">
        <v>32</v>
      </c>
      <c r="B32" s="5" t="s">
        <v>43</v>
      </c>
      <c r="C32" s="5" t="s">
        <v>116</v>
      </c>
      <c r="D32" s="1">
        <v>1.8</v>
      </c>
      <c r="E32" s="2">
        <f t="shared" si="1"/>
        <v>0.16200000000000001</v>
      </c>
    </row>
    <row r="33" spans="1:5" x14ac:dyDescent="0.3">
      <c r="A33" s="5" t="s">
        <v>32</v>
      </c>
      <c r="B33" s="5" t="s">
        <v>43</v>
      </c>
      <c r="C33" s="5" t="s">
        <v>44</v>
      </c>
      <c r="D33" s="2">
        <v>2</v>
      </c>
      <c r="E33" s="2">
        <f t="shared" si="1"/>
        <v>0.18</v>
      </c>
    </row>
    <row r="34" spans="1:5" x14ac:dyDescent="0.3">
      <c r="A34" s="5" t="s">
        <v>32</v>
      </c>
      <c r="B34" s="5" t="s">
        <v>45</v>
      </c>
      <c r="C34" s="5" t="s">
        <v>116</v>
      </c>
      <c r="D34" s="1">
        <v>2.9</v>
      </c>
      <c r="E34" s="2">
        <f t="shared" si="1"/>
        <v>0.26100000000000001</v>
      </c>
    </row>
    <row r="35" spans="1:5" x14ac:dyDescent="0.3">
      <c r="A35" s="5" t="s">
        <v>32</v>
      </c>
      <c r="B35" s="5" t="s">
        <v>45</v>
      </c>
      <c r="C35" s="5" t="s">
        <v>46</v>
      </c>
      <c r="D35" s="2">
        <v>2.7</v>
      </c>
      <c r="E35" s="2">
        <f t="shared" si="1"/>
        <v>0.24299999999999999</v>
      </c>
    </row>
    <row r="36" spans="1:5" x14ac:dyDescent="0.3">
      <c r="A36" s="5" t="s">
        <v>32</v>
      </c>
      <c r="B36" s="5" t="s">
        <v>47</v>
      </c>
      <c r="C36" s="5" t="s">
        <v>116</v>
      </c>
      <c r="D36" s="1">
        <v>2.2000000000000002</v>
      </c>
      <c r="E36" s="2">
        <f t="shared" si="1"/>
        <v>0.19800000000000001</v>
      </c>
    </row>
    <row r="37" spans="1:5" x14ac:dyDescent="0.3">
      <c r="A37" s="5" t="s">
        <v>32</v>
      </c>
      <c r="B37" s="5" t="s">
        <v>47</v>
      </c>
      <c r="C37" s="5" t="s">
        <v>48</v>
      </c>
      <c r="D37" s="2">
        <v>2.7</v>
      </c>
      <c r="E37" s="2">
        <f t="shared" si="1"/>
        <v>0.24299999999999999</v>
      </c>
    </row>
    <row r="38" spans="1:5" x14ac:dyDescent="0.3">
      <c r="A38" s="5" t="s">
        <v>32</v>
      </c>
      <c r="B38" s="5" t="s">
        <v>49</v>
      </c>
      <c r="C38" s="5" t="s">
        <v>116</v>
      </c>
      <c r="D38" s="1">
        <v>1.9</v>
      </c>
      <c r="E38" s="2">
        <f t="shared" si="1"/>
        <v>0.17099999999999999</v>
      </c>
    </row>
    <row r="39" spans="1:5" x14ac:dyDescent="0.3">
      <c r="A39" s="5" t="s">
        <v>32</v>
      </c>
      <c r="B39" s="5" t="s">
        <v>49</v>
      </c>
      <c r="C39" s="5" t="s">
        <v>50</v>
      </c>
      <c r="D39" s="2">
        <v>2.4</v>
      </c>
      <c r="E39" s="2">
        <f t="shared" si="1"/>
        <v>0.216</v>
      </c>
    </row>
    <row r="40" spans="1:5" x14ac:dyDescent="0.3">
      <c r="A40" s="5" t="s">
        <v>32</v>
      </c>
      <c r="B40" s="5" t="s">
        <v>51</v>
      </c>
      <c r="C40" s="5" t="s">
        <v>116</v>
      </c>
      <c r="D40" s="1">
        <v>2</v>
      </c>
      <c r="E40" s="2">
        <f t="shared" si="1"/>
        <v>0.18</v>
      </c>
    </row>
    <row r="41" spans="1:5" x14ac:dyDescent="0.3">
      <c r="A41" s="5" t="s">
        <v>32</v>
      </c>
      <c r="B41" s="5" t="s">
        <v>51</v>
      </c>
      <c r="C41" s="5" t="s">
        <v>52</v>
      </c>
      <c r="D41" s="2">
        <f>E41/0.09</f>
        <v>2</v>
      </c>
      <c r="E41">
        <v>0.18</v>
      </c>
    </row>
    <row r="42" spans="1:5" x14ac:dyDescent="0.3">
      <c r="A42" s="5" t="s">
        <v>53</v>
      </c>
      <c r="B42" s="5" t="s">
        <v>54</v>
      </c>
      <c r="C42" s="5" t="s">
        <v>116</v>
      </c>
      <c r="D42" s="2">
        <f t="shared" ref="D42:D48" si="2">E42/0.09</f>
        <v>1.7777777777777779</v>
      </c>
      <c r="E42">
        <v>0.16</v>
      </c>
    </row>
    <row r="43" spans="1:5" x14ac:dyDescent="0.3">
      <c r="A43" s="5" t="s">
        <v>53</v>
      </c>
      <c r="B43" s="5" t="s">
        <v>54</v>
      </c>
      <c r="C43" s="5" t="s">
        <v>55</v>
      </c>
      <c r="D43" s="2">
        <f t="shared" si="2"/>
        <v>2.7777777777777777</v>
      </c>
      <c r="E43">
        <v>0.25</v>
      </c>
    </row>
    <row r="44" spans="1:5" x14ac:dyDescent="0.3">
      <c r="A44" s="5" t="s">
        <v>53</v>
      </c>
      <c r="B44" s="5" t="s">
        <v>56</v>
      </c>
      <c r="C44" s="5" t="s">
        <v>116</v>
      </c>
      <c r="D44" s="2">
        <f t="shared" si="2"/>
        <v>1.7777777777777779</v>
      </c>
      <c r="E44">
        <v>0.16</v>
      </c>
    </row>
    <row r="45" spans="1:5" x14ac:dyDescent="0.3">
      <c r="A45" s="5" t="s">
        <v>53</v>
      </c>
      <c r="B45" s="5" t="s">
        <v>56</v>
      </c>
      <c r="C45" s="5" t="s">
        <v>57</v>
      </c>
      <c r="D45" s="2">
        <f t="shared" si="2"/>
        <v>3.5555555555555558</v>
      </c>
      <c r="E45">
        <v>0.32</v>
      </c>
    </row>
    <row r="46" spans="1:5" x14ac:dyDescent="0.3">
      <c r="A46" s="5" t="s">
        <v>53</v>
      </c>
      <c r="B46" s="5" t="s">
        <v>58</v>
      </c>
      <c r="C46" s="5" t="s">
        <v>116</v>
      </c>
      <c r="D46" s="2">
        <f t="shared" si="2"/>
        <v>1.8888888888888891</v>
      </c>
      <c r="E46">
        <v>0.17</v>
      </c>
    </row>
    <row r="47" spans="1:5" x14ac:dyDescent="0.3">
      <c r="A47" s="5" t="s">
        <v>53</v>
      </c>
      <c r="B47" s="5" t="s">
        <v>58</v>
      </c>
      <c r="C47" s="5" t="s">
        <v>59</v>
      </c>
      <c r="D47" s="2">
        <f t="shared" si="2"/>
        <v>1.6666666666666667</v>
      </c>
      <c r="E47">
        <v>0.15</v>
      </c>
    </row>
    <row r="48" spans="1:5" x14ac:dyDescent="0.3">
      <c r="A48" s="5" t="s">
        <v>53</v>
      </c>
      <c r="B48" s="5" t="s">
        <v>60</v>
      </c>
      <c r="C48" s="5" t="s">
        <v>116</v>
      </c>
      <c r="D48" s="2">
        <f t="shared" si="2"/>
        <v>2</v>
      </c>
      <c r="E48">
        <v>0.18</v>
      </c>
    </row>
    <row r="49" spans="1:7" x14ac:dyDescent="0.3">
      <c r="A49" s="5" t="s">
        <v>53</v>
      </c>
      <c r="B49" s="5" t="s">
        <v>60</v>
      </c>
      <c r="C49" s="5" t="s">
        <v>61</v>
      </c>
      <c r="D49" s="2"/>
      <c r="E49" s="2"/>
    </row>
    <row r="50" spans="1:7" x14ac:dyDescent="0.3">
      <c r="A50" s="5" t="s">
        <v>53</v>
      </c>
      <c r="B50" s="5" t="s">
        <v>62</v>
      </c>
      <c r="C50" s="5" t="s">
        <v>116</v>
      </c>
      <c r="D50" s="1"/>
      <c r="E50" s="2"/>
    </row>
    <row r="51" spans="1:7" x14ac:dyDescent="0.3">
      <c r="A51" s="5" t="s">
        <v>53</v>
      </c>
      <c r="B51" s="5" t="s">
        <v>62</v>
      </c>
      <c r="C51" s="5" t="s">
        <v>63</v>
      </c>
      <c r="D51" s="2">
        <f>E51/0.09</f>
        <v>2.7</v>
      </c>
      <c r="E51" s="2">
        <v>0.24299999999999999</v>
      </c>
    </row>
    <row r="52" spans="1:7" x14ac:dyDescent="0.3">
      <c r="A52" s="5" t="s">
        <v>53</v>
      </c>
      <c r="B52" s="5" t="s">
        <v>64</v>
      </c>
      <c r="C52" s="5" t="s">
        <v>116</v>
      </c>
      <c r="D52" s="2">
        <f t="shared" ref="D52:D59" si="3">E52/0.09</f>
        <v>2.8000000000000003</v>
      </c>
      <c r="E52" s="2">
        <v>0.252</v>
      </c>
    </row>
    <row r="53" spans="1:7" x14ac:dyDescent="0.3">
      <c r="A53" s="5" t="s">
        <v>53</v>
      </c>
      <c r="B53" s="5" t="s">
        <v>64</v>
      </c>
      <c r="C53" s="5" t="s">
        <v>65</v>
      </c>
      <c r="D53" s="2">
        <f t="shared" si="3"/>
        <v>3.0000000000000004</v>
      </c>
      <c r="E53" s="2">
        <v>0.27</v>
      </c>
    </row>
    <row r="54" spans="1:7" x14ac:dyDescent="0.3">
      <c r="A54" s="5" t="s">
        <v>53</v>
      </c>
      <c r="B54" s="5" t="s">
        <v>66</v>
      </c>
      <c r="C54" s="5" t="s">
        <v>116</v>
      </c>
      <c r="D54" s="2">
        <f t="shared" si="3"/>
        <v>2.7</v>
      </c>
      <c r="E54" s="2">
        <v>0.24299999999999999</v>
      </c>
    </row>
    <row r="55" spans="1:7" x14ac:dyDescent="0.3">
      <c r="A55" s="5" t="s">
        <v>53</v>
      </c>
      <c r="B55" s="5" t="s">
        <v>66</v>
      </c>
      <c r="C55" s="5" t="s">
        <v>67</v>
      </c>
      <c r="D55" s="2">
        <f t="shared" si="3"/>
        <v>3.0000000000000004</v>
      </c>
      <c r="E55" s="2">
        <v>0.27</v>
      </c>
    </row>
    <row r="56" spans="1:7" x14ac:dyDescent="0.3">
      <c r="A56" s="5" t="s">
        <v>53</v>
      </c>
      <c r="B56" s="5" t="s">
        <v>68</v>
      </c>
      <c r="C56" s="5" t="s">
        <v>116</v>
      </c>
      <c r="D56" s="2">
        <f t="shared" si="3"/>
        <v>3.666666666666667</v>
      </c>
      <c r="E56" s="2">
        <v>0.33</v>
      </c>
    </row>
    <row r="57" spans="1:7" x14ac:dyDescent="0.3">
      <c r="A57" s="5" t="s">
        <v>53</v>
      </c>
      <c r="B57" s="5" t="s">
        <v>68</v>
      </c>
      <c r="C57" s="5" t="s">
        <v>69</v>
      </c>
      <c r="D57" s="2">
        <f t="shared" si="3"/>
        <v>3.0000000000000004</v>
      </c>
      <c r="E57" s="2">
        <v>0.27</v>
      </c>
    </row>
    <row r="58" spans="1:7" x14ac:dyDescent="0.3">
      <c r="A58" s="5" t="s">
        <v>53</v>
      </c>
      <c r="B58" s="5" t="s">
        <v>70</v>
      </c>
      <c r="C58" s="5" t="s">
        <v>116</v>
      </c>
      <c r="D58" s="2">
        <f t="shared" si="3"/>
        <v>3.1000000000000005</v>
      </c>
      <c r="E58" s="2">
        <v>0.27900000000000003</v>
      </c>
    </row>
    <row r="59" spans="1:7" x14ac:dyDescent="0.3">
      <c r="A59" s="5" t="s">
        <v>53</v>
      </c>
      <c r="B59" s="5" t="s">
        <v>70</v>
      </c>
      <c r="C59" s="5" t="s">
        <v>71</v>
      </c>
      <c r="D59" s="2">
        <f t="shared" si="3"/>
        <v>3.8888888888888888</v>
      </c>
      <c r="E59" s="2">
        <v>0.35</v>
      </c>
    </row>
    <row r="60" spans="1:7" x14ac:dyDescent="0.3">
      <c r="A60" s="5" t="s">
        <v>53</v>
      </c>
      <c r="B60" s="5" t="s">
        <v>72</v>
      </c>
      <c r="C60" s="5" t="s">
        <v>116</v>
      </c>
      <c r="D60" s="1"/>
      <c r="E60" s="2"/>
    </row>
    <row r="61" spans="1:7" x14ac:dyDescent="0.3">
      <c r="A61" s="5" t="s">
        <v>53</v>
      </c>
      <c r="B61" s="5" t="s">
        <v>72</v>
      </c>
      <c r="C61" s="5" t="s">
        <v>73</v>
      </c>
      <c r="D61" s="2"/>
      <c r="E61" s="2"/>
      <c r="F61" s="3"/>
      <c r="G61" s="3"/>
    </row>
    <row r="62" spans="1:7" x14ac:dyDescent="0.3">
      <c r="A62" s="5" t="s">
        <v>74</v>
      </c>
      <c r="B62" s="5" t="s">
        <v>75</v>
      </c>
      <c r="C62" s="5" t="s">
        <v>116</v>
      </c>
      <c r="D62" s="1">
        <v>2</v>
      </c>
      <c r="E62" s="2">
        <f>(D62*0.09)</f>
        <v>0.18</v>
      </c>
      <c r="F62" s="3"/>
      <c r="G62" s="3"/>
    </row>
    <row r="63" spans="1:7" x14ac:dyDescent="0.3">
      <c r="A63" s="5" t="s">
        <v>74</v>
      </c>
      <c r="B63" s="5" t="s">
        <v>75</v>
      </c>
      <c r="C63" s="5" t="s">
        <v>76</v>
      </c>
      <c r="D63" s="2">
        <v>2.4</v>
      </c>
      <c r="E63" s="2">
        <f t="shared" ref="E63:E81" si="4">(D63*0.09)</f>
        <v>0.216</v>
      </c>
      <c r="F63" s="3"/>
      <c r="G63" s="3"/>
    </row>
    <row r="64" spans="1:7" x14ac:dyDescent="0.3">
      <c r="A64" s="5" t="s">
        <v>74</v>
      </c>
      <c r="B64" s="5" t="s">
        <v>77</v>
      </c>
      <c r="C64" s="5" t="s">
        <v>116</v>
      </c>
      <c r="D64" s="1">
        <v>1.9</v>
      </c>
      <c r="E64" s="2">
        <f t="shared" si="4"/>
        <v>0.17099999999999999</v>
      </c>
      <c r="F64" s="3"/>
      <c r="G64" s="3"/>
    </row>
    <row r="65" spans="1:7" x14ac:dyDescent="0.3">
      <c r="A65" s="5" t="s">
        <v>74</v>
      </c>
      <c r="B65" s="5" t="s">
        <v>77</v>
      </c>
      <c r="C65" s="5" t="s">
        <v>78</v>
      </c>
      <c r="D65" s="2">
        <v>2</v>
      </c>
      <c r="E65" s="2">
        <f t="shared" si="4"/>
        <v>0.18</v>
      </c>
      <c r="F65" s="3"/>
      <c r="G65" s="3"/>
    </row>
    <row r="66" spans="1:7" x14ac:dyDescent="0.3">
      <c r="A66" s="5" t="s">
        <v>74</v>
      </c>
      <c r="B66" s="5" t="s">
        <v>79</v>
      </c>
      <c r="C66" s="5" t="s">
        <v>116</v>
      </c>
      <c r="D66" s="1">
        <v>1.9</v>
      </c>
      <c r="E66" s="2">
        <f t="shared" si="4"/>
        <v>0.17099999999999999</v>
      </c>
      <c r="F66" s="3"/>
      <c r="G66" s="3"/>
    </row>
    <row r="67" spans="1:7" x14ac:dyDescent="0.3">
      <c r="A67" s="5" t="s">
        <v>74</v>
      </c>
      <c r="B67" s="5" t="s">
        <v>79</v>
      </c>
      <c r="C67" s="5" t="s">
        <v>80</v>
      </c>
      <c r="D67" s="2">
        <v>2.2999999999999998</v>
      </c>
      <c r="E67" s="2">
        <f t="shared" si="4"/>
        <v>0.20699999999999999</v>
      </c>
      <c r="F67" s="3"/>
      <c r="G67" s="3"/>
    </row>
    <row r="68" spans="1:7" x14ac:dyDescent="0.3">
      <c r="A68" s="5" t="s">
        <v>74</v>
      </c>
      <c r="B68" s="5" t="s">
        <v>81</v>
      </c>
      <c r="C68" s="5" t="s">
        <v>116</v>
      </c>
      <c r="D68" s="1">
        <v>2.6</v>
      </c>
      <c r="E68" s="2">
        <f t="shared" si="4"/>
        <v>0.23399999999999999</v>
      </c>
      <c r="F68" s="3"/>
      <c r="G68" s="3"/>
    </row>
    <row r="69" spans="1:7" x14ac:dyDescent="0.3">
      <c r="A69" s="5" t="s">
        <v>74</v>
      </c>
      <c r="B69" s="5" t="s">
        <v>81</v>
      </c>
      <c r="C69" s="5" t="s">
        <v>82</v>
      </c>
      <c r="D69" s="2">
        <v>3.3</v>
      </c>
      <c r="E69" s="2">
        <f t="shared" si="4"/>
        <v>0.29699999999999999</v>
      </c>
      <c r="F69" s="3"/>
      <c r="G69" s="3"/>
    </row>
    <row r="70" spans="1:7" x14ac:dyDescent="0.3">
      <c r="A70" s="5" t="s">
        <v>74</v>
      </c>
      <c r="B70" s="5" t="s">
        <v>83</v>
      </c>
      <c r="C70" s="5" t="s">
        <v>116</v>
      </c>
      <c r="D70" s="1">
        <v>2.1</v>
      </c>
      <c r="E70" s="2">
        <f t="shared" si="4"/>
        <v>0.189</v>
      </c>
      <c r="F70" s="3"/>
      <c r="G70" s="3"/>
    </row>
    <row r="71" spans="1:7" x14ac:dyDescent="0.3">
      <c r="A71" s="5" t="s">
        <v>74</v>
      </c>
      <c r="B71" s="5" t="s">
        <v>83</v>
      </c>
      <c r="C71" s="5" t="s">
        <v>84</v>
      </c>
      <c r="D71" s="2">
        <v>2.2000000000000002</v>
      </c>
      <c r="E71" s="2">
        <f t="shared" si="4"/>
        <v>0.19800000000000001</v>
      </c>
      <c r="F71" s="3"/>
      <c r="G71" s="3"/>
    </row>
    <row r="72" spans="1:7" x14ac:dyDescent="0.3">
      <c r="A72" s="5" t="s">
        <v>74</v>
      </c>
      <c r="B72" s="5" t="s">
        <v>85</v>
      </c>
      <c r="C72" s="5" t="s">
        <v>116</v>
      </c>
      <c r="D72" s="1">
        <v>1.6</v>
      </c>
      <c r="E72" s="2">
        <f t="shared" si="4"/>
        <v>0.14399999999999999</v>
      </c>
      <c r="F72" s="3"/>
      <c r="G72" s="3"/>
    </row>
    <row r="73" spans="1:7" x14ac:dyDescent="0.3">
      <c r="A73" s="5" t="s">
        <v>74</v>
      </c>
      <c r="B73" s="5" t="s">
        <v>85</v>
      </c>
      <c r="C73" s="5" t="s">
        <v>86</v>
      </c>
      <c r="D73" s="2">
        <v>1.9</v>
      </c>
      <c r="E73" s="2">
        <f t="shared" si="4"/>
        <v>0.17099999999999999</v>
      </c>
    </row>
    <row r="74" spans="1:7" x14ac:dyDescent="0.3">
      <c r="A74" s="5" t="s">
        <v>74</v>
      </c>
      <c r="B74" s="5" t="s">
        <v>87</v>
      </c>
      <c r="C74" s="5" t="s">
        <v>116</v>
      </c>
      <c r="D74" s="1">
        <v>2.1</v>
      </c>
      <c r="E74" s="2">
        <f t="shared" si="4"/>
        <v>0.189</v>
      </c>
    </row>
    <row r="75" spans="1:7" x14ac:dyDescent="0.3">
      <c r="A75" s="5" t="s">
        <v>74</v>
      </c>
      <c r="B75" s="5" t="s">
        <v>87</v>
      </c>
      <c r="C75" s="5" t="s">
        <v>88</v>
      </c>
      <c r="D75" s="2">
        <v>3.4</v>
      </c>
      <c r="E75" s="2">
        <f t="shared" si="4"/>
        <v>0.30599999999999999</v>
      </c>
    </row>
    <row r="76" spans="1:7" x14ac:dyDescent="0.3">
      <c r="A76" s="5" t="s">
        <v>74</v>
      </c>
      <c r="B76" s="5" t="s">
        <v>89</v>
      </c>
      <c r="C76" s="5" t="s">
        <v>116</v>
      </c>
      <c r="D76" s="1">
        <v>1.6</v>
      </c>
      <c r="E76" s="2">
        <f t="shared" si="4"/>
        <v>0.14399999999999999</v>
      </c>
    </row>
    <row r="77" spans="1:7" x14ac:dyDescent="0.3">
      <c r="A77" s="5" t="s">
        <v>74</v>
      </c>
      <c r="B77" s="5" t="s">
        <v>89</v>
      </c>
      <c r="C77" s="5" t="s">
        <v>90</v>
      </c>
      <c r="D77" s="2">
        <v>2.5</v>
      </c>
      <c r="E77" s="2">
        <f>(D77*0.09)</f>
        <v>0.22499999999999998</v>
      </c>
    </row>
    <row r="78" spans="1:7" x14ac:dyDescent="0.3">
      <c r="A78" s="5" t="s">
        <v>74</v>
      </c>
      <c r="B78" s="5" t="s">
        <v>91</v>
      </c>
      <c r="C78" s="5" t="s">
        <v>116</v>
      </c>
      <c r="D78" s="1">
        <v>3.7</v>
      </c>
      <c r="E78" s="2">
        <f t="shared" si="4"/>
        <v>0.33300000000000002</v>
      </c>
    </row>
    <row r="79" spans="1:7" x14ac:dyDescent="0.3">
      <c r="A79" s="5" t="s">
        <v>74</v>
      </c>
      <c r="B79" s="5" t="s">
        <v>91</v>
      </c>
      <c r="C79" s="5" t="s">
        <v>92</v>
      </c>
      <c r="D79" s="2">
        <v>2.1</v>
      </c>
      <c r="E79" s="2">
        <f t="shared" si="4"/>
        <v>0.189</v>
      </c>
    </row>
    <row r="80" spans="1:7" x14ac:dyDescent="0.3">
      <c r="A80" s="5" t="s">
        <v>74</v>
      </c>
      <c r="B80" s="5" t="s">
        <v>93</v>
      </c>
      <c r="C80" s="5" t="s">
        <v>116</v>
      </c>
      <c r="D80" s="1">
        <v>1.8</v>
      </c>
      <c r="E80" s="2">
        <f t="shared" si="4"/>
        <v>0.16200000000000001</v>
      </c>
    </row>
    <row r="81" spans="1:5" x14ac:dyDescent="0.3">
      <c r="A81" s="5" t="s">
        <v>74</v>
      </c>
      <c r="B81" s="5" t="s">
        <v>93</v>
      </c>
      <c r="C81" s="5" t="s">
        <v>94</v>
      </c>
      <c r="D81" s="2">
        <v>1.9</v>
      </c>
      <c r="E81" s="2">
        <f t="shared" si="4"/>
        <v>0.17099999999999999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F6" sqref="F6"/>
    </sheetView>
  </sheetViews>
  <sheetFormatPr defaultRowHeight="14.4" x14ac:dyDescent="0.3"/>
  <cols>
    <col min="1" max="1" width="12.88671875" customWidth="1"/>
    <col min="2" max="2" width="12" customWidth="1"/>
    <col min="3" max="3" width="21.5546875" customWidth="1"/>
    <col min="4" max="4" width="17.6640625" style="29" bestFit="1" customWidth="1"/>
    <col min="5" max="5" width="12.44140625" style="29" customWidth="1"/>
  </cols>
  <sheetData>
    <row r="1" spans="1:9" ht="15.6" x14ac:dyDescent="0.3">
      <c r="A1" s="5" t="s">
        <v>9</v>
      </c>
      <c r="B1" s="5" t="s">
        <v>10</v>
      </c>
      <c r="C1" s="5"/>
      <c r="D1" s="24" t="s">
        <v>121</v>
      </c>
      <c r="E1" s="23" t="s">
        <v>3</v>
      </c>
      <c r="G1" s="6"/>
      <c r="H1" s="38"/>
      <c r="I1" s="38"/>
    </row>
    <row r="2" spans="1:9" x14ac:dyDescent="0.3">
      <c r="A2" s="5" t="s">
        <v>11</v>
      </c>
      <c r="B2" s="5" t="s">
        <v>12</v>
      </c>
      <c r="C2" s="5" t="s">
        <v>116</v>
      </c>
      <c r="D2" s="21">
        <v>2</v>
      </c>
      <c r="E2" s="21">
        <v>2</v>
      </c>
    </row>
    <row r="3" spans="1:9" x14ac:dyDescent="0.3">
      <c r="A3" s="5" t="s">
        <v>11</v>
      </c>
      <c r="B3" s="5" t="s">
        <v>12</v>
      </c>
      <c r="C3" s="5" t="s">
        <v>13</v>
      </c>
      <c r="D3" s="21">
        <v>2</v>
      </c>
      <c r="E3" s="21">
        <v>2</v>
      </c>
    </row>
    <row r="4" spans="1:9" x14ac:dyDescent="0.3">
      <c r="A4" s="5" t="s">
        <v>11</v>
      </c>
      <c r="B4" s="5" t="s">
        <v>14</v>
      </c>
      <c r="C4" s="5" t="s">
        <v>117</v>
      </c>
      <c r="D4" s="21">
        <v>2</v>
      </c>
      <c r="E4" s="21">
        <v>1</v>
      </c>
    </row>
    <row r="5" spans="1:9" x14ac:dyDescent="0.3">
      <c r="A5" s="5" t="s">
        <v>11</v>
      </c>
      <c r="B5" s="5" t="s">
        <v>14</v>
      </c>
      <c r="C5" s="5" t="s">
        <v>15</v>
      </c>
      <c r="D5" s="21">
        <v>2</v>
      </c>
      <c r="E5" s="21">
        <v>2</v>
      </c>
    </row>
    <row r="6" spans="1:9" x14ac:dyDescent="0.3">
      <c r="A6" s="5" t="s">
        <v>11</v>
      </c>
      <c r="B6" s="5" t="s">
        <v>16</v>
      </c>
      <c r="C6" s="5" t="s">
        <v>116</v>
      </c>
      <c r="D6" s="21">
        <v>2</v>
      </c>
      <c r="E6" s="21">
        <v>2</v>
      </c>
      <c r="F6" s="1"/>
    </row>
    <row r="7" spans="1:9" x14ac:dyDescent="0.3">
      <c r="A7" s="5" t="s">
        <v>11</v>
      </c>
      <c r="B7" s="5" t="s">
        <v>16</v>
      </c>
      <c r="C7" s="5" t="s">
        <v>17</v>
      </c>
      <c r="D7" s="21">
        <v>2</v>
      </c>
      <c r="E7" s="21">
        <v>2</v>
      </c>
      <c r="F7" s="1"/>
    </row>
    <row r="8" spans="1:9" x14ac:dyDescent="0.3">
      <c r="A8" s="5" t="s">
        <v>11</v>
      </c>
      <c r="B8" s="5" t="s">
        <v>18</v>
      </c>
      <c r="C8" s="5" t="s">
        <v>116</v>
      </c>
      <c r="D8" s="21">
        <v>2</v>
      </c>
      <c r="E8" s="21">
        <v>2</v>
      </c>
      <c r="G8" s="1"/>
      <c r="H8" s="1"/>
      <c r="I8" s="1"/>
    </row>
    <row r="9" spans="1:9" x14ac:dyDescent="0.3">
      <c r="A9" s="5" t="s">
        <v>11</v>
      </c>
      <c r="B9" s="5" t="s">
        <v>18</v>
      </c>
      <c r="C9" s="5" t="s">
        <v>19</v>
      </c>
      <c r="D9" s="21">
        <v>2</v>
      </c>
      <c r="E9" s="21">
        <v>2</v>
      </c>
      <c r="G9" s="1"/>
      <c r="H9" s="1"/>
      <c r="I9" s="1"/>
    </row>
    <row r="10" spans="1:9" x14ac:dyDescent="0.3">
      <c r="A10" s="5" t="s">
        <v>11</v>
      </c>
      <c r="B10" s="5" t="s">
        <v>20</v>
      </c>
      <c r="C10" s="5" t="s">
        <v>116</v>
      </c>
      <c r="D10" s="21">
        <v>2</v>
      </c>
      <c r="E10" s="21">
        <v>2</v>
      </c>
    </row>
    <row r="11" spans="1:9" x14ac:dyDescent="0.3">
      <c r="A11" s="5" t="s">
        <v>11</v>
      </c>
      <c r="B11" s="5" t="s">
        <v>20</v>
      </c>
      <c r="C11" s="5" t="s">
        <v>21</v>
      </c>
      <c r="D11" s="21">
        <v>2</v>
      </c>
      <c r="E11" s="21">
        <v>2</v>
      </c>
    </row>
    <row r="12" spans="1:9" x14ac:dyDescent="0.3">
      <c r="A12" s="5" t="s">
        <v>11</v>
      </c>
      <c r="B12" s="5" t="s">
        <v>22</v>
      </c>
      <c r="C12" s="5" t="s">
        <v>116</v>
      </c>
      <c r="D12" s="21">
        <v>2</v>
      </c>
      <c r="E12" s="21">
        <v>1</v>
      </c>
      <c r="F12" s="1"/>
    </row>
    <row r="13" spans="1:9" x14ac:dyDescent="0.3">
      <c r="A13" s="5" t="s">
        <v>11</v>
      </c>
      <c r="B13" s="5" t="s">
        <v>22</v>
      </c>
      <c r="C13" s="5" t="s">
        <v>23</v>
      </c>
      <c r="D13" s="21">
        <v>2</v>
      </c>
      <c r="E13" s="21">
        <v>1</v>
      </c>
      <c r="F13" s="1"/>
    </row>
    <row r="14" spans="1:9" x14ac:dyDescent="0.3">
      <c r="A14" s="5" t="s">
        <v>11</v>
      </c>
      <c r="B14" s="5" t="s">
        <v>24</v>
      </c>
      <c r="C14" s="5" t="s">
        <v>118</v>
      </c>
      <c r="D14" s="21">
        <v>1</v>
      </c>
      <c r="E14" s="21">
        <v>1</v>
      </c>
    </row>
    <row r="15" spans="1:9" x14ac:dyDescent="0.3">
      <c r="A15" s="5" t="s">
        <v>11</v>
      </c>
      <c r="B15" s="5" t="s">
        <v>24</v>
      </c>
      <c r="C15" s="5" t="s">
        <v>25</v>
      </c>
      <c r="D15" s="21">
        <v>2</v>
      </c>
      <c r="E15" s="21">
        <v>2</v>
      </c>
      <c r="F15" s="1"/>
    </row>
    <row r="16" spans="1:9" x14ac:dyDescent="0.3">
      <c r="A16" s="5" t="s">
        <v>11</v>
      </c>
      <c r="B16" s="5" t="s">
        <v>26</v>
      </c>
      <c r="C16" s="5" t="s">
        <v>116</v>
      </c>
      <c r="D16" s="21">
        <v>2</v>
      </c>
      <c r="E16" s="21">
        <v>2</v>
      </c>
    </row>
    <row r="17" spans="1:9" x14ac:dyDescent="0.3">
      <c r="A17" s="5" t="s">
        <v>11</v>
      </c>
      <c r="B17" s="5" t="s">
        <v>26</v>
      </c>
      <c r="C17" s="5" t="s">
        <v>27</v>
      </c>
      <c r="D17" s="21">
        <v>2</v>
      </c>
      <c r="E17" s="21">
        <v>2</v>
      </c>
    </row>
    <row r="18" spans="1:9" x14ac:dyDescent="0.3">
      <c r="A18" s="5" t="s">
        <v>11</v>
      </c>
      <c r="B18" s="5" t="s">
        <v>28</v>
      </c>
      <c r="C18" s="5" t="s">
        <v>116</v>
      </c>
      <c r="D18" s="21">
        <v>1</v>
      </c>
      <c r="E18" s="21">
        <v>1</v>
      </c>
    </row>
    <row r="19" spans="1:9" x14ac:dyDescent="0.3">
      <c r="A19" s="5" t="s">
        <v>11</v>
      </c>
      <c r="B19" s="5" t="s">
        <v>28</v>
      </c>
      <c r="C19" s="5" t="s">
        <v>29</v>
      </c>
      <c r="D19" s="21">
        <v>1</v>
      </c>
      <c r="E19" s="21">
        <v>1</v>
      </c>
    </row>
    <row r="20" spans="1:9" x14ac:dyDescent="0.3">
      <c r="A20" s="5" t="s">
        <v>11</v>
      </c>
      <c r="B20" s="5" t="s">
        <v>30</v>
      </c>
      <c r="C20" s="5" t="s">
        <v>116</v>
      </c>
      <c r="D20" s="21">
        <v>1</v>
      </c>
      <c r="E20" s="21">
        <v>1</v>
      </c>
      <c r="F20" s="1"/>
    </row>
    <row r="21" spans="1:9" x14ac:dyDescent="0.3">
      <c r="A21" s="5" t="s">
        <v>11</v>
      </c>
      <c r="B21" s="5" t="s">
        <v>30</v>
      </c>
      <c r="C21" s="5" t="s">
        <v>31</v>
      </c>
      <c r="D21" s="21">
        <v>2</v>
      </c>
      <c r="E21" s="21">
        <v>2</v>
      </c>
      <c r="F21" s="1"/>
    </row>
    <row r="22" spans="1:9" x14ac:dyDescent="0.3">
      <c r="A22" s="5" t="s">
        <v>32</v>
      </c>
      <c r="B22" s="5" t="s">
        <v>33</v>
      </c>
      <c r="C22" s="5" t="s">
        <v>116</v>
      </c>
      <c r="D22" s="21">
        <v>1</v>
      </c>
      <c r="E22" s="21">
        <v>1</v>
      </c>
      <c r="G22" s="1"/>
      <c r="H22" s="1"/>
      <c r="I22" s="1"/>
    </row>
    <row r="23" spans="1:9" x14ac:dyDescent="0.3">
      <c r="A23" s="5" t="s">
        <v>32</v>
      </c>
      <c r="B23" s="5" t="s">
        <v>33</v>
      </c>
      <c r="C23" s="5" t="s">
        <v>34</v>
      </c>
      <c r="D23" s="21">
        <v>2</v>
      </c>
      <c r="E23" s="21">
        <v>2</v>
      </c>
      <c r="F23" s="1"/>
      <c r="G23" s="1"/>
      <c r="H23" s="1"/>
      <c r="I23" s="1"/>
    </row>
    <row r="24" spans="1:9" x14ac:dyDescent="0.3">
      <c r="A24" s="5" t="s">
        <v>32</v>
      </c>
      <c r="B24" s="5" t="s">
        <v>35</v>
      </c>
      <c r="C24" s="5" t="s">
        <v>116</v>
      </c>
      <c r="D24" s="21">
        <v>1</v>
      </c>
      <c r="E24" s="21">
        <v>1</v>
      </c>
    </row>
    <row r="25" spans="1:9" x14ac:dyDescent="0.3">
      <c r="A25" s="5" t="s">
        <v>32</v>
      </c>
      <c r="B25" s="5" t="s">
        <v>35</v>
      </c>
      <c r="C25" s="5" t="s">
        <v>36</v>
      </c>
      <c r="D25" s="21">
        <v>2</v>
      </c>
      <c r="E25" s="21">
        <v>2</v>
      </c>
      <c r="H25" s="1"/>
      <c r="I25" s="1"/>
    </row>
    <row r="26" spans="1:9" x14ac:dyDescent="0.3">
      <c r="A26" s="5" t="s">
        <v>32</v>
      </c>
      <c r="B26" s="5" t="s">
        <v>37</v>
      </c>
      <c r="C26" s="5" t="s">
        <v>116</v>
      </c>
      <c r="D26" s="21">
        <v>2</v>
      </c>
      <c r="E26" s="21">
        <v>1</v>
      </c>
    </row>
    <row r="27" spans="1:9" x14ac:dyDescent="0.3">
      <c r="A27" s="5" t="s">
        <v>32</v>
      </c>
      <c r="B27" s="5" t="s">
        <v>37</v>
      </c>
      <c r="C27" s="5" t="s">
        <v>38</v>
      </c>
      <c r="D27" s="21">
        <v>2</v>
      </c>
      <c r="E27" s="21">
        <v>2</v>
      </c>
      <c r="F27" s="1"/>
    </row>
    <row r="28" spans="1:9" x14ac:dyDescent="0.3">
      <c r="A28" s="5" t="s">
        <v>32</v>
      </c>
      <c r="B28" s="5" t="s">
        <v>39</v>
      </c>
      <c r="C28" s="5" t="s">
        <v>116</v>
      </c>
      <c r="D28" s="21">
        <v>2</v>
      </c>
      <c r="E28" s="21">
        <v>2</v>
      </c>
    </row>
    <row r="29" spans="1:9" x14ac:dyDescent="0.3">
      <c r="A29" s="5" t="s">
        <v>32</v>
      </c>
      <c r="B29" s="5" t="s">
        <v>39</v>
      </c>
      <c r="C29" s="5" t="s">
        <v>40</v>
      </c>
      <c r="D29" s="21">
        <v>2</v>
      </c>
      <c r="E29" s="21">
        <v>2</v>
      </c>
      <c r="G29" s="1"/>
      <c r="H29" s="1"/>
      <c r="I29" s="1"/>
    </row>
    <row r="30" spans="1:9" x14ac:dyDescent="0.3">
      <c r="A30" s="5" t="s">
        <v>32</v>
      </c>
      <c r="B30" s="5" t="s">
        <v>41</v>
      </c>
      <c r="C30" s="5" t="s">
        <v>116</v>
      </c>
      <c r="D30" s="21">
        <v>2</v>
      </c>
      <c r="E30" s="21">
        <v>2</v>
      </c>
    </row>
    <row r="31" spans="1:9" x14ac:dyDescent="0.3">
      <c r="A31" s="5" t="s">
        <v>32</v>
      </c>
      <c r="B31" s="5" t="s">
        <v>41</v>
      </c>
      <c r="C31" s="5" t="s">
        <v>42</v>
      </c>
      <c r="D31" s="21">
        <v>2</v>
      </c>
      <c r="E31" s="21">
        <v>2</v>
      </c>
    </row>
    <row r="32" spans="1:9" x14ac:dyDescent="0.3">
      <c r="A32" s="5" t="s">
        <v>32</v>
      </c>
      <c r="B32" s="5" t="s">
        <v>43</v>
      </c>
      <c r="C32" s="5" t="s">
        <v>116</v>
      </c>
      <c r="D32" s="21">
        <v>1</v>
      </c>
      <c r="E32" s="21">
        <v>1</v>
      </c>
    </row>
    <row r="33" spans="1:9" x14ac:dyDescent="0.3">
      <c r="A33" s="5" t="s">
        <v>32</v>
      </c>
      <c r="B33" s="5" t="s">
        <v>43</v>
      </c>
      <c r="C33" s="5" t="s">
        <v>44</v>
      </c>
      <c r="D33" s="21">
        <v>2</v>
      </c>
      <c r="E33" s="21">
        <v>1</v>
      </c>
    </row>
    <row r="34" spans="1:9" x14ac:dyDescent="0.3">
      <c r="A34" s="5" t="s">
        <v>32</v>
      </c>
      <c r="B34" s="5" t="s">
        <v>45</v>
      </c>
      <c r="C34" s="5" t="s">
        <v>116</v>
      </c>
      <c r="D34" s="21">
        <v>1</v>
      </c>
      <c r="E34" s="21">
        <v>1</v>
      </c>
      <c r="F34" s="1"/>
    </row>
    <row r="35" spans="1:9" x14ac:dyDescent="0.3">
      <c r="A35" s="5" t="s">
        <v>32</v>
      </c>
      <c r="B35" s="5" t="s">
        <v>45</v>
      </c>
      <c r="C35" s="5" t="s">
        <v>46</v>
      </c>
      <c r="D35" s="21">
        <v>1</v>
      </c>
      <c r="E35" s="21">
        <v>1</v>
      </c>
      <c r="F35" s="1"/>
    </row>
    <row r="36" spans="1:9" x14ac:dyDescent="0.3">
      <c r="A36" s="5" t="s">
        <v>32</v>
      </c>
      <c r="B36" s="5" t="s">
        <v>47</v>
      </c>
      <c r="C36" s="5" t="s">
        <v>116</v>
      </c>
      <c r="D36" s="21">
        <v>1</v>
      </c>
      <c r="E36" s="21">
        <v>1</v>
      </c>
      <c r="G36" s="1"/>
      <c r="H36" s="1"/>
      <c r="I36" s="1"/>
    </row>
    <row r="37" spans="1:9" x14ac:dyDescent="0.3">
      <c r="A37" s="5" t="s">
        <v>32</v>
      </c>
      <c r="B37" s="5" t="s">
        <v>47</v>
      </c>
      <c r="C37" s="5" t="s">
        <v>48</v>
      </c>
      <c r="D37" s="21">
        <v>2</v>
      </c>
      <c r="E37" s="21">
        <v>2</v>
      </c>
      <c r="G37" s="1"/>
      <c r="H37" s="1"/>
      <c r="I37" s="1"/>
    </row>
    <row r="38" spans="1:9" x14ac:dyDescent="0.3">
      <c r="A38" s="5" t="s">
        <v>32</v>
      </c>
      <c r="B38" s="5" t="s">
        <v>49</v>
      </c>
      <c r="C38" s="5" t="s">
        <v>116</v>
      </c>
      <c r="D38" s="21">
        <v>2</v>
      </c>
      <c r="E38" s="21">
        <v>1</v>
      </c>
    </row>
    <row r="39" spans="1:9" x14ac:dyDescent="0.3">
      <c r="A39" s="5" t="s">
        <v>32</v>
      </c>
      <c r="B39" s="5" t="s">
        <v>49</v>
      </c>
      <c r="C39" s="5" t="s">
        <v>50</v>
      </c>
      <c r="D39" s="21">
        <v>2</v>
      </c>
      <c r="E39" s="21">
        <v>1</v>
      </c>
    </row>
    <row r="40" spans="1:9" x14ac:dyDescent="0.3">
      <c r="A40" s="5" t="s">
        <v>32</v>
      </c>
      <c r="B40" s="5" t="s">
        <v>51</v>
      </c>
      <c r="C40" s="5" t="s">
        <v>116</v>
      </c>
      <c r="D40" s="21">
        <v>1</v>
      </c>
      <c r="E40" s="21">
        <v>1</v>
      </c>
    </row>
    <row r="41" spans="1:9" x14ac:dyDescent="0.3">
      <c r="A41" s="5" t="s">
        <v>32</v>
      </c>
      <c r="B41" s="5" t="s">
        <v>51</v>
      </c>
      <c r="C41" s="5" t="s">
        <v>52</v>
      </c>
      <c r="D41" s="21">
        <v>1</v>
      </c>
      <c r="E41" s="21">
        <v>1</v>
      </c>
      <c r="F41" s="1"/>
    </row>
    <row r="42" spans="1:9" x14ac:dyDescent="0.3">
      <c r="A42" s="5" t="s">
        <v>53</v>
      </c>
      <c r="B42" s="5" t="s">
        <v>54</v>
      </c>
      <c r="C42" s="5" t="s">
        <v>116</v>
      </c>
      <c r="D42" s="21">
        <v>1</v>
      </c>
      <c r="E42" s="21">
        <v>1</v>
      </c>
      <c r="F42" s="1"/>
    </row>
    <row r="43" spans="1:9" x14ac:dyDescent="0.3">
      <c r="A43" s="5" t="s">
        <v>53</v>
      </c>
      <c r="B43" s="5" t="s">
        <v>54</v>
      </c>
      <c r="C43" s="5" t="s">
        <v>55</v>
      </c>
      <c r="D43" s="21">
        <v>2</v>
      </c>
      <c r="E43" s="21">
        <v>1</v>
      </c>
      <c r="G43" s="1"/>
      <c r="H43" s="1"/>
      <c r="I43" s="1"/>
    </row>
    <row r="44" spans="1:9" x14ac:dyDescent="0.3">
      <c r="A44" s="5" t="s">
        <v>53</v>
      </c>
      <c r="B44" s="5" t="s">
        <v>56</v>
      </c>
      <c r="C44" s="5" t="s">
        <v>116</v>
      </c>
      <c r="D44" s="21">
        <v>1</v>
      </c>
      <c r="E44" s="21">
        <v>1</v>
      </c>
      <c r="G44" s="1"/>
      <c r="H44" s="1"/>
      <c r="I44" s="1"/>
    </row>
    <row r="45" spans="1:9" x14ac:dyDescent="0.3">
      <c r="A45" s="5" t="s">
        <v>53</v>
      </c>
      <c r="B45" s="5" t="s">
        <v>56</v>
      </c>
      <c r="C45" s="5" t="s">
        <v>57</v>
      </c>
      <c r="D45" s="21">
        <v>1</v>
      </c>
      <c r="E45" s="21">
        <v>1</v>
      </c>
    </row>
    <row r="46" spans="1:9" x14ac:dyDescent="0.3">
      <c r="A46" s="5" t="s">
        <v>53</v>
      </c>
      <c r="B46" s="5" t="s">
        <v>58</v>
      </c>
      <c r="C46" s="5" t="s">
        <v>116</v>
      </c>
      <c r="D46" s="21">
        <v>1</v>
      </c>
      <c r="E46" s="21">
        <v>1</v>
      </c>
    </row>
    <row r="47" spans="1:9" x14ac:dyDescent="0.3">
      <c r="A47" s="5" t="s">
        <v>53</v>
      </c>
      <c r="B47" s="5" t="s">
        <v>58</v>
      </c>
      <c r="C47" s="5" t="s">
        <v>59</v>
      </c>
      <c r="D47" s="21">
        <v>1</v>
      </c>
      <c r="E47" s="21">
        <v>1</v>
      </c>
    </row>
    <row r="48" spans="1:9" x14ac:dyDescent="0.3">
      <c r="A48" s="5" t="s">
        <v>53</v>
      </c>
      <c r="B48" s="5" t="s">
        <v>60</v>
      </c>
      <c r="C48" s="5" t="s">
        <v>116</v>
      </c>
      <c r="D48" s="21">
        <v>1</v>
      </c>
      <c r="E48" s="21">
        <v>1</v>
      </c>
      <c r="F48" s="1"/>
    </row>
    <row r="49" spans="1:9" x14ac:dyDescent="0.3">
      <c r="A49" s="5" t="s">
        <v>53</v>
      </c>
      <c r="B49" s="5" t="s">
        <v>60</v>
      </c>
      <c r="C49" s="5" t="s">
        <v>61</v>
      </c>
      <c r="D49" s="21"/>
      <c r="E49" s="21"/>
      <c r="F49" s="1"/>
    </row>
    <row r="50" spans="1:9" x14ac:dyDescent="0.3">
      <c r="A50" s="5" t="s">
        <v>53</v>
      </c>
      <c r="B50" s="5" t="s">
        <v>62</v>
      </c>
      <c r="C50" s="5" t="s">
        <v>116</v>
      </c>
      <c r="D50" s="21"/>
      <c r="E50" s="21"/>
      <c r="G50" s="1"/>
      <c r="H50" s="1"/>
      <c r="I50" s="1"/>
    </row>
    <row r="51" spans="1:9" x14ac:dyDescent="0.3">
      <c r="A51" s="5" t="s">
        <v>53</v>
      </c>
      <c r="B51" s="5" t="s">
        <v>62</v>
      </c>
      <c r="C51" s="5" t="s">
        <v>63</v>
      </c>
      <c r="D51" s="21">
        <v>1</v>
      </c>
      <c r="E51" s="21">
        <v>1</v>
      </c>
      <c r="G51" s="1"/>
      <c r="H51" s="1"/>
      <c r="I51" s="1"/>
    </row>
    <row r="52" spans="1:9" x14ac:dyDescent="0.3">
      <c r="A52" s="5" t="s">
        <v>53</v>
      </c>
      <c r="B52" s="5" t="s">
        <v>64</v>
      </c>
      <c r="C52" s="5" t="s">
        <v>116</v>
      </c>
      <c r="D52" s="21">
        <v>2</v>
      </c>
      <c r="E52" s="21">
        <v>1</v>
      </c>
    </row>
    <row r="53" spans="1:9" x14ac:dyDescent="0.3">
      <c r="A53" s="5" t="s">
        <v>53</v>
      </c>
      <c r="B53" s="5" t="s">
        <v>64</v>
      </c>
      <c r="C53" s="5" t="s">
        <v>65</v>
      </c>
      <c r="D53" s="21">
        <v>1</v>
      </c>
      <c r="E53" s="21">
        <v>1</v>
      </c>
    </row>
    <row r="54" spans="1:9" x14ac:dyDescent="0.3">
      <c r="A54" s="5" t="s">
        <v>53</v>
      </c>
      <c r="B54" s="5" t="s">
        <v>66</v>
      </c>
      <c r="C54" s="5" t="s">
        <v>116</v>
      </c>
      <c r="D54" s="21">
        <v>2</v>
      </c>
      <c r="E54" s="21">
        <v>2</v>
      </c>
    </row>
    <row r="55" spans="1:9" x14ac:dyDescent="0.3">
      <c r="A55" s="5" t="s">
        <v>53</v>
      </c>
      <c r="B55" s="5" t="s">
        <v>66</v>
      </c>
      <c r="C55" s="5" t="s">
        <v>67</v>
      </c>
      <c r="D55" s="21">
        <v>1</v>
      </c>
      <c r="E55" s="21">
        <v>1</v>
      </c>
    </row>
    <row r="56" spans="1:9" x14ac:dyDescent="0.3">
      <c r="A56" s="5" t="s">
        <v>53</v>
      </c>
      <c r="B56" s="5" t="s">
        <v>68</v>
      </c>
      <c r="C56" s="5" t="s">
        <v>116</v>
      </c>
      <c r="D56" s="21">
        <v>2</v>
      </c>
      <c r="E56" s="21">
        <v>2</v>
      </c>
    </row>
    <row r="57" spans="1:9" x14ac:dyDescent="0.3">
      <c r="A57" s="5" t="s">
        <v>53</v>
      </c>
      <c r="B57" s="5" t="s">
        <v>68</v>
      </c>
      <c r="C57" s="5" t="s">
        <v>69</v>
      </c>
      <c r="D57" s="21">
        <v>2</v>
      </c>
      <c r="E57" s="21">
        <v>1</v>
      </c>
    </row>
    <row r="58" spans="1:9" x14ac:dyDescent="0.3">
      <c r="A58" s="5" t="s">
        <v>53</v>
      </c>
      <c r="B58" s="5" t="s">
        <v>70</v>
      </c>
      <c r="C58" s="5" t="s">
        <v>116</v>
      </c>
      <c r="D58" s="21">
        <v>2</v>
      </c>
      <c r="E58" s="21">
        <v>1</v>
      </c>
    </row>
    <row r="59" spans="1:9" x14ac:dyDescent="0.3">
      <c r="A59" s="5" t="s">
        <v>53</v>
      </c>
      <c r="B59" s="5" t="s">
        <v>70</v>
      </c>
      <c r="C59" s="5" t="s">
        <v>71</v>
      </c>
      <c r="D59" s="21"/>
      <c r="E59" s="21"/>
    </row>
    <row r="60" spans="1:9" x14ac:dyDescent="0.3">
      <c r="A60" s="5" t="s">
        <v>53</v>
      </c>
      <c r="B60" s="5" t="s">
        <v>72</v>
      </c>
      <c r="C60" s="5" t="s">
        <v>116</v>
      </c>
      <c r="D60" s="21"/>
      <c r="E60" s="21"/>
    </row>
    <row r="61" spans="1:9" x14ac:dyDescent="0.3">
      <c r="A61" s="5" t="s">
        <v>53</v>
      </c>
      <c r="B61" s="5" t="s">
        <v>72</v>
      </c>
      <c r="C61" s="5" t="s">
        <v>73</v>
      </c>
      <c r="D61" s="21">
        <v>2</v>
      </c>
      <c r="E61" s="21">
        <v>2</v>
      </c>
    </row>
    <row r="62" spans="1:9" x14ac:dyDescent="0.3">
      <c r="A62" s="5" t="s">
        <v>74</v>
      </c>
      <c r="B62" s="5" t="s">
        <v>75</v>
      </c>
      <c r="C62" s="5" t="s">
        <v>116</v>
      </c>
      <c r="D62" s="21">
        <v>1</v>
      </c>
      <c r="E62" s="21">
        <v>1</v>
      </c>
    </row>
    <row r="63" spans="1:9" x14ac:dyDescent="0.3">
      <c r="A63" s="5" t="s">
        <v>74</v>
      </c>
      <c r="B63" s="5" t="s">
        <v>75</v>
      </c>
      <c r="C63" s="5" t="s">
        <v>76</v>
      </c>
      <c r="D63" s="21">
        <v>1</v>
      </c>
      <c r="E63" s="21">
        <v>1</v>
      </c>
    </row>
    <row r="64" spans="1:9" x14ac:dyDescent="0.3">
      <c r="A64" s="5" t="s">
        <v>74</v>
      </c>
      <c r="B64" s="5" t="s">
        <v>77</v>
      </c>
      <c r="C64" s="5" t="s">
        <v>116</v>
      </c>
      <c r="D64" s="21">
        <v>1</v>
      </c>
      <c r="E64" s="21">
        <v>1</v>
      </c>
    </row>
    <row r="65" spans="1:5" x14ac:dyDescent="0.3">
      <c r="A65" s="5" t="s">
        <v>74</v>
      </c>
      <c r="B65" s="5" t="s">
        <v>77</v>
      </c>
      <c r="C65" s="5" t="s">
        <v>78</v>
      </c>
      <c r="D65" s="21">
        <v>1</v>
      </c>
      <c r="E65" s="21">
        <v>1</v>
      </c>
    </row>
    <row r="66" spans="1:5" x14ac:dyDescent="0.3">
      <c r="A66" s="5" t="s">
        <v>74</v>
      </c>
      <c r="B66" s="5" t="s">
        <v>79</v>
      </c>
      <c r="C66" s="5" t="s">
        <v>116</v>
      </c>
      <c r="D66" s="21">
        <v>1</v>
      </c>
      <c r="E66" s="21">
        <v>1</v>
      </c>
    </row>
    <row r="67" spans="1:5" x14ac:dyDescent="0.3">
      <c r="A67" s="5" t="s">
        <v>74</v>
      </c>
      <c r="B67" s="5" t="s">
        <v>79</v>
      </c>
      <c r="C67" s="5" t="s">
        <v>80</v>
      </c>
      <c r="D67" s="21">
        <v>1</v>
      </c>
      <c r="E67" s="21">
        <v>1</v>
      </c>
    </row>
    <row r="68" spans="1:5" x14ac:dyDescent="0.3">
      <c r="A68" s="5" t="s">
        <v>74</v>
      </c>
      <c r="B68" s="5" t="s">
        <v>81</v>
      </c>
      <c r="C68" s="5" t="s">
        <v>116</v>
      </c>
      <c r="D68" s="21">
        <v>1</v>
      </c>
      <c r="E68" s="21">
        <v>1</v>
      </c>
    </row>
    <row r="69" spans="1:5" x14ac:dyDescent="0.3">
      <c r="A69" s="5" t="s">
        <v>74</v>
      </c>
      <c r="B69" s="5" t="s">
        <v>81</v>
      </c>
      <c r="C69" s="5" t="s">
        <v>82</v>
      </c>
      <c r="D69" s="21">
        <v>1</v>
      </c>
      <c r="E69" s="21">
        <v>1</v>
      </c>
    </row>
    <row r="70" spans="1:5" x14ac:dyDescent="0.3">
      <c r="A70" s="5" t="s">
        <v>74</v>
      </c>
      <c r="B70" s="5" t="s">
        <v>83</v>
      </c>
      <c r="C70" s="5" t="s">
        <v>116</v>
      </c>
      <c r="D70" s="21">
        <v>1</v>
      </c>
      <c r="E70" s="21">
        <v>1</v>
      </c>
    </row>
    <row r="71" spans="1:5" x14ac:dyDescent="0.3">
      <c r="A71" s="5" t="s">
        <v>74</v>
      </c>
      <c r="B71" s="5" t="s">
        <v>83</v>
      </c>
      <c r="C71" s="5" t="s">
        <v>84</v>
      </c>
      <c r="D71" s="21">
        <v>1</v>
      </c>
      <c r="E71" s="21">
        <v>1</v>
      </c>
    </row>
    <row r="72" spans="1:5" x14ac:dyDescent="0.3">
      <c r="A72" s="5" t="s">
        <v>74</v>
      </c>
      <c r="B72" s="5" t="s">
        <v>85</v>
      </c>
      <c r="C72" s="5" t="s">
        <v>116</v>
      </c>
      <c r="D72" s="21">
        <v>1</v>
      </c>
      <c r="E72" s="21">
        <v>1</v>
      </c>
    </row>
    <row r="73" spans="1:5" x14ac:dyDescent="0.3">
      <c r="A73" s="5" t="s">
        <v>74</v>
      </c>
      <c r="B73" s="5" t="s">
        <v>85</v>
      </c>
      <c r="C73" s="5" t="s">
        <v>86</v>
      </c>
      <c r="D73" s="21">
        <v>1</v>
      </c>
      <c r="E73" s="21">
        <v>1</v>
      </c>
    </row>
    <row r="74" spans="1:5" x14ac:dyDescent="0.3">
      <c r="A74" s="5" t="s">
        <v>74</v>
      </c>
      <c r="B74" s="5" t="s">
        <v>87</v>
      </c>
      <c r="C74" s="5" t="s">
        <v>116</v>
      </c>
      <c r="D74" s="21">
        <v>1</v>
      </c>
      <c r="E74" s="21">
        <v>1</v>
      </c>
    </row>
    <row r="75" spans="1:5" x14ac:dyDescent="0.3">
      <c r="A75" s="5" t="s">
        <v>74</v>
      </c>
      <c r="B75" s="5" t="s">
        <v>87</v>
      </c>
      <c r="C75" s="5" t="s">
        <v>88</v>
      </c>
      <c r="D75" s="21">
        <v>2</v>
      </c>
      <c r="E75" s="21">
        <v>2</v>
      </c>
    </row>
    <row r="76" spans="1:5" x14ac:dyDescent="0.3">
      <c r="A76" s="5" t="s">
        <v>74</v>
      </c>
      <c r="B76" s="5" t="s">
        <v>89</v>
      </c>
      <c r="C76" s="5" t="s">
        <v>116</v>
      </c>
      <c r="D76" s="21">
        <v>1</v>
      </c>
      <c r="E76" s="21">
        <v>1</v>
      </c>
    </row>
    <row r="77" spans="1:5" x14ac:dyDescent="0.3">
      <c r="A77" s="5" t="s">
        <v>74</v>
      </c>
      <c r="B77" s="5" t="s">
        <v>89</v>
      </c>
      <c r="C77" s="5" t="s">
        <v>90</v>
      </c>
      <c r="D77" s="21">
        <v>2</v>
      </c>
      <c r="E77" s="21">
        <v>2</v>
      </c>
    </row>
    <row r="78" spans="1:5" x14ac:dyDescent="0.3">
      <c r="A78" s="5" t="s">
        <v>74</v>
      </c>
      <c r="B78" s="5" t="s">
        <v>91</v>
      </c>
      <c r="C78" s="5" t="s">
        <v>116</v>
      </c>
      <c r="D78" s="21">
        <v>1</v>
      </c>
      <c r="E78" s="21">
        <v>1</v>
      </c>
    </row>
    <row r="79" spans="1:5" x14ac:dyDescent="0.3">
      <c r="A79" s="5" t="s">
        <v>74</v>
      </c>
      <c r="B79" s="5" t="s">
        <v>91</v>
      </c>
      <c r="C79" s="5" t="s">
        <v>92</v>
      </c>
      <c r="D79" s="21">
        <v>1</v>
      </c>
      <c r="E79" s="21">
        <v>1</v>
      </c>
    </row>
    <row r="80" spans="1:5" x14ac:dyDescent="0.3">
      <c r="A80" s="5" t="s">
        <v>74</v>
      </c>
      <c r="B80" s="5" t="s">
        <v>93</v>
      </c>
      <c r="C80" s="5" t="s">
        <v>116</v>
      </c>
      <c r="D80" s="21">
        <v>1</v>
      </c>
      <c r="E80" s="21">
        <v>1</v>
      </c>
    </row>
    <row r="81" spans="1:5" x14ac:dyDescent="0.3">
      <c r="A81" s="5" t="s">
        <v>74</v>
      </c>
      <c r="B81" s="5" t="s">
        <v>93</v>
      </c>
      <c r="C81" s="5" t="s">
        <v>94</v>
      </c>
      <c r="D81" s="21">
        <v>1</v>
      </c>
      <c r="E81" s="21">
        <v>1</v>
      </c>
    </row>
  </sheetData>
  <mergeCells count="1">
    <mergeCell ref="H1:I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workbookViewId="0">
      <selection activeCell="D1" sqref="D1:D1048576"/>
    </sheetView>
  </sheetViews>
  <sheetFormatPr defaultRowHeight="14.4" x14ac:dyDescent="0.3"/>
  <cols>
    <col min="1" max="1" width="13" customWidth="1"/>
    <col min="2" max="2" width="11.88671875" customWidth="1"/>
    <col min="3" max="3" width="21.5546875" customWidth="1"/>
    <col min="4" max="4" width="9.109375" style="29"/>
  </cols>
  <sheetData>
    <row r="1" spans="1:5" ht="15.6" x14ac:dyDescent="0.3">
      <c r="A1" s="5" t="s">
        <v>9</v>
      </c>
      <c r="B1" s="5" t="s">
        <v>10</v>
      </c>
      <c r="C1" s="5"/>
      <c r="D1" s="24" t="s">
        <v>119</v>
      </c>
      <c r="E1" s="34"/>
    </row>
    <row r="2" spans="1:5" x14ac:dyDescent="0.3">
      <c r="A2" s="5" t="s">
        <v>11</v>
      </c>
      <c r="B2" s="5" t="s">
        <v>12</v>
      </c>
      <c r="C2" s="5" t="s">
        <v>116</v>
      </c>
      <c r="D2" s="22" t="s">
        <v>4</v>
      </c>
    </row>
    <row r="3" spans="1:5" x14ac:dyDescent="0.3">
      <c r="A3" s="5" t="s">
        <v>11</v>
      </c>
      <c r="B3" s="5" t="s">
        <v>12</v>
      </c>
      <c r="C3" s="5" t="s">
        <v>13</v>
      </c>
      <c r="D3" s="22" t="s">
        <v>4</v>
      </c>
    </row>
    <row r="4" spans="1:5" x14ac:dyDescent="0.3">
      <c r="A4" s="5" t="s">
        <v>11</v>
      </c>
      <c r="B4" s="5" t="s">
        <v>14</v>
      </c>
      <c r="C4" s="5" t="s">
        <v>117</v>
      </c>
      <c r="D4" s="22" t="s">
        <v>4</v>
      </c>
    </row>
    <row r="5" spans="1:5" x14ac:dyDescent="0.3">
      <c r="A5" s="5" t="s">
        <v>11</v>
      </c>
      <c r="B5" s="5" t="s">
        <v>14</v>
      </c>
      <c r="C5" s="5" t="s">
        <v>15</v>
      </c>
      <c r="D5" s="22" t="s">
        <v>4</v>
      </c>
    </row>
    <row r="6" spans="1:5" x14ac:dyDescent="0.3">
      <c r="A6" s="5" t="s">
        <v>11</v>
      </c>
      <c r="B6" s="5" t="s">
        <v>16</v>
      </c>
      <c r="C6" s="5" t="s">
        <v>116</v>
      </c>
      <c r="D6" s="22" t="s">
        <v>4</v>
      </c>
    </row>
    <row r="7" spans="1:5" x14ac:dyDescent="0.3">
      <c r="A7" s="5" t="s">
        <v>11</v>
      </c>
      <c r="B7" s="5" t="s">
        <v>16</v>
      </c>
      <c r="C7" s="5" t="s">
        <v>17</v>
      </c>
      <c r="D7" s="22" t="s">
        <v>4</v>
      </c>
    </row>
    <row r="8" spans="1:5" x14ac:dyDescent="0.3">
      <c r="A8" s="5" t="s">
        <v>11</v>
      </c>
      <c r="B8" s="5" t="s">
        <v>18</v>
      </c>
      <c r="C8" s="5" t="s">
        <v>116</v>
      </c>
      <c r="D8" s="22" t="s">
        <v>4</v>
      </c>
      <c r="E8" s="1"/>
    </row>
    <row r="9" spans="1:5" x14ac:dyDescent="0.3">
      <c r="A9" s="5" t="s">
        <v>11</v>
      </c>
      <c r="B9" s="5" t="s">
        <v>18</v>
      </c>
      <c r="C9" s="5" t="s">
        <v>19</v>
      </c>
      <c r="D9" s="22" t="s">
        <v>4</v>
      </c>
      <c r="E9" s="1"/>
    </row>
    <row r="10" spans="1:5" x14ac:dyDescent="0.3">
      <c r="A10" s="5" t="s">
        <v>11</v>
      </c>
      <c r="B10" s="5" t="s">
        <v>20</v>
      </c>
      <c r="C10" s="5" t="s">
        <v>116</v>
      </c>
      <c r="D10" s="22" t="s">
        <v>4</v>
      </c>
    </row>
    <row r="11" spans="1:5" x14ac:dyDescent="0.3">
      <c r="A11" s="5" t="s">
        <v>11</v>
      </c>
      <c r="B11" s="5" t="s">
        <v>20</v>
      </c>
      <c r="C11" s="5" t="s">
        <v>21</v>
      </c>
      <c r="D11" s="22" t="s">
        <v>4</v>
      </c>
    </row>
    <row r="12" spans="1:5" x14ac:dyDescent="0.3">
      <c r="A12" s="5" t="s">
        <v>11</v>
      </c>
      <c r="B12" s="5" t="s">
        <v>22</v>
      </c>
      <c r="C12" s="5" t="s">
        <v>116</v>
      </c>
      <c r="D12" s="22" t="s">
        <v>4</v>
      </c>
    </row>
    <row r="13" spans="1:5" x14ac:dyDescent="0.3">
      <c r="A13" s="5" t="s">
        <v>11</v>
      </c>
      <c r="B13" s="5" t="s">
        <v>22</v>
      </c>
      <c r="C13" s="5" t="s">
        <v>23</v>
      </c>
      <c r="D13" s="22" t="s">
        <v>4</v>
      </c>
    </row>
    <row r="14" spans="1:5" x14ac:dyDescent="0.3">
      <c r="A14" s="5" t="s">
        <v>11</v>
      </c>
      <c r="B14" s="5" t="s">
        <v>24</v>
      </c>
      <c r="C14" s="5" t="s">
        <v>118</v>
      </c>
      <c r="D14" s="22" t="s">
        <v>6</v>
      </c>
    </row>
    <row r="15" spans="1:5" x14ac:dyDescent="0.3">
      <c r="A15" s="5" t="s">
        <v>11</v>
      </c>
      <c r="B15" s="5" t="s">
        <v>24</v>
      </c>
      <c r="C15" s="5" t="s">
        <v>25</v>
      </c>
      <c r="D15" s="22" t="s">
        <v>5</v>
      </c>
    </row>
    <row r="16" spans="1:5" x14ac:dyDescent="0.3">
      <c r="A16" s="5" t="s">
        <v>11</v>
      </c>
      <c r="B16" s="5" t="s">
        <v>26</v>
      </c>
      <c r="C16" s="5" t="s">
        <v>116</v>
      </c>
      <c r="D16" s="22" t="s">
        <v>5</v>
      </c>
    </row>
    <row r="17" spans="1:5" x14ac:dyDescent="0.3">
      <c r="A17" s="5" t="s">
        <v>11</v>
      </c>
      <c r="B17" s="5" t="s">
        <v>26</v>
      </c>
      <c r="C17" s="5" t="s">
        <v>27</v>
      </c>
      <c r="D17" s="22" t="s">
        <v>4</v>
      </c>
    </row>
    <row r="18" spans="1:5" x14ac:dyDescent="0.3">
      <c r="A18" s="5" t="s">
        <v>11</v>
      </c>
      <c r="B18" s="5" t="s">
        <v>28</v>
      </c>
      <c r="C18" s="5" t="s">
        <v>116</v>
      </c>
      <c r="D18" s="22" t="s">
        <v>4</v>
      </c>
    </row>
    <row r="19" spans="1:5" x14ac:dyDescent="0.3">
      <c r="A19" s="5" t="s">
        <v>11</v>
      </c>
      <c r="B19" s="5" t="s">
        <v>28</v>
      </c>
      <c r="C19" s="5" t="s">
        <v>29</v>
      </c>
      <c r="D19" s="22" t="s">
        <v>4</v>
      </c>
    </row>
    <row r="20" spans="1:5" x14ac:dyDescent="0.3">
      <c r="A20" s="5" t="s">
        <v>11</v>
      </c>
      <c r="B20" s="5" t="s">
        <v>30</v>
      </c>
      <c r="C20" s="5" t="s">
        <v>116</v>
      </c>
      <c r="D20" s="22" t="s">
        <v>5</v>
      </c>
    </row>
    <row r="21" spans="1:5" x14ac:dyDescent="0.3">
      <c r="A21" s="5" t="s">
        <v>11</v>
      </c>
      <c r="B21" s="5" t="s">
        <v>30</v>
      </c>
      <c r="C21" s="5" t="s">
        <v>31</v>
      </c>
      <c r="D21" s="22" t="s">
        <v>4</v>
      </c>
    </row>
    <row r="22" spans="1:5" x14ac:dyDescent="0.3">
      <c r="A22" s="5" t="s">
        <v>32</v>
      </c>
      <c r="B22" s="5" t="s">
        <v>33</v>
      </c>
      <c r="C22" s="5" t="s">
        <v>116</v>
      </c>
      <c r="D22" s="22" t="s">
        <v>6</v>
      </c>
      <c r="E22" s="1"/>
    </row>
    <row r="23" spans="1:5" x14ac:dyDescent="0.3">
      <c r="A23" s="5" t="s">
        <v>32</v>
      </c>
      <c r="B23" s="5" t="s">
        <v>33</v>
      </c>
      <c r="C23" s="5" t="s">
        <v>34</v>
      </c>
      <c r="D23" s="22" t="s">
        <v>5</v>
      </c>
      <c r="E23" s="1"/>
    </row>
    <row r="24" spans="1:5" x14ac:dyDescent="0.3">
      <c r="A24" s="5" t="s">
        <v>32</v>
      </c>
      <c r="B24" s="5" t="s">
        <v>35</v>
      </c>
      <c r="C24" s="5" t="s">
        <v>116</v>
      </c>
      <c r="D24" s="22" t="s">
        <v>6</v>
      </c>
    </row>
    <row r="25" spans="1:5" x14ac:dyDescent="0.3">
      <c r="A25" s="5" t="s">
        <v>32</v>
      </c>
      <c r="B25" s="5" t="s">
        <v>35</v>
      </c>
      <c r="C25" s="5" t="s">
        <v>36</v>
      </c>
      <c r="D25" s="22" t="s">
        <v>4</v>
      </c>
    </row>
    <row r="26" spans="1:5" x14ac:dyDescent="0.3">
      <c r="A26" s="5" t="s">
        <v>32</v>
      </c>
      <c r="B26" s="5" t="s">
        <v>37</v>
      </c>
      <c r="C26" s="5" t="s">
        <v>116</v>
      </c>
      <c r="D26" s="22" t="s">
        <v>6</v>
      </c>
    </row>
    <row r="27" spans="1:5" x14ac:dyDescent="0.3">
      <c r="A27" s="5" t="s">
        <v>32</v>
      </c>
      <c r="B27" s="5" t="s">
        <v>37</v>
      </c>
      <c r="C27" s="5" t="s">
        <v>38</v>
      </c>
      <c r="D27" s="22" t="s">
        <v>5</v>
      </c>
    </row>
    <row r="28" spans="1:5" x14ac:dyDescent="0.3">
      <c r="A28" s="5" t="s">
        <v>32</v>
      </c>
      <c r="B28" s="5" t="s">
        <v>39</v>
      </c>
      <c r="C28" s="5" t="s">
        <v>116</v>
      </c>
      <c r="D28" s="22" t="s">
        <v>4</v>
      </c>
    </row>
    <row r="29" spans="1:5" x14ac:dyDescent="0.3">
      <c r="A29" s="5" t="s">
        <v>32</v>
      </c>
      <c r="B29" s="5" t="s">
        <v>39</v>
      </c>
      <c r="C29" s="5" t="s">
        <v>40</v>
      </c>
      <c r="D29" s="22" t="s">
        <v>4</v>
      </c>
      <c r="E29" s="1"/>
    </row>
    <row r="30" spans="1:5" x14ac:dyDescent="0.3">
      <c r="A30" s="5" t="s">
        <v>32</v>
      </c>
      <c r="B30" s="5" t="s">
        <v>41</v>
      </c>
      <c r="C30" s="5" t="s">
        <v>116</v>
      </c>
      <c r="D30" s="22" t="s">
        <v>4</v>
      </c>
    </row>
    <row r="31" spans="1:5" x14ac:dyDescent="0.3">
      <c r="A31" s="5" t="s">
        <v>32</v>
      </c>
      <c r="B31" s="5" t="s">
        <v>41</v>
      </c>
      <c r="C31" s="5" t="s">
        <v>42</v>
      </c>
      <c r="D31" s="22" t="s">
        <v>4</v>
      </c>
    </row>
    <row r="32" spans="1:5" x14ac:dyDescent="0.3">
      <c r="A32" s="5" t="s">
        <v>32</v>
      </c>
      <c r="B32" s="5" t="s">
        <v>43</v>
      </c>
      <c r="C32" s="5" t="s">
        <v>116</v>
      </c>
      <c r="D32" s="22" t="s">
        <v>4</v>
      </c>
    </row>
    <row r="33" spans="1:5" x14ac:dyDescent="0.3">
      <c r="A33" s="5" t="s">
        <v>32</v>
      </c>
      <c r="B33" s="5" t="s">
        <v>43</v>
      </c>
      <c r="C33" s="5" t="s">
        <v>44</v>
      </c>
      <c r="D33" s="22" t="s">
        <v>4</v>
      </c>
    </row>
    <row r="34" spans="1:5" x14ac:dyDescent="0.3">
      <c r="A34" s="5" t="s">
        <v>32</v>
      </c>
      <c r="B34" s="5" t="s">
        <v>45</v>
      </c>
      <c r="C34" s="5" t="s">
        <v>116</v>
      </c>
      <c r="D34" s="22" t="s">
        <v>4</v>
      </c>
    </row>
    <row r="35" spans="1:5" x14ac:dyDescent="0.3">
      <c r="A35" s="5" t="s">
        <v>32</v>
      </c>
      <c r="B35" s="5" t="s">
        <v>45</v>
      </c>
      <c r="C35" s="5" t="s">
        <v>46</v>
      </c>
      <c r="D35" s="22" t="s">
        <v>4</v>
      </c>
    </row>
    <row r="36" spans="1:5" x14ac:dyDescent="0.3">
      <c r="A36" s="5" t="s">
        <v>32</v>
      </c>
      <c r="B36" s="5" t="s">
        <v>47</v>
      </c>
      <c r="C36" s="5" t="s">
        <v>116</v>
      </c>
      <c r="D36" s="22" t="s">
        <v>4</v>
      </c>
      <c r="E36" s="1"/>
    </row>
    <row r="37" spans="1:5" x14ac:dyDescent="0.3">
      <c r="A37" s="5" t="s">
        <v>32</v>
      </c>
      <c r="B37" s="5" t="s">
        <v>47</v>
      </c>
      <c r="C37" s="5" t="s">
        <v>48</v>
      </c>
      <c r="D37" s="22" t="s">
        <v>4</v>
      </c>
      <c r="E37" s="1"/>
    </row>
    <row r="38" spans="1:5" x14ac:dyDescent="0.3">
      <c r="A38" s="5" t="s">
        <v>32</v>
      </c>
      <c r="B38" s="5" t="s">
        <v>49</v>
      </c>
      <c r="C38" s="5" t="s">
        <v>116</v>
      </c>
      <c r="D38" s="22" t="s">
        <v>7</v>
      </c>
    </row>
    <row r="39" spans="1:5" x14ac:dyDescent="0.3">
      <c r="A39" s="5" t="s">
        <v>32</v>
      </c>
      <c r="B39" s="5" t="s">
        <v>49</v>
      </c>
      <c r="C39" s="5" t="s">
        <v>50</v>
      </c>
      <c r="D39" s="22" t="s">
        <v>4</v>
      </c>
    </row>
    <row r="40" spans="1:5" x14ac:dyDescent="0.3">
      <c r="A40" s="5" t="s">
        <v>32</v>
      </c>
      <c r="B40" s="5" t="s">
        <v>51</v>
      </c>
      <c r="C40" s="5" t="s">
        <v>116</v>
      </c>
      <c r="D40" s="22" t="s">
        <v>4</v>
      </c>
    </row>
    <row r="41" spans="1:5" x14ac:dyDescent="0.3">
      <c r="A41" s="5" t="s">
        <v>32</v>
      </c>
      <c r="B41" s="5" t="s">
        <v>51</v>
      </c>
      <c r="C41" s="5" t="s">
        <v>52</v>
      </c>
      <c r="D41" s="22" t="s">
        <v>4</v>
      </c>
    </row>
    <row r="42" spans="1:5" x14ac:dyDescent="0.3">
      <c r="A42" s="5" t="s">
        <v>53</v>
      </c>
      <c r="B42" s="5" t="s">
        <v>54</v>
      </c>
      <c r="C42" s="5" t="s">
        <v>116</v>
      </c>
      <c r="D42" s="22" t="s">
        <v>4</v>
      </c>
    </row>
    <row r="43" spans="1:5" x14ac:dyDescent="0.3">
      <c r="A43" s="5" t="s">
        <v>53</v>
      </c>
      <c r="B43" s="5" t="s">
        <v>54</v>
      </c>
      <c r="C43" s="5" t="s">
        <v>55</v>
      </c>
      <c r="D43" s="22" t="s">
        <v>4</v>
      </c>
      <c r="E43" s="1"/>
    </row>
    <row r="44" spans="1:5" x14ac:dyDescent="0.3">
      <c r="A44" s="5" t="s">
        <v>53</v>
      </c>
      <c r="B44" s="5" t="s">
        <v>56</v>
      </c>
      <c r="C44" s="5" t="s">
        <v>116</v>
      </c>
      <c r="D44" s="22" t="s">
        <v>4</v>
      </c>
      <c r="E44" s="1"/>
    </row>
    <row r="45" spans="1:5" x14ac:dyDescent="0.3">
      <c r="A45" s="5" t="s">
        <v>53</v>
      </c>
      <c r="B45" s="5" t="s">
        <v>56</v>
      </c>
      <c r="C45" s="5" t="s">
        <v>57</v>
      </c>
      <c r="D45" s="22" t="s">
        <v>4</v>
      </c>
    </row>
    <row r="46" spans="1:5" x14ac:dyDescent="0.3">
      <c r="A46" s="5" t="s">
        <v>53</v>
      </c>
      <c r="B46" s="5" t="s">
        <v>58</v>
      </c>
      <c r="C46" s="5" t="s">
        <v>116</v>
      </c>
      <c r="D46" s="22" t="s">
        <v>5</v>
      </c>
    </row>
    <row r="47" spans="1:5" x14ac:dyDescent="0.3">
      <c r="A47" s="5" t="s">
        <v>53</v>
      </c>
      <c r="B47" s="5" t="s">
        <v>58</v>
      </c>
      <c r="C47" s="5" t="s">
        <v>59</v>
      </c>
      <c r="D47" s="22" t="s">
        <v>4</v>
      </c>
    </row>
    <row r="48" spans="1:5" x14ac:dyDescent="0.3">
      <c r="A48" s="5" t="s">
        <v>53</v>
      </c>
      <c r="B48" s="5" t="s">
        <v>60</v>
      </c>
      <c r="C48" s="5" t="s">
        <v>116</v>
      </c>
      <c r="D48" s="22" t="s">
        <v>5</v>
      </c>
    </row>
    <row r="49" spans="1:5" x14ac:dyDescent="0.3">
      <c r="A49" s="5" t="s">
        <v>53</v>
      </c>
      <c r="B49" s="5" t="s">
        <v>60</v>
      </c>
      <c r="C49" s="5" t="s">
        <v>61</v>
      </c>
      <c r="D49" s="22" t="s">
        <v>5</v>
      </c>
    </row>
    <row r="50" spans="1:5" x14ac:dyDescent="0.3">
      <c r="A50" s="5" t="s">
        <v>53</v>
      </c>
      <c r="B50" s="5" t="s">
        <v>62</v>
      </c>
      <c r="C50" s="5" t="s">
        <v>116</v>
      </c>
      <c r="D50" s="22"/>
      <c r="E50" s="1"/>
    </row>
    <row r="51" spans="1:5" x14ac:dyDescent="0.3">
      <c r="A51" s="5" t="s">
        <v>53</v>
      </c>
      <c r="B51" s="5" t="s">
        <v>62</v>
      </c>
      <c r="C51" s="5" t="s">
        <v>63</v>
      </c>
      <c r="D51" s="22"/>
      <c r="E51" s="1"/>
    </row>
    <row r="52" spans="1:5" x14ac:dyDescent="0.3">
      <c r="A52" s="5" t="s">
        <v>53</v>
      </c>
      <c r="B52" s="5" t="s">
        <v>64</v>
      </c>
      <c r="C52" s="5" t="s">
        <v>116</v>
      </c>
      <c r="D52" s="22" t="s">
        <v>4</v>
      </c>
    </row>
    <row r="53" spans="1:5" x14ac:dyDescent="0.3">
      <c r="A53" s="5" t="s">
        <v>53</v>
      </c>
      <c r="B53" s="5" t="s">
        <v>64</v>
      </c>
      <c r="C53" s="5" t="s">
        <v>65</v>
      </c>
      <c r="D53" s="22" t="s">
        <v>4</v>
      </c>
    </row>
    <row r="54" spans="1:5" x14ac:dyDescent="0.3">
      <c r="A54" s="5" t="s">
        <v>53</v>
      </c>
      <c r="B54" s="5" t="s">
        <v>66</v>
      </c>
      <c r="C54" s="5" t="s">
        <v>116</v>
      </c>
      <c r="D54" s="22" t="s">
        <v>5</v>
      </c>
    </row>
    <row r="55" spans="1:5" x14ac:dyDescent="0.3">
      <c r="A55" s="5" t="s">
        <v>53</v>
      </c>
      <c r="B55" s="5" t="s">
        <v>66</v>
      </c>
      <c r="C55" s="5" t="s">
        <v>67</v>
      </c>
      <c r="D55" s="22" t="s">
        <v>4</v>
      </c>
    </row>
    <row r="56" spans="1:5" x14ac:dyDescent="0.3">
      <c r="A56" s="5" t="s">
        <v>53</v>
      </c>
      <c r="B56" s="5" t="s">
        <v>68</v>
      </c>
      <c r="C56" s="5" t="s">
        <v>116</v>
      </c>
      <c r="D56" s="22" t="s">
        <v>4</v>
      </c>
    </row>
    <row r="57" spans="1:5" x14ac:dyDescent="0.3">
      <c r="A57" s="5" t="s">
        <v>53</v>
      </c>
      <c r="B57" s="5" t="s">
        <v>68</v>
      </c>
      <c r="C57" s="5" t="s">
        <v>69</v>
      </c>
      <c r="D57" s="22" t="s">
        <v>4</v>
      </c>
      <c r="E57" s="1"/>
    </row>
    <row r="58" spans="1:5" x14ac:dyDescent="0.3">
      <c r="A58" s="5" t="s">
        <v>53</v>
      </c>
      <c r="B58" s="5" t="s">
        <v>70</v>
      </c>
      <c r="C58" s="5" t="s">
        <v>116</v>
      </c>
      <c r="D58" s="22" t="s">
        <v>7</v>
      </c>
      <c r="E58" s="1"/>
    </row>
    <row r="59" spans="1:5" x14ac:dyDescent="0.3">
      <c r="A59" s="5" t="s">
        <v>53</v>
      </c>
      <c r="B59" s="5" t="s">
        <v>70</v>
      </c>
      <c r="C59" s="5" t="s">
        <v>71</v>
      </c>
      <c r="D59" s="22" t="s">
        <v>5</v>
      </c>
    </row>
    <row r="60" spans="1:5" x14ac:dyDescent="0.3">
      <c r="A60" s="5" t="s">
        <v>53</v>
      </c>
      <c r="B60" s="5" t="s">
        <v>72</v>
      </c>
      <c r="C60" s="5" t="s">
        <v>116</v>
      </c>
      <c r="D60" s="22"/>
    </row>
    <row r="61" spans="1:5" x14ac:dyDescent="0.3">
      <c r="A61" s="5" t="s">
        <v>53</v>
      </c>
      <c r="B61" s="5" t="s">
        <v>72</v>
      </c>
      <c r="C61" s="5" t="s">
        <v>73</v>
      </c>
      <c r="D61" s="22"/>
    </row>
    <row r="62" spans="1:5" x14ac:dyDescent="0.3">
      <c r="A62" s="5" t="s">
        <v>74</v>
      </c>
      <c r="B62" s="5" t="s">
        <v>75</v>
      </c>
      <c r="C62" s="5" t="s">
        <v>116</v>
      </c>
      <c r="D62" s="22" t="s">
        <v>5</v>
      </c>
    </row>
    <row r="63" spans="1:5" x14ac:dyDescent="0.3">
      <c r="A63" s="5" t="s">
        <v>74</v>
      </c>
      <c r="B63" s="5" t="s">
        <v>75</v>
      </c>
      <c r="C63" s="5" t="s">
        <v>76</v>
      </c>
      <c r="D63" s="22" t="s">
        <v>4</v>
      </c>
    </row>
    <row r="64" spans="1:5" x14ac:dyDescent="0.3">
      <c r="A64" s="5" t="s">
        <v>74</v>
      </c>
      <c r="B64" s="5" t="s">
        <v>77</v>
      </c>
      <c r="C64" s="5" t="s">
        <v>116</v>
      </c>
      <c r="D64" s="22" t="s">
        <v>5</v>
      </c>
    </row>
    <row r="65" spans="1:4" x14ac:dyDescent="0.3">
      <c r="A65" s="5" t="s">
        <v>74</v>
      </c>
      <c r="B65" s="5" t="s">
        <v>77</v>
      </c>
      <c r="C65" s="5" t="s">
        <v>78</v>
      </c>
      <c r="D65" s="22" t="s">
        <v>4</v>
      </c>
    </row>
    <row r="66" spans="1:4" x14ac:dyDescent="0.3">
      <c r="A66" s="5" t="s">
        <v>74</v>
      </c>
      <c r="B66" s="5" t="s">
        <v>79</v>
      </c>
      <c r="C66" s="5" t="s">
        <v>116</v>
      </c>
      <c r="D66" s="22" t="s">
        <v>6</v>
      </c>
    </row>
    <row r="67" spans="1:4" x14ac:dyDescent="0.3">
      <c r="A67" s="5" t="s">
        <v>74</v>
      </c>
      <c r="B67" s="5" t="s">
        <v>79</v>
      </c>
      <c r="C67" s="5" t="s">
        <v>80</v>
      </c>
      <c r="D67" s="22" t="s">
        <v>5</v>
      </c>
    </row>
    <row r="68" spans="1:4" x14ac:dyDescent="0.3">
      <c r="A68" s="5" t="s">
        <v>74</v>
      </c>
      <c r="B68" s="5" t="s">
        <v>81</v>
      </c>
      <c r="C68" s="5" t="s">
        <v>116</v>
      </c>
      <c r="D68" s="22" t="s">
        <v>6</v>
      </c>
    </row>
    <row r="69" spans="1:4" x14ac:dyDescent="0.3">
      <c r="A69" s="5" t="s">
        <v>74</v>
      </c>
      <c r="B69" s="5" t="s">
        <v>81</v>
      </c>
      <c r="C69" s="5" t="s">
        <v>82</v>
      </c>
      <c r="D69" s="22" t="s">
        <v>5</v>
      </c>
    </row>
    <row r="70" spans="1:4" x14ac:dyDescent="0.3">
      <c r="A70" s="5" t="s">
        <v>74</v>
      </c>
      <c r="B70" s="5" t="s">
        <v>83</v>
      </c>
      <c r="C70" s="5" t="s">
        <v>116</v>
      </c>
      <c r="D70" s="22" t="s">
        <v>7</v>
      </c>
    </row>
    <row r="71" spans="1:4" x14ac:dyDescent="0.3">
      <c r="A71" s="5" t="s">
        <v>74</v>
      </c>
      <c r="B71" s="5" t="s">
        <v>83</v>
      </c>
      <c r="C71" s="5" t="s">
        <v>84</v>
      </c>
      <c r="D71" s="22" t="s">
        <v>6</v>
      </c>
    </row>
    <row r="72" spans="1:4" x14ac:dyDescent="0.3">
      <c r="A72" s="5" t="s">
        <v>74</v>
      </c>
      <c r="B72" s="5" t="s">
        <v>85</v>
      </c>
      <c r="C72" s="5" t="s">
        <v>116</v>
      </c>
      <c r="D72" s="22" t="s">
        <v>5</v>
      </c>
    </row>
    <row r="73" spans="1:4" x14ac:dyDescent="0.3">
      <c r="A73" s="5" t="s">
        <v>74</v>
      </c>
      <c r="B73" s="5" t="s">
        <v>85</v>
      </c>
      <c r="C73" s="5" t="s">
        <v>86</v>
      </c>
      <c r="D73" s="22" t="s">
        <v>4</v>
      </c>
    </row>
    <row r="74" spans="1:4" x14ac:dyDescent="0.3">
      <c r="A74" s="5" t="s">
        <v>74</v>
      </c>
      <c r="B74" s="5" t="s">
        <v>87</v>
      </c>
      <c r="C74" s="5" t="s">
        <v>116</v>
      </c>
      <c r="D74" s="22" t="s">
        <v>5</v>
      </c>
    </row>
    <row r="75" spans="1:4" x14ac:dyDescent="0.3">
      <c r="A75" s="5" t="s">
        <v>74</v>
      </c>
      <c r="B75" s="5" t="s">
        <v>87</v>
      </c>
      <c r="C75" s="5" t="s">
        <v>88</v>
      </c>
      <c r="D75" s="22" t="s">
        <v>5</v>
      </c>
    </row>
    <row r="76" spans="1:4" x14ac:dyDescent="0.3">
      <c r="A76" s="5" t="s">
        <v>74</v>
      </c>
      <c r="B76" s="5" t="s">
        <v>89</v>
      </c>
      <c r="C76" s="5" t="s">
        <v>116</v>
      </c>
      <c r="D76" s="22" t="s">
        <v>5</v>
      </c>
    </row>
    <row r="77" spans="1:4" x14ac:dyDescent="0.3">
      <c r="A77" s="5" t="s">
        <v>74</v>
      </c>
      <c r="B77" s="5" t="s">
        <v>89</v>
      </c>
      <c r="C77" s="5" t="s">
        <v>90</v>
      </c>
      <c r="D77" s="22" t="s">
        <v>5</v>
      </c>
    </row>
    <row r="78" spans="1:4" x14ac:dyDescent="0.3">
      <c r="A78" s="5" t="s">
        <v>74</v>
      </c>
      <c r="B78" s="5" t="s">
        <v>91</v>
      </c>
      <c r="C78" s="5" t="s">
        <v>116</v>
      </c>
      <c r="D78" s="22" t="s">
        <v>4</v>
      </c>
    </row>
    <row r="79" spans="1:4" x14ac:dyDescent="0.3">
      <c r="A79" s="5" t="s">
        <v>74</v>
      </c>
      <c r="B79" s="5" t="s">
        <v>91</v>
      </c>
      <c r="C79" s="5" t="s">
        <v>92</v>
      </c>
      <c r="D79" s="22" t="s">
        <v>4</v>
      </c>
    </row>
    <row r="80" spans="1:4" x14ac:dyDescent="0.3">
      <c r="A80" s="5" t="s">
        <v>74</v>
      </c>
      <c r="B80" s="5" t="s">
        <v>93</v>
      </c>
      <c r="C80" s="5" t="s">
        <v>116</v>
      </c>
      <c r="D80" s="22" t="s">
        <v>5</v>
      </c>
    </row>
    <row r="81" spans="1:4" x14ac:dyDescent="0.3">
      <c r="A81" s="5" t="s">
        <v>74</v>
      </c>
      <c r="B81" s="5" t="s">
        <v>93</v>
      </c>
      <c r="C81" s="5" t="s">
        <v>94</v>
      </c>
      <c r="D81" s="22" t="s">
        <v>5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G7" sqref="G7"/>
    </sheetView>
  </sheetViews>
  <sheetFormatPr defaultRowHeight="14.4" x14ac:dyDescent="0.3"/>
  <cols>
    <col min="1" max="1" width="13" customWidth="1"/>
    <col min="2" max="2" width="11.88671875" customWidth="1"/>
    <col min="3" max="3" width="21.5546875" customWidth="1"/>
    <col min="4" max="4" width="9.109375" style="29"/>
  </cols>
  <sheetData>
    <row r="1" spans="1:9" ht="15.6" x14ac:dyDescent="0.3">
      <c r="A1" s="5" t="s">
        <v>9</v>
      </c>
      <c r="B1" s="5" t="s">
        <v>10</v>
      </c>
      <c r="C1" s="5"/>
      <c r="D1" s="24" t="s">
        <v>114</v>
      </c>
      <c r="H1" s="38"/>
      <c r="I1" s="38"/>
    </row>
    <row r="2" spans="1:9" x14ac:dyDescent="0.3">
      <c r="A2" s="5" t="s">
        <v>11</v>
      </c>
      <c r="B2" s="5" t="s">
        <v>12</v>
      </c>
      <c r="C2" s="5" t="s">
        <v>116</v>
      </c>
      <c r="D2" s="22" t="s">
        <v>5</v>
      </c>
    </row>
    <row r="3" spans="1:9" x14ac:dyDescent="0.3">
      <c r="A3" s="5" t="s">
        <v>11</v>
      </c>
      <c r="B3" s="5" t="s">
        <v>12</v>
      </c>
      <c r="C3" s="5" t="s">
        <v>13</v>
      </c>
      <c r="D3" s="22" t="s">
        <v>5</v>
      </c>
    </row>
    <row r="4" spans="1:9" x14ac:dyDescent="0.3">
      <c r="A4" s="5" t="s">
        <v>11</v>
      </c>
      <c r="B4" s="5" t="s">
        <v>14</v>
      </c>
      <c r="C4" s="5" t="s">
        <v>117</v>
      </c>
      <c r="D4" s="22" t="s">
        <v>5</v>
      </c>
    </row>
    <row r="5" spans="1:9" x14ac:dyDescent="0.3">
      <c r="A5" s="5" t="s">
        <v>11</v>
      </c>
      <c r="B5" s="5" t="s">
        <v>14</v>
      </c>
      <c r="C5" s="5" t="s">
        <v>15</v>
      </c>
      <c r="D5" s="22" t="s">
        <v>5</v>
      </c>
    </row>
    <row r="6" spans="1:9" x14ac:dyDescent="0.3">
      <c r="A6" s="5" t="s">
        <v>11</v>
      </c>
      <c r="B6" s="5" t="s">
        <v>16</v>
      </c>
      <c r="C6" s="5" t="s">
        <v>116</v>
      </c>
      <c r="D6" s="22" t="s">
        <v>5</v>
      </c>
    </row>
    <row r="7" spans="1:9" x14ac:dyDescent="0.3">
      <c r="A7" s="5" t="s">
        <v>11</v>
      </c>
      <c r="B7" s="5" t="s">
        <v>16</v>
      </c>
      <c r="C7" s="5" t="s">
        <v>17</v>
      </c>
      <c r="D7" s="22" t="s">
        <v>5</v>
      </c>
    </row>
    <row r="8" spans="1:9" x14ac:dyDescent="0.3">
      <c r="A8" s="5" t="s">
        <v>11</v>
      </c>
      <c r="B8" s="5" t="s">
        <v>18</v>
      </c>
      <c r="C8" s="5" t="s">
        <v>116</v>
      </c>
      <c r="D8" s="22" t="s">
        <v>5</v>
      </c>
      <c r="H8" s="1"/>
      <c r="I8" s="1"/>
    </row>
    <row r="9" spans="1:9" x14ac:dyDescent="0.3">
      <c r="A9" s="5" t="s">
        <v>11</v>
      </c>
      <c r="B9" s="5" t="s">
        <v>18</v>
      </c>
      <c r="C9" s="5" t="s">
        <v>19</v>
      </c>
      <c r="D9" s="22" t="s">
        <v>5</v>
      </c>
      <c r="H9" s="1"/>
      <c r="I9" s="1"/>
    </row>
    <row r="10" spans="1:9" x14ac:dyDescent="0.3">
      <c r="A10" s="5" t="s">
        <v>11</v>
      </c>
      <c r="B10" s="5" t="s">
        <v>20</v>
      </c>
      <c r="C10" s="5" t="s">
        <v>116</v>
      </c>
      <c r="D10" s="22" t="s">
        <v>5</v>
      </c>
    </row>
    <row r="11" spans="1:9" x14ac:dyDescent="0.3">
      <c r="A11" s="5" t="s">
        <v>11</v>
      </c>
      <c r="B11" s="5" t="s">
        <v>20</v>
      </c>
      <c r="C11" s="5" t="s">
        <v>21</v>
      </c>
      <c r="D11" s="22" t="s">
        <v>5</v>
      </c>
    </row>
    <row r="12" spans="1:9" x14ac:dyDescent="0.3">
      <c r="A12" s="5" t="s">
        <v>11</v>
      </c>
      <c r="B12" s="5" t="s">
        <v>22</v>
      </c>
      <c r="C12" s="5" t="s">
        <v>116</v>
      </c>
      <c r="D12" s="22" t="s">
        <v>115</v>
      </c>
    </row>
    <row r="13" spans="1:9" x14ac:dyDescent="0.3">
      <c r="A13" s="5" t="s">
        <v>11</v>
      </c>
      <c r="B13" s="5" t="s">
        <v>22</v>
      </c>
      <c r="C13" s="5" t="s">
        <v>23</v>
      </c>
      <c r="D13" s="22" t="s">
        <v>115</v>
      </c>
    </row>
    <row r="14" spans="1:9" x14ac:dyDescent="0.3">
      <c r="A14" s="5" t="s">
        <v>11</v>
      </c>
      <c r="B14" s="5" t="s">
        <v>24</v>
      </c>
      <c r="C14" s="5" t="s">
        <v>118</v>
      </c>
      <c r="D14" s="22" t="s">
        <v>6</v>
      </c>
    </row>
    <row r="15" spans="1:9" x14ac:dyDescent="0.3">
      <c r="A15" s="5" t="s">
        <v>11</v>
      </c>
      <c r="B15" s="5" t="s">
        <v>24</v>
      </c>
      <c r="C15" s="5" t="s">
        <v>25</v>
      </c>
      <c r="D15" s="22" t="s">
        <v>4</v>
      </c>
    </row>
    <row r="16" spans="1:9" x14ac:dyDescent="0.3">
      <c r="A16" s="5" t="s">
        <v>11</v>
      </c>
      <c r="B16" s="5" t="s">
        <v>26</v>
      </c>
      <c r="C16" s="5" t="s">
        <v>116</v>
      </c>
      <c r="D16" s="22" t="s">
        <v>115</v>
      </c>
    </row>
    <row r="17" spans="1:9" x14ac:dyDescent="0.3">
      <c r="A17" s="5" t="s">
        <v>11</v>
      </c>
      <c r="B17" s="5" t="s">
        <v>26</v>
      </c>
      <c r="C17" s="5" t="s">
        <v>27</v>
      </c>
      <c r="D17" s="22" t="s">
        <v>115</v>
      </c>
    </row>
    <row r="18" spans="1:9" x14ac:dyDescent="0.3">
      <c r="A18" s="5" t="s">
        <v>11</v>
      </c>
      <c r="B18" s="5" t="s">
        <v>28</v>
      </c>
      <c r="C18" s="5" t="s">
        <v>116</v>
      </c>
      <c r="D18" s="22" t="s">
        <v>6</v>
      </c>
      <c r="F18" s="5"/>
    </row>
    <row r="19" spans="1:9" x14ac:dyDescent="0.3">
      <c r="A19" s="5" t="s">
        <v>11</v>
      </c>
      <c r="B19" s="5" t="s">
        <v>28</v>
      </c>
      <c r="C19" s="5" t="s">
        <v>29</v>
      </c>
      <c r="D19" s="22" t="s">
        <v>115</v>
      </c>
    </row>
    <row r="20" spans="1:9" x14ac:dyDescent="0.3">
      <c r="A20" s="5" t="s">
        <v>11</v>
      </c>
      <c r="B20" s="5" t="s">
        <v>30</v>
      </c>
      <c r="C20" s="5" t="s">
        <v>116</v>
      </c>
      <c r="D20" s="22" t="s">
        <v>5</v>
      </c>
    </row>
    <row r="21" spans="1:9" x14ac:dyDescent="0.3">
      <c r="A21" s="5" t="s">
        <v>11</v>
      </c>
      <c r="B21" s="5" t="s">
        <v>30</v>
      </c>
      <c r="C21" s="5" t="s">
        <v>31</v>
      </c>
      <c r="D21" s="22" t="s">
        <v>4</v>
      </c>
    </row>
    <row r="22" spans="1:9" x14ac:dyDescent="0.3">
      <c r="A22" s="5" t="s">
        <v>32</v>
      </c>
      <c r="B22" s="5" t="s">
        <v>33</v>
      </c>
      <c r="C22" s="5" t="s">
        <v>116</v>
      </c>
      <c r="D22" s="22" t="s">
        <v>6</v>
      </c>
      <c r="H22" s="1"/>
      <c r="I22" s="1"/>
    </row>
    <row r="23" spans="1:9" x14ac:dyDescent="0.3">
      <c r="A23" s="5" t="s">
        <v>32</v>
      </c>
      <c r="B23" s="5" t="s">
        <v>33</v>
      </c>
      <c r="C23" s="5" t="s">
        <v>34</v>
      </c>
      <c r="D23" s="22" t="s">
        <v>5</v>
      </c>
      <c r="H23" s="1"/>
      <c r="I23" s="1"/>
    </row>
    <row r="24" spans="1:9" x14ac:dyDescent="0.3">
      <c r="A24" s="5" t="s">
        <v>32</v>
      </c>
      <c r="B24" s="5" t="s">
        <v>35</v>
      </c>
      <c r="C24" s="5" t="s">
        <v>116</v>
      </c>
      <c r="D24" s="22" t="s">
        <v>6</v>
      </c>
    </row>
    <row r="25" spans="1:9" x14ac:dyDescent="0.3">
      <c r="A25" s="5" t="s">
        <v>32</v>
      </c>
      <c r="B25" s="5" t="s">
        <v>35</v>
      </c>
      <c r="C25" s="5" t="s">
        <v>36</v>
      </c>
      <c r="D25" s="22" t="s">
        <v>5</v>
      </c>
    </row>
    <row r="26" spans="1:9" x14ac:dyDescent="0.3">
      <c r="A26" s="5" t="s">
        <v>32</v>
      </c>
      <c r="B26" s="5" t="s">
        <v>37</v>
      </c>
      <c r="C26" s="5" t="s">
        <v>116</v>
      </c>
      <c r="D26" s="22" t="s">
        <v>4</v>
      </c>
      <c r="F26" s="1"/>
    </row>
    <row r="27" spans="1:9" x14ac:dyDescent="0.3">
      <c r="A27" s="5" t="s">
        <v>32</v>
      </c>
      <c r="B27" s="5" t="s">
        <v>37</v>
      </c>
      <c r="C27" s="5" t="s">
        <v>38</v>
      </c>
      <c r="D27" s="22" t="s">
        <v>115</v>
      </c>
      <c r="F27" s="1"/>
    </row>
    <row r="28" spans="1:9" x14ac:dyDescent="0.3">
      <c r="A28" s="5" t="s">
        <v>32</v>
      </c>
      <c r="B28" s="5" t="s">
        <v>39</v>
      </c>
      <c r="C28" s="5" t="s">
        <v>116</v>
      </c>
      <c r="D28" s="22" t="s">
        <v>115</v>
      </c>
    </row>
    <row r="29" spans="1:9" x14ac:dyDescent="0.3">
      <c r="A29" s="5" t="s">
        <v>32</v>
      </c>
      <c r="B29" s="5" t="s">
        <v>39</v>
      </c>
      <c r="C29" s="5" t="s">
        <v>40</v>
      </c>
      <c r="D29" s="22" t="s">
        <v>115</v>
      </c>
      <c r="H29" s="1"/>
      <c r="I29" s="1"/>
    </row>
    <row r="30" spans="1:9" x14ac:dyDescent="0.3">
      <c r="A30" s="5" t="s">
        <v>32</v>
      </c>
      <c r="B30" s="5" t="s">
        <v>41</v>
      </c>
      <c r="C30" s="5" t="s">
        <v>116</v>
      </c>
      <c r="D30" s="22" t="s">
        <v>115</v>
      </c>
    </row>
    <row r="31" spans="1:9" x14ac:dyDescent="0.3">
      <c r="A31" s="5" t="s">
        <v>32</v>
      </c>
      <c r="B31" s="5" t="s">
        <v>41</v>
      </c>
      <c r="C31" s="5" t="s">
        <v>42</v>
      </c>
      <c r="D31" s="22" t="s">
        <v>115</v>
      </c>
    </row>
    <row r="32" spans="1:9" x14ac:dyDescent="0.3">
      <c r="A32" s="5" t="s">
        <v>32</v>
      </c>
      <c r="B32" s="5" t="s">
        <v>43</v>
      </c>
      <c r="C32" s="5" t="s">
        <v>116</v>
      </c>
      <c r="D32" s="22" t="s">
        <v>4</v>
      </c>
    </row>
    <row r="33" spans="1:9" x14ac:dyDescent="0.3">
      <c r="A33" s="5" t="s">
        <v>32</v>
      </c>
      <c r="B33" s="5" t="s">
        <v>43</v>
      </c>
      <c r="C33" s="5" t="s">
        <v>44</v>
      </c>
      <c r="D33" s="22" t="s">
        <v>115</v>
      </c>
    </row>
    <row r="34" spans="1:9" x14ac:dyDescent="0.3">
      <c r="A34" s="5" t="s">
        <v>32</v>
      </c>
      <c r="B34" s="5" t="s">
        <v>45</v>
      </c>
      <c r="C34" s="5" t="s">
        <v>116</v>
      </c>
      <c r="D34" s="22" t="s">
        <v>7</v>
      </c>
    </row>
    <row r="35" spans="1:9" x14ac:dyDescent="0.3">
      <c r="A35" s="5" t="s">
        <v>32</v>
      </c>
      <c r="B35" s="5" t="s">
        <v>45</v>
      </c>
      <c r="C35" s="5" t="s">
        <v>46</v>
      </c>
      <c r="D35" s="22" t="s">
        <v>7</v>
      </c>
    </row>
    <row r="36" spans="1:9" x14ac:dyDescent="0.3">
      <c r="A36" s="5" t="s">
        <v>32</v>
      </c>
      <c r="B36" s="5" t="s">
        <v>47</v>
      </c>
      <c r="C36" s="5" t="s">
        <v>116</v>
      </c>
      <c r="D36" s="22" t="s">
        <v>115</v>
      </c>
      <c r="H36" s="1"/>
      <c r="I36" s="1"/>
    </row>
    <row r="37" spans="1:9" x14ac:dyDescent="0.3">
      <c r="A37" s="5" t="s">
        <v>32</v>
      </c>
      <c r="B37" s="5" t="s">
        <v>47</v>
      </c>
      <c r="C37" s="5" t="s">
        <v>48</v>
      </c>
      <c r="D37" s="22" t="s">
        <v>115</v>
      </c>
      <c r="H37" s="1"/>
      <c r="I37" s="1"/>
    </row>
    <row r="38" spans="1:9" x14ac:dyDescent="0.3">
      <c r="A38" s="5" t="s">
        <v>32</v>
      </c>
      <c r="B38" s="5" t="s">
        <v>49</v>
      </c>
      <c r="C38" s="5" t="s">
        <v>116</v>
      </c>
      <c r="D38" s="22" t="s">
        <v>4</v>
      </c>
    </row>
    <row r="39" spans="1:9" x14ac:dyDescent="0.3">
      <c r="A39" s="5" t="s">
        <v>32</v>
      </c>
      <c r="B39" s="5" t="s">
        <v>49</v>
      </c>
      <c r="C39" s="5" t="s">
        <v>50</v>
      </c>
      <c r="D39" s="22" t="s">
        <v>115</v>
      </c>
      <c r="F39" s="1"/>
    </row>
    <row r="40" spans="1:9" x14ac:dyDescent="0.3">
      <c r="A40" s="5" t="s">
        <v>32</v>
      </c>
      <c r="B40" s="5" t="s">
        <v>51</v>
      </c>
      <c r="C40" s="5" t="s">
        <v>116</v>
      </c>
      <c r="D40" s="22" t="s">
        <v>4</v>
      </c>
      <c r="F40" s="1"/>
    </row>
    <row r="41" spans="1:9" x14ac:dyDescent="0.3">
      <c r="A41" s="5" t="s">
        <v>32</v>
      </c>
      <c r="B41" s="5" t="s">
        <v>51</v>
      </c>
      <c r="C41" s="5" t="s">
        <v>52</v>
      </c>
      <c r="D41" s="22" t="s">
        <v>115</v>
      </c>
    </row>
    <row r="42" spans="1:9" x14ac:dyDescent="0.3">
      <c r="A42" s="5" t="s">
        <v>53</v>
      </c>
      <c r="B42" s="5" t="s">
        <v>54</v>
      </c>
      <c r="C42" s="5" t="s">
        <v>116</v>
      </c>
      <c r="D42" s="21" t="s">
        <v>115</v>
      </c>
    </row>
    <row r="43" spans="1:9" x14ac:dyDescent="0.3">
      <c r="A43" s="5" t="s">
        <v>53</v>
      </c>
      <c r="B43" s="5" t="s">
        <v>54</v>
      </c>
      <c r="C43" s="5" t="s">
        <v>55</v>
      </c>
      <c r="D43" s="21" t="s">
        <v>4</v>
      </c>
      <c r="H43" s="1"/>
      <c r="I43" s="1"/>
    </row>
    <row r="44" spans="1:9" x14ac:dyDescent="0.3">
      <c r="A44" s="5" t="s">
        <v>53</v>
      </c>
      <c r="B44" s="5" t="s">
        <v>56</v>
      </c>
      <c r="C44" s="5" t="s">
        <v>116</v>
      </c>
      <c r="D44" s="21" t="s">
        <v>115</v>
      </c>
      <c r="H44" s="1"/>
      <c r="I44" s="1"/>
    </row>
    <row r="45" spans="1:9" x14ac:dyDescent="0.3">
      <c r="A45" s="5" t="s">
        <v>53</v>
      </c>
      <c r="B45" s="5" t="s">
        <v>56</v>
      </c>
      <c r="C45" s="5" t="s">
        <v>57</v>
      </c>
      <c r="D45" s="21" t="s">
        <v>115</v>
      </c>
      <c r="F45" s="13"/>
    </row>
    <row r="46" spans="1:9" x14ac:dyDescent="0.3">
      <c r="A46" s="5" t="s">
        <v>53</v>
      </c>
      <c r="B46" s="5" t="s">
        <v>58</v>
      </c>
      <c r="C46" s="5" t="s">
        <v>116</v>
      </c>
      <c r="D46" s="21" t="s">
        <v>7</v>
      </c>
      <c r="F46" s="13"/>
    </row>
    <row r="47" spans="1:9" x14ac:dyDescent="0.3">
      <c r="A47" s="5" t="s">
        <v>53</v>
      </c>
      <c r="B47" s="5" t="s">
        <v>58</v>
      </c>
      <c r="C47" s="5" t="s">
        <v>59</v>
      </c>
      <c r="D47" s="21" t="s">
        <v>6</v>
      </c>
      <c r="F47" s="13"/>
    </row>
    <row r="48" spans="1:9" x14ac:dyDescent="0.3">
      <c r="A48" s="5" t="s">
        <v>53</v>
      </c>
      <c r="B48" s="5" t="s">
        <v>60</v>
      </c>
      <c r="C48" s="5" t="s">
        <v>116</v>
      </c>
      <c r="D48" s="21" t="s">
        <v>6</v>
      </c>
      <c r="F48" s="13"/>
    </row>
    <row r="49" spans="1:9" x14ac:dyDescent="0.3">
      <c r="A49" s="5" t="s">
        <v>53</v>
      </c>
      <c r="B49" s="5" t="s">
        <v>60</v>
      </c>
      <c r="C49" s="5" t="s">
        <v>61</v>
      </c>
      <c r="D49" s="21" t="s">
        <v>6</v>
      </c>
      <c r="F49" s="13"/>
    </row>
    <row r="50" spans="1:9" x14ac:dyDescent="0.3">
      <c r="A50" s="5" t="s">
        <v>53</v>
      </c>
      <c r="B50" s="5" t="s">
        <v>62</v>
      </c>
      <c r="C50" s="5" t="s">
        <v>116</v>
      </c>
      <c r="D50" s="21"/>
      <c r="F50" s="13"/>
      <c r="H50" s="1"/>
      <c r="I50" s="1"/>
    </row>
    <row r="51" spans="1:9" x14ac:dyDescent="0.3">
      <c r="A51" s="5" t="s">
        <v>53</v>
      </c>
      <c r="B51" s="5" t="s">
        <v>62</v>
      </c>
      <c r="C51" s="5" t="s">
        <v>63</v>
      </c>
      <c r="D51" s="21"/>
      <c r="F51" s="13"/>
      <c r="H51" s="1"/>
      <c r="I51" s="1"/>
    </row>
    <row r="52" spans="1:9" x14ac:dyDescent="0.3">
      <c r="A52" s="5" t="s">
        <v>53</v>
      </c>
      <c r="B52" s="5" t="s">
        <v>64</v>
      </c>
      <c r="C52" s="5" t="s">
        <v>116</v>
      </c>
      <c r="D52" s="21" t="s">
        <v>115</v>
      </c>
      <c r="F52" s="13"/>
    </row>
    <row r="53" spans="1:9" x14ac:dyDescent="0.3">
      <c r="A53" s="5" t="s">
        <v>53</v>
      </c>
      <c r="B53" s="5" t="s">
        <v>64</v>
      </c>
      <c r="C53" s="5" t="s">
        <v>65</v>
      </c>
      <c r="D53" s="21" t="s">
        <v>115</v>
      </c>
    </row>
    <row r="54" spans="1:9" x14ac:dyDescent="0.3">
      <c r="A54" s="5" t="s">
        <v>53</v>
      </c>
      <c r="B54" s="5" t="s">
        <v>66</v>
      </c>
      <c r="C54" s="5" t="s">
        <v>116</v>
      </c>
      <c r="D54" s="21" t="s">
        <v>4</v>
      </c>
    </row>
    <row r="55" spans="1:9" x14ac:dyDescent="0.3">
      <c r="A55" s="5" t="s">
        <v>53</v>
      </c>
      <c r="B55" s="5" t="s">
        <v>66</v>
      </c>
      <c r="C55" s="5" t="s">
        <v>67</v>
      </c>
      <c r="D55" s="21" t="s">
        <v>115</v>
      </c>
    </row>
    <row r="56" spans="1:9" x14ac:dyDescent="0.3">
      <c r="A56" s="5" t="s">
        <v>53</v>
      </c>
      <c r="B56" s="5" t="s">
        <v>68</v>
      </c>
      <c r="C56" s="5" t="s">
        <v>116</v>
      </c>
      <c r="D56" s="21" t="s">
        <v>115</v>
      </c>
    </row>
    <row r="57" spans="1:9" x14ac:dyDescent="0.3">
      <c r="A57" s="5" t="s">
        <v>53</v>
      </c>
      <c r="B57" s="5" t="s">
        <v>68</v>
      </c>
      <c r="C57" s="5" t="s">
        <v>69</v>
      </c>
      <c r="D57" s="21" t="s">
        <v>115</v>
      </c>
      <c r="H57" s="1"/>
      <c r="I57" s="1"/>
    </row>
    <row r="58" spans="1:9" x14ac:dyDescent="0.3">
      <c r="A58" s="5" t="s">
        <v>53</v>
      </c>
      <c r="B58" s="5" t="s">
        <v>70</v>
      </c>
      <c r="C58" s="5" t="s">
        <v>116</v>
      </c>
      <c r="D58" s="21" t="s">
        <v>6</v>
      </c>
      <c r="H58" s="1"/>
      <c r="I58" s="1"/>
    </row>
    <row r="59" spans="1:9" x14ac:dyDescent="0.3">
      <c r="A59" s="5" t="s">
        <v>53</v>
      </c>
      <c r="B59" s="5" t="s">
        <v>70</v>
      </c>
      <c r="C59" s="5" t="s">
        <v>71</v>
      </c>
      <c r="D59" s="21" t="s">
        <v>4</v>
      </c>
    </row>
    <row r="60" spans="1:9" x14ac:dyDescent="0.3">
      <c r="A60" s="5" t="s">
        <v>53</v>
      </c>
      <c r="B60" s="5" t="s">
        <v>72</v>
      </c>
      <c r="C60" s="5" t="s">
        <v>116</v>
      </c>
      <c r="D60" s="22"/>
    </row>
    <row r="61" spans="1:9" x14ac:dyDescent="0.3">
      <c r="A61" s="5" t="s">
        <v>53</v>
      </c>
      <c r="B61" s="5" t="s">
        <v>72</v>
      </c>
      <c r="C61" s="5" t="s">
        <v>73</v>
      </c>
      <c r="D61" s="22"/>
    </row>
    <row r="62" spans="1:9" x14ac:dyDescent="0.3">
      <c r="A62" s="5" t="s">
        <v>74</v>
      </c>
      <c r="B62" s="5" t="s">
        <v>75</v>
      </c>
      <c r="C62" s="5" t="s">
        <v>116</v>
      </c>
      <c r="D62" s="22" t="s">
        <v>5</v>
      </c>
    </row>
    <row r="63" spans="1:9" x14ac:dyDescent="0.3">
      <c r="A63" s="5" t="s">
        <v>74</v>
      </c>
      <c r="B63" s="5" t="s">
        <v>75</v>
      </c>
      <c r="C63" s="5" t="s">
        <v>76</v>
      </c>
      <c r="D63" s="22" t="s">
        <v>115</v>
      </c>
    </row>
    <row r="64" spans="1:9" x14ac:dyDescent="0.3">
      <c r="A64" s="5" t="s">
        <v>74</v>
      </c>
      <c r="B64" s="5" t="s">
        <v>77</v>
      </c>
      <c r="C64" s="5" t="s">
        <v>116</v>
      </c>
      <c r="D64" s="22" t="s">
        <v>5</v>
      </c>
    </row>
    <row r="65" spans="1:8" x14ac:dyDescent="0.3">
      <c r="A65" s="5" t="s">
        <v>74</v>
      </c>
      <c r="B65" s="5" t="s">
        <v>77</v>
      </c>
      <c r="C65" s="5" t="s">
        <v>78</v>
      </c>
      <c r="D65" s="22" t="s">
        <v>115</v>
      </c>
    </row>
    <row r="66" spans="1:8" x14ac:dyDescent="0.3">
      <c r="A66" s="5" t="s">
        <v>74</v>
      </c>
      <c r="B66" s="5" t="s">
        <v>79</v>
      </c>
      <c r="C66" s="5" t="s">
        <v>116</v>
      </c>
      <c r="D66" s="22" t="s">
        <v>6</v>
      </c>
    </row>
    <row r="67" spans="1:8" x14ac:dyDescent="0.3">
      <c r="A67" s="5" t="s">
        <v>74</v>
      </c>
      <c r="B67" s="5" t="s">
        <v>79</v>
      </c>
      <c r="C67" s="5" t="s">
        <v>80</v>
      </c>
      <c r="D67" s="22" t="s">
        <v>5</v>
      </c>
    </row>
    <row r="68" spans="1:8" x14ac:dyDescent="0.3">
      <c r="A68" s="5" t="s">
        <v>74</v>
      </c>
      <c r="B68" s="5" t="s">
        <v>81</v>
      </c>
      <c r="C68" s="5" t="s">
        <v>116</v>
      </c>
      <c r="D68" s="22" t="s">
        <v>5</v>
      </c>
      <c r="H68" s="1"/>
    </row>
    <row r="69" spans="1:8" x14ac:dyDescent="0.3">
      <c r="A69" s="5" t="s">
        <v>74</v>
      </c>
      <c r="B69" s="5" t="s">
        <v>81</v>
      </c>
      <c r="C69" s="5" t="s">
        <v>82</v>
      </c>
      <c r="D69" s="22" t="s">
        <v>4</v>
      </c>
      <c r="H69" s="1"/>
    </row>
    <row r="70" spans="1:8" x14ac:dyDescent="0.3">
      <c r="A70" s="5" t="s">
        <v>74</v>
      </c>
      <c r="B70" s="5" t="s">
        <v>83</v>
      </c>
      <c r="C70" s="5" t="s">
        <v>116</v>
      </c>
      <c r="D70" s="22" t="s">
        <v>6</v>
      </c>
    </row>
    <row r="71" spans="1:8" x14ac:dyDescent="0.3">
      <c r="A71" s="5" t="s">
        <v>74</v>
      </c>
      <c r="B71" s="5" t="s">
        <v>83</v>
      </c>
      <c r="C71" s="5" t="s">
        <v>84</v>
      </c>
      <c r="D71" s="22" t="s">
        <v>5</v>
      </c>
    </row>
    <row r="72" spans="1:8" x14ac:dyDescent="0.3">
      <c r="A72" s="5" t="s">
        <v>74</v>
      </c>
      <c r="B72" s="5" t="s">
        <v>85</v>
      </c>
      <c r="C72" s="5" t="s">
        <v>116</v>
      </c>
      <c r="D72" s="22" t="s">
        <v>6</v>
      </c>
    </row>
    <row r="73" spans="1:8" x14ac:dyDescent="0.3">
      <c r="A73" s="5" t="s">
        <v>74</v>
      </c>
      <c r="B73" s="5" t="s">
        <v>85</v>
      </c>
      <c r="C73" s="5" t="s">
        <v>86</v>
      </c>
      <c r="D73" s="22" t="s">
        <v>5</v>
      </c>
    </row>
    <row r="74" spans="1:8" x14ac:dyDescent="0.3">
      <c r="A74" s="5" t="s">
        <v>74</v>
      </c>
      <c r="B74" s="5" t="s">
        <v>87</v>
      </c>
      <c r="C74" s="5" t="s">
        <v>116</v>
      </c>
      <c r="D74" s="22" t="s">
        <v>5</v>
      </c>
    </row>
    <row r="75" spans="1:8" x14ac:dyDescent="0.3">
      <c r="A75" s="5" t="s">
        <v>74</v>
      </c>
      <c r="B75" s="5" t="s">
        <v>87</v>
      </c>
      <c r="C75" s="5" t="s">
        <v>88</v>
      </c>
      <c r="D75" s="22" t="s">
        <v>5</v>
      </c>
    </row>
    <row r="76" spans="1:8" x14ac:dyDescent="0.3">
      <c r="A76" s="5" t="s">
        <v>74</v>
      </c>
      <c r="B76" s="5" t="s">
        <v>89</v>
      </c>
      <c r="C76" s="5" t="s">
        <v>116</v>
      </c>
      <c r="D76" s="22" t="s">
        <v>6</v>
      </c>
    </row>
    <row r="77" spans="1:8" x14ac:dyDescent="0.3">
      <c r="A77" s="5" t="s">
        <v>74</v>
      </c>
      <c r="B77" s="5" t="s">
        <v>89</v>
      </c>
      <c r="C77" s="5" t="s">
        <v>90</v>
      </c>
      <c r="D77" s="22" t="s">
        <v>5</v>
      </c>
    </row>
    <row r="78" spans="1:8" x14ac:dyDescent="0.3">
      <c r="A78" s="5" t="s">
        <v>74</v>
      </c>
      <c r="B78" s="5" t="s">
        <v>91</v>
      </c>
      <c r="C78" s="5" t="s">
        <v>116</v>
      </c>
      <c r="D78" s="22" t="s">
        <v>5</v>
      </c>
    </row>
    <row r="79" spans="1:8" x14ac:dyDescent="0.3">
      <c r="A79" s="5" t="s">
        <v>74</v>
      </c>
      <c r="B79" s="5" t="s">
        <v>91</v>
      </c>
      <c r="C79" s="5" t="s">
        <v>92</v>
      </c>
      <c r="D79" s="22" t="s">
        <v>5</v>
      </c>
    </row>
    <row r="80" spans="1:8" x14ac:dyDescent="0.3">
      <c r="A80" s="5" t="s">
        <v>74</v>
      </c>
      <c r="B80" s="5" t="s">
        <v>93</v>
      </c>
      <c r="C80" s="5" t="s">
        <v>116</v>
      </c>
      <c r="D80" s="22" t="s">
        <v>6</v>
      </c>
    </row>
    <row r="81" spans="1:4" x14ac:dyDescent="0.3">
      <c r="A81" s="5" t="s">
        <v>74</v>
      </c>
      <c r="B81" s="5" t="s">
        <v>93</v>
      </c>
      <c r="C81" s="5" t="s">
        <v>94</v>
      </c>
      <c r="D81" s="22" t="s">
        <v>6</v>
      </c>
    </row>
  </sheetData>
  <mergeCells count="1"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all datas </vt:lpstr>
      <vt:lpstr>total colifrms</vt:lpstr>
      <vt:lpstr>total plate count</vt:lpstr>
      <vt:lpstr>ecoli</vt:lpstr>
      <vt:lpstr>PH</vt:lpstr>
      <vt:lpstr>TITRABLE Acidity</vt:lpstr>
      <vt:lpstr>alcoho and cob</vt:lpstr>
      <vt:lpstr>MBRT</vt:lpstr>
      <vt:lpstr>REST</vt:lpstr>
      <vt:lpstr> thiocayanet C</vt:lpstr>
      <vt:lpstr>CALIBRATION C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Ashagrie Woldegiorgis</cp:lastModifiedBy>
  <dcterms:created xsi:type="dcterms:W3CDTF">2022-04-09T19:02:54Z</dcterms:created>
  <dcterms:modified xsi:type="dcterms:W3CDTF">2023-01-08T19:26:28Z</dcterms:modified>
</cp:coreProperties>
</file>