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1" sheetId="1" r:id="rId1"/>
    <sheet name="S2" sheetId="2" r:id="rId2"/>
    <sheet name="S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<sst xmlns="http://schemas.openxmlformats.org/spreadsheetml/2006/main" count="2855" uniqueCount="796">
  <si>
    <t>Human Toxicity</t>
  </si>
  <si>
    <t>Eco Toxicity</t>
  </si>
  <si>
    <t>average value</t>
  </si>
  <si>
    <t>Androgen Receptor-mediated effect</t>
  </si>
  <si>
    <t>Estrogen Receptor-mediated effect</t>
  </si>
  <si>
    <t>Endocrine Disruptor activity screening</t>
  </si>
  <si>
    <t>Carcinogenicity</t>
  </si>
  <si>
    <t>Chromosomal aberration</t>
  </si>
  <si>
    <t>Mutagenicity</t>
  </si>
  <si>
    <t>The comprehensive indicator value of the "three risks"</t>
  </si>
  <si>
    <t>Developmental Toxicity</t>
  </si>
  <si>
    <t>Hepatotoxicity</t>
  </si>
  <si>
    <t>Comprehensive indicators of developmental toxicity and hepatotoxicity risk</t>
  </si>
  <si>
    <t>Acute Toxicity(LD50)</t>
  </si>
  <si>
    <t>standardized value</t>
  </si>
  <si>
    <t>Eye Irritation</t>
  </si>
  <si>
    <t>Skin Sensitization</t>
  </si>
  <si>
    <t>Skin Irritation</t>
  </si>
  <si>
    <t>Comprehensive indicators of eye irritation, skin sensitization, and skin irritation risk</t>
  </si>
  <si>
    <t>Overall indicators of human health risks</t>
  </si>
  <si>
    <t>Algae Chronic Toxicity</t>
  </si>
  <si>
    <r>
      <rPr>
        <sz val="10"/>
        <color rgb="FF000000"/>
        <rFont val="Times New Roman"/>
        <charset val="134"/>
      </rPr>
      <t>Fathead Minnow LC50 96h</t>
    </r>
    <r>
      <rPr>
        <sz val="10"/>
        <color rgb="FF000000"/>
        <rFont val="宋体"/>
        <charset val="134"/>
      </rPr>
      <t>）</t>
    </r>
  </si>
  <si>
    <t>Daphnia Magna LC50 48h</t>
  </si>
  <si>
    <t>BCF</t>
  </si>
  <si>
    <t>kM/Half-Life</t>
  </si>
  <si>
    <t>Overall indicators of ecological environment risk</t>
  </si>
  <si>
    <t>P1-I1</t>
  </si>
  <si>
    <t>CIP-P1-I1</t>
  </si>
  <si>
    <t>FLE-P1-I1</t>
  </si>
  <si>
    <t>LOM-1-1</t>
  </si>
  <si>
    <t>OFL-P1-1</t>
  </si>
  <si>
    <t>SPA-P1-1</t>
  </si>
  <si>
    <t>CIP</t>
  </si>
  <si>
    <t>NON-active</t>
  </si>
  <si>
    <t>Inactive</t>
  </si>
  <si>
    <t>NON-Carcinogen</t>
  </si>
  <si>
    <t>Active</t>
  </si>
  <si>
    <t>Mutagenic</t>
  </si>
  <si>
    <t>Toxicant</t>
  </si>
  <si>
    <t>Toxic</t>
  </si>
  <si>
    <t>1957.89 mg/kg</t>
  </si>
  <si>
    <t>Irritant</t>
  </si>
  <si>
    <t>Sensitizer</t>
  </si>
  <si>
    <t>NON-Sensitizer</t>
  </si>
  <si>
    <t>0.2082 mg/L</t>
  </si>
  <si>
    <t>3.32 mg/L</t>
  </si>
  <si>
    <t>0.6171 mg/L</t>
  </si>
  <si>
    <t>0.32 log(L/kg)</t>
  </si>
  <si>
    <t>P1-I2</t>
  </si>
  <si>
    <t>CIP-P1-I2</t>
  </si>
  <si>
    <t>FLE-P1-I2</t>
  </si>
  <si>
    <t>LOM-1-2</t>
  </si>
  <si>
    <t>OFL-P1-2</t>
  </si>
  <si>
    <t>SPA-P1-2</t>
  </si>
  <si>
    <t>CLI</t>
  </si>
  <si>
    <t>2059.86 mg/kg</t>
  </si>
  <si>
    <t>0.2224 mg/L</t>
  </si>
  <si>
    <t>1.25 mg/L</t>
  </si>
  <si>
    <t>0.386 mg/L</t>
  </si>
  <si>
    <t>0.22 log(L/kg)</t>
  </si>
  <si>
    <t>P1-I3</t>
  </si>
  <si>
    <t>CIP-P1-I3</t>
  </si>
  <si>
    <t>FLE-P1-I3</t>
  </si>
  <si>
    <t>LOM-1-3</t>
  </si>
  <si>
    <t>OFL-P1-3</t>
  </si>
  <si>
    <t>SPA-P1-3</t>
  </si>
  <si>
    <t>ENO</t>
  </si>
  <si>
    <t>5325.73 mg/kg</t>
  </si>
  <si>
    <t>0.4954 mg/L</t>
  </si>
  <si>
    <t>42.61 mg/L</t>
  </si>
  <si>
    <t>6.96 mg/L</t>
  </si>
  <si>
    <t>0.14 log(L/kg)</t>
  </si>
  <si>
    <t>P2-I1</t>
  </si>
  <si>
    <t>CIP-P2-I1</t>
  </si>
  <si>
    <t>FLE-P2-I1</t>
  </si>
  <si>
    <t>LOM-2</t>
  </si>
  <si>
    <t>OFL-P2-1</t>
  </si>
  <si>
    <t>SPA-P2-1</t>
  </si>
  <si>
    <t>FLE</t>
  </si>
  <si>
    <t>2096.69 mg/kg</t>
  </si>
  <si>
    <t>0.3402 mg/L</t>
  </si>
  <si>
    <t>15.1 mg/L</t>
  </si>
  <si>
    <t>2.43 mg/L</t>
  </si>
  <si>
    <t>0.3 log(L/kg)</t>
  </si>
  <si>
    <t>P3-I1</t>
  </si>
  <si>
    <t>CIP-P3-I1</t>
  </si>
  <si>
    <t>FLE-P3-I1</t>
  </si>
  <si>
    <t>LOM-3</t>
  </si>
  <si>
    <t>OFL-P3-1</t>
  </si>
  <si>
    <t>SPA-P3-1</t>
  </si>
  <si>
    <t>GAT</t>
  </si>
  <si>
    <t>NON-Mutagenic</t>
  </si>
  <si>
    <t>2627.57 mg/kg</t>
  </si>
  <si>
    <t>0.2348 mg/L</t>
  </si>
  <si>
    <t>1.31 mg/L</t>
  </si>
  <si>
    <t>0.4579 mg/L</t>
  </si>
  <si>
    <t>P4-I1</t>
  </si>
  <si>
    <t>CIP-P4-I1</t>
  </si>
  <si>
    <t>FLE-P4-I1</t>
  </si>
  <si>
    <t>LOM-4-1</t>
  </si>
  <si>
    <t>OFL-P4-1</t>
  </si>
  <si>
    <t>SPA-P4-1</t>
  </si>
  <si>
    <t>LEV</t>
  </si>
  <si>
    <t>NON-Toxic</t>
  </si>
  <si>
    <t>1472.44 mg/Kg</t>
  </si>
  <si>
    <t>0.2655 mg/L</t>
  </si>
  <si>
    <t>29.85 mg/L</t>
  </si>
  <si>
    <t>2.83 mg/L</t>
  </si>
  <si>
    <t>0.16 log(L/kg)</t>
  </si>
  <si>
    <t>P4-I2</t>
  </si>
  <si>
    <t>CIP-P4-I2</t>
  </si>
  <si>
    <t>FLE-P4-I2</t>
  </si>
  <si>
    <t>LOM-4-2</t>
  </si>
  <si>
    <t>OFL-P4-2</t>
  </si>
  <si>
    <t>SPA-P5-1</t>
  </si>
  <si>
    <t>LOM</t>
  </si>
  <si>
    <t>1997.08 mg/kg</t>
  </si>
  <si>
    <t>0.2998 mg/L</t>
  </si>
  <si>
    <t>10.68 mg/L</t>
  </si>
  <si>
    <t>0.8653 mg/L</t>
  </si>
  <si>
    <t>0.31 log(L/kg)</t>
  </si>
  <si>
    <t>P5-I1</t>
  </si>
  <si>
    <t>CIP-P5-I1</t>
  </si>
  <si>
    <t>FLE-P5-I1</t>
  </si>
  <si>
    <t>LOM-5-1</t>
  </si>
  <si>
    <t>OFL-P5-1</t>
  </si>
  <si>
    <t>SPA-P5-2</t>
  </si>
  <si>
    <t>MOX</t>
  </si>
  <si>
    <t>2026.26 mg/kg</t>
  </si>
  <si>
    <t>0.2782 mg/L</t>
  </si>
  <si>
    <t>0.3767 mg/L</t>
  </si>
  <si>
    <t>0.2165 mg/L</t>
  </si>
  <si>
    <t>0.44 log(L/kg)</t>
  </si>
  <si>
    <t>P5-I2</t>
  </si>
  <si>
    <t>CIP-P5-I2</t>
  </si>
  <si>
    <t>FLE-P5-I2</t>
  </si>
  <si>
    <t>LOM-5-2</t>
  </si>
  <si>
    <t>OFL-P5-2</t>
  </si>
  <si>
    <t>NAD</t>
  </si>
  <si>
    <t>2071.65 mg/kg</t>
  </si>
  <si>
    <t>0.3445 mg/L</t>
  </si>
  <si>
    <t>12.79 mg/L</t>
  </si>
  <si>
    <t>13.99 mg/L</t>
  </si>
  <si>
    <t>0.41 log(L/kg)</t>
  </si>
  <si>
    <t>parent molecule</t>
  </si>
  <si>
    <t>TOS-P2-1</t>
  </si>
  <si>
    <t>NOR</t>
  </si>
  <si>
    <t>1572.17 mg/kg</t>
  </si>
  <si>
    <t>0.302 mg/L</t>
  </si>
  <si>
    <t>41.19 mg/L</t>
  </si>
  <si>
    <t>0.9681 mg/L</t>
  </si>
  <si>
    <t>CLI-P2-I1</t>
  </si>
  <si>
    <t>GAT-1-1</t>
  </si>
  <si>
    <t>MOX-2</t>
  </si>
  <si>
    <t>PEF-P1-1</t>
  </si>
  <si>
    <t>TOS-P3-1</t>
  </si>
  <si>
    <t>OFL</t>
  </si>
  <si>
    <t>CLI-P3-I1</t>
  </si>
  <si>
    <t>GAT-1-2</t>
  </si>
  <si>
    <t>MOX-3</t>
  </si>
  <si>
    <t>PEF-P1-2</t>
  </si>
  <si>
    <t>TOS-P5-1</t>
  </si>
  <si>
    <t>PEF</t>
  </si>
  <si>
    <t>Carcinogen</t>
  </si>
  <si>
    <t>1963.37 mg/Kg</t>
  </si>
  <si>
    <t>0.3229 mg/L</t>
  </si>
  <si>
    <t>39.65 mg/L</t>
  </si>
  <si>
    <t>4.21 mg/L</t>
  </si>
  <si>
    <t>CLI-P5-I1</t>
  </si>
  <si>
    <t>GAT-1-3</t>
  </si>
  <si>
    <t>MOX-5-1</t>
  </si>
  <si>
    <t>PEF-P1-3</t>
  </si>
  <si>
    <t>TOS-P5-2</t>
  </si>
  <si>
    <t>RUF</t>
  </si>
  <si>
    <t>457.59 mg/Kg</t>
  </si>
  <si>
    <t>Not Irritant</t>
  </si>
  <si>
    <t>0.309 mg/L</t>
  </si>
  <si>
    <t>20.71 mg/L</t>
  </si>
  <si>
    <t>3.01 mg/L</t>
  </si>
  <si>
    <t>0.21 log(L/kg)</t>
  </si>
  <si>
    <t>CLI-P5-I2</t>
  </si>
  <si>
    <t>GAT-2</t>
  </si>
  <si>
    <t>MOX-5-2</t>
  </si>
  <si>
    <t>PEF-P2-1</t>
  </si>
  <si>
    <t>SPA</t>
  </si>
  <si>
    <t>2214.94 mg/kg</t>
  </si>
  <si>
    <t>0.4146 mg/L</t>
  </si>
  <si>
    <t>0.8244 mg/L</t>
  </si>
  <si>
    <t>0.4321 mg/L</t>
  </si>
  <si>
    <t>0.37 log(L/kg)</t>
  </si>
  <si>
    <t>GAT-3</t>
  </si>
  <si>
    <t>PEF-P3-1</t>
  </si>
  <si>
    <t>GEM-P2-1</t>
  </si>
  <si>
    <t>TOS</t>
  </si>
  <si>
    <t>2226.26 mg/kg</t>
  </si>
  <si>
    <t>0.1405 mg/L</t>
  </si>
  <si>
    <t>3.8 mg/L</t>
  </si>
  <si>
    <t>1.65 mg/L</t>
  </si>
  <si>
    <t>0.77 log(L/kg)</t>
  </si>
  <si>
    <t>ENO-P1-I1</t>
  </si>
  <si>
    <t>GAT-4-1</t>
  </si>
  <si>
    <t>NAD-P2-1</t>
  </si>
  <si>
    <t>PEF-P4-1</t>
  </si>
  <si>
    <t>GEM-P3-1</t>
  </si>
  <si>
    <t>GEM</t>
  </si>
  <si>
    <t>NON-Toxicant</t>
  </si>
  <si>
    <t>4315.21 mg/kg</t>
  </si>
  <si>
    <t>0.3261 mg/L</t>
  </si>
  <si>
    <t>5.79 mg/L</t>
  </si>
  <si>
    <t>2.99 mg/L</t>
  </si>
  <si>
    <t>0.27 log(L/kg)</t>
  </si>
  <si>
    <t>ENO-P1-I2</t>
  </si>
  <si>
    <t>GAT-4-2</t>
  </si>
  <si>
    <t>NAD-P3-1</t>
  </si>
  <si>
    <t>PEF-P4-2</t>
  </si>
  <si>
    <t>GEM-P5-1</t>
  </si>
  <si>
    <t>ENO-P1-I3</t>
  </si>
  <si>
    <t>GAT-5-1</t>
  </si>
  <si>
    <t>NAD-P5-1</t>
  </si>
  <si>
    <t>PEF-P5-1</t>
  </si>
  <si>
    <t>GEM-P5-2</t>
  </si>
  <si>
    <t>1792.07 mg/kg</t>
  </si>
  <si>
    <t>NOT IRRITANT</t>
  </si>
  <si>
    <t>0.2394 mg/L</t>
  </si>
  <si>
    <t>3.84 mg/L</t>
  </si>
  <si>
    <t>0.5781 mg/L</t>
  </si>
  <si>
    <t>0.29 log(L/kg)</t>
  </si>
  <si>
    <t>ENO-P2-I1</t>
  </si>
  <si>
    <t>GAT-5-2</t>
  </si>
  <si>
    <t>NAD-P5-2</t>
  </si>
  <si>
    <t>PEF-P5-2</t>
  </si>
  <si>
    <t>1384.73 mg/kg</t>
  </si>
  <si>
    <t>0.2559 mg/L</t>
  </si>
  <si>
    <t>2.46 mg/L</t>
  </si>
  <si>
    <t>1.3 mg/L</t>
  </si>
  <si>
    <t>ENO-P3-I1</t>
  </si>
  <si>
    <t>ENO-P4-I1</t>
  </si>
  <si>
    <t>LEV-1-1</t>
  </si>
  <si>
    <t>NOR-P1-1</t>
  </si>
  <si>
    <t>RUF-P1-1</t>
  </si>
  <si>
    <t>1942.56 mg/kg</t>
  </si>
  <si>
    <t>IRRITANT</t>
  </si>
  <si>
    <t>0.2271 mg/L</t>
  </si>
  <si>
    <t>5.45 mg/L</t>
  </si>
  <si>
    <t>14.46 mg/L</t>
  </si>
  <si>
    <t>0.2 log(L/kg)</t>
  </si>
  <si>
    <t>ENO-P4-I2</t>
  </si>
  <si>
    <t>LEV-1-2</t>
  </si>
  <si>
    <t>NOR-P1-2</t>
  </si>
  <si>
    <t>RUF-P1-2</t>
  </si>
  <si>
    <t>2030.32 mg/kg</t>
  </si>
  <si>
    <t>0.3087 mg/L</t>
  </si>
  <si>
    <t>0.8513 mg/L</t>
  </si>
  <si>
    <t>12.42 mg/L</t>
  </si>
  <si>
    <t>0.26 log(L/kg)</t>
  </si>
  <si>
    <t>ENO-P5-I1</t>
  </si>
  <si>
    <t>LEV-1-3</t>
  </si>
  <si>
    <t>NOR-P1-3</t>
  </si>
  <si>
    <t>RUF-P1-3</t>
  </si>
  <si>
    <t>2027.88 mg/kg</t>
  </si>
  <si>
    <t>0.2202 mg/L</t>
  </si>
  <si>
    <t>4.62 mg/L</t>
  </si>
  <si>
    <t>11.73 mg/L</t>
  </si>
  <si>
    <t>ENO-P5-I2</t>
  </si>
  <si>
    <t>LEV-2</t>
  </si>
  <si>
    <t>NOR-P2-1</t>
  </si>
  <si>
    <t>RUF-P2-1</t>
  </si>
  <si>
    <t>2010.25 mg/kg</t>
  </si>
  <si>
    <t>0.2319 mg/L</t>
  </si>
  <si>
    <t>3.22 mg/L</t>
  </si>
  <si>
    <t>0.7983 mg/L</t>
  </si>
  <si>
    <t>0.24 log(L/kg)</t>
  </si>
  <si>
    <t>LEV-3</t>
  </si>
  <si>
    <t>NOR-P3-1</t>
  </si>
  <si>
    <t>RUF-P3-1</t>
  </si>
  <si>
    <t>Unknown</t>
  </si>
  <si>
    <t>1885.53 mg/kg</t>
  </si>
  <si>
    <t>0.1509 mg/L</t>
  </si>
  <si>
    <t>3.56 mg/L</t>
  </si>
  <si>
    <t>0.6168 mg/L</t>
  </si>
  <si>
    <t>0.59 log(L/kg)</t>
  </si>
  <si>
    <t>LEV-4-1</t>
  </si>
  <si>
    <t>NOR-P4-1</t>
  </si>
  <si>
    <t>RUF-P4-1</t>
  </si>
  <si>
    <t>1867.71 mg/kg</t>
  </si>
  <si>
    <t>0.1883 mg/L</t>
  </si>
  <si>
    <t>6.67 mg/L</t>
  </si>
  <si>
    <t>13.87 mg/L</t>
  </si>
  <si>
    <t>LEV-4-2</t>
  </si>
  <si>
    <t>NOR-P4-2</t>
  </si>
  <si>
    <t>RUF-P4-2</t>
  </si>
  <si>
    <t>LEV-5-1</t>
  </si>
  <si>
    <t>NOR-P5-1</t>
  </si>
  <si>
    <t>RUF-P5-1</t>
  </si>
  <si>
    <t>2072.92 mg/kg</t>
  </si>
  <si>
    <t>0.219 mg/L</t>
  </si>
  <si>
    <t>2 mg/L</t>
  </si>
  <si>
    <t>8.08 mg/L</t>
  </si>
  <si>
    <t>-0.05 log(L/kg)</t>
  </si>
  <si>
    <t>LEV-5-2</t>
  </si>
  <si>
    <t>NOR-P5-2</t>
  </si>
  <si>
    <t>RUF-P5-2</t>
  </si>
  <si>
    <t>1919.11 mg/kg</t>
  </si>
  <si>
    <t>0.1663 mg/L</t>
  </si>
  <si>
    <t>4.36 mg/L</t>
  </si>
  <si>
    <t>0.6163 mg/L</t>
  </si>
  <si>
    <t>0.13 log(L/kg)</t>
  </si>
  <si>
    <t>1929.68 mg/kg</t>
  </si>
  <si>
    <t>0.1596 mg/L</t>
  </si>
  <si>
    <t>7.07 mg/L</t>
  </si>
  <si>
    <t>12.52 mg/L</t>
  </si>
  <si>
    <t>-0.13 log(L/kg)</t>
  </si>
  <si>
    <t>4910 mg/kg</t>
  </si>
  <si>
    <t>0.674 mg/L</t>
  </si>
  <si>
    <t>51.03 mg/L</t>
  </si>
  <si>
    <t>6.48 mg/L</t>
  </si>
  <si>
    <t>0.07 log(L/kg)</t>
  </si>
  <si>
    <t>2197.55 mg/kg</t>
  </si>
  <si>
    <t>0.5789 mg/L</t>
  </si>
  <si>
    <t>32.19 mg/L</t>
  </si>
  <si>
    <t>14.32 mg/L</t>
  </si>
  <si>
    <t>0.08 log(L/kg)</t>
  </si>
  <si>
    <t>2627.72 mg/kg</t>
  </si>
  <si>
    <t>0.6105 mg/L</t>
  </si>
  <si>
    <t>53.56 mg/L</t>
  </si>
  <si>
    <t>365.09 mg/L</t>
  </si>
  <si>
    <t>0.06 log(L/kg)</t>
  </si>
  <si>
    <t>3868.58 mg/kg</t>
  </si>
  <si>
    <t>0.5582 mg/L</t>
  </si>
  <si>
    <t>69.71 mg/L</t>
  </si>
  <si>
    <t>176.19 mg/L</t>
  </si>
  <si>
    <t>0.12 log(L/kg)</t>
  </si>
  <si>
    <t>2182.86 mg/kg</t>
  </si>
  <si>
    <t>0.2179 mg/L</t>
  </si>
  <si>
    <t>4.02 mg/L</t>
  </si>
  <si>
    <t>44.24 mg/L</t>
  </si>
  <si>
    <t>5545.07 mg/kg</t>
  </si>
  <si>
    <t>0.4154 mg/L</t>
  </si>
  <si>
    <t>60.59 mg/L</t>
  </si>
  <si>
    <t>133.45 mg/L</t>
  </si>
  <si>
    <t>N/A</t>
  </si>
  <si>
    <t>0.3845 mg/L</t>
  </si>
  <si>
    <t>188.96 mg/L</t>
  </si>
  <si>
    <t>311.11 mg/L</t>
  </si>
  <si>
    <t>0.19 log(L/kg)</t>
  </si>
  <si>
    <t>4829.66 mg/kg</t>
  </si>
  <si>
    <t>0.4029 mg/L</t>
  </si>
  <si>
    <t>136 mg/L</t>
  </si>
  <si>
    <t>10.46 mg/L</t>
  </si>
  <si>
    <t>5613.51 mg/kg</t>
  </si>
  <si>
    <t>0.4868 mg/L</t>
  </si>
  <si>
    <t>219.27 mg/L</t>
  </si>
  <si>
    <t>255.01 mg/L</t>
  </si>
  <si>
    <t>1937.95 mg/kg</t>
  </si>
  <si>
    <t>0.3383 mg/L</t>
  </si>
  <si>
    <t>13.07 mg/L</t>
  </si>
  <si>
    <t>0.442 mg/L</t>
  </si>
  <si>
    <t>0.34 log(L/kg)</t>
  </si>
  <si>
    <t>857.75 mg/kg</t>
  </si>
  <si>
    <t>0.5312 mg/L</t>
  </si>
  <si>
    <t>13.66 mg/L</t>
  </si>
  <si>
    <t>1.17 mg/L</t>
  </si>
  <si>
    <t>0.45 log(L/kg)</t>
  </si>
  <si>
    <t>830.83 mg/kg</t>
  </si>
  <si>
    <t>0.4761 mg/L</t>
  </si>
  <si>
    <t>25.71 mg/L</t>
  </si>
  <si>
    <t>2527.83 mg/kg</t>
  </si>
  <si>
    <t>0.3047 mg/L</t>
  </si>
  <si>
    <t>24.24 mg/L</t>
  </si>
  <si>
    <t>52.22 mg/L</t>
  </si>
  <si>
    <t>2182.77 mg/kg</t>
  </si>
  <si>
    <t>0.2945 mg/L</t>
  </si>
  <si>
    <t>18.54 mg/L</t>
  </si>
  <si>
    <t>47.07 mg/L</t>
  </si>
  <si>
    <t>2619.1 mg/kg</t>
  </si>
  <si>
    <t>0.3354 mg/L</t>
  </si>
  <si>
    <t>27.17 mg/L</t>
  </si>
  <si>
    <t>37.1 mg/L</t>
  </si>
  <si>
    <t>0.1 log(L/kg)</t>
  </si>
  <si>
    <t>1628.43 mg/kg</t>
  </si>
  <si>
    <t>0.3513 mg/L</t>
  </si>
  <si>
    <t>52.13 mg/L</t>
  </si>
  <si>
    <t>3.73 mg/L</t>
  </si>
  <si>
    <t>2333.82 mg/kg</t>
  </si>
  <si>
    <t>0.3253 mg/L</t>
  </si>
  <si>
    <t>86.15 mg/L</t>
  </si>
  <si>
    <t>76.93 mg/L</t>
  </si>
  <si>
    <t>2427.42 mg/kg</t>
  </si>
  <si>
    <t>0.2497 mg/L</t>
  </si>
  <si>
    <t>1.52 mg/L</t>
  </si>
  <si>
    <t>0.4323 mg/L</t>
  </si>
  <si>
    <t>1434.36 mg/kg</t>
  </si>
  <si>
    <t>0.2479 mg/L</t>
  </si>
  <si>
    <t>1.62 mg/L</t>
  </si>
  <si>
    <t>1.02 mg/L</t>
  </si>
  <si>
    <t>1389.48 mg/kg</t>
  </si>
  <si>
    <t>0.2175 mg/L</t>
  </si>
  <si>
    <t>2.48 mg/L</t>
  </si>
  <si>
    <t>24.3 mg/L</t>
  </si>
  <si>
    <t>0.18 log(L/kg)</t>
  </si>
  <si>
    <t>1914.51 mg/kg</t>
  </si>
  <si>
    <t>0.2912 mg/L</t>
  </si>
  <si>
    <t>2.1 mg/L</t>
  </si>
  <si>
    <t>10.78 mg/L</t>
  </si>
  <si>
    <t>2000.27 mg/kg</t>
  </si>
  <si>
    <t>0.2829 mg/L</t>
  </si>
  <si>
    <t>1.72 mg/L</t>
  </si>
  <si>
    <t>8.68 mg/L</t>
  </si>
  <si>
    <t>0.25 log(L/kg)</t>
  </si>
  <si>
    <t>NON-active,</t>
  </si>
  <si>
    <t>1971.09 mg/kg</t>
  </si>
  <si>
    <t>0.2639 mg/L</t>
  </si>
  <si>
    <t>13.81 mg/L</t>
  </si>
  <si>
    <t>0.17 log(L/kg)</t>
  </si>
  <si>
    <t>2449.35 mg/kg</t>
  </si>
  <si>
    <t>0.2036 mg/L</t>
  </si>
  <si>
    <t>4.66 mg/L</t>
  </si>
  <si>
    <t>0.694 mg/L</t>
  </si>
  <si>
    <t>2429.4 mg/kg</t>
  </si>
  <si>
    <t>0.212 mg/L</t>
  </si>
  <si>
    <t>7.64 mg/L</t>
  </si>
  <si>
    <t>15.51 mg/L</t>
  </si>
  <si>
    <t>2198.21 mg/kg</t>
  </si>
  <si>
    <t>0.3499 mg/L</t>
  </si>
  <si>
    <t>22.25 mg/L</t>
  </si>
  <si>
    <t>0.506 mg/L</t>
  </si>
  <si>
    <t>1016.49 mg/kg</t>
  </si>
  <si>
    <t>0.2732 mg/L</t>
  </si>
  <si>
    <t>20.58 mg/L</t>
  </si>
  <si>
    <t>1.33 mg/L</t>
  </si>
  <si>
    <t>980.77 mg/kg</t>
  </si>
  <si>
    <t>0.2755 mg/L</t>
  </si>
  <si>
    <t>31.9 mg/L</t>
  </si>
  <si>
    <t>32.48 mg/L</t>
  </si>
  <si>
    <t>0.09 log(L/kg)</t>
  </si>
  <si>
    <t>2368.67 mg/kg</t>
  </si>
  <si>
    <t>0.4391 mg/L,</t>
  </si>
  <si>
    <t>48.28 mg/L</t>
  </si>
  <si>
    <t>68.45 mg/L</t>
  </si>
  <si>
    <t>0.15 log(L/kg)</t>
  </si>
  <si>
    <t>2485.77 mg/kg</t>
  </si>
  <si>
    <t>0.3457 mg/L</t>
  </si>
  <si>
    <t>37.09 mg/L</t>
  </si>
  <si>
    <t>54.77 mg/L</t>
  </si>
  <si>
    <t>2455.72 mg/kg</t>
  </si>
  <si>
    <t>0.2827 mg/L</t>
  </si>
  <si>
    <t>54.82 mg/L</t>
  </si>
  <si>
    <t>48.56 mg/L</t>
  </si>
  <si>
    <t>2212.32 mg/kg</t>
  </si>
  <si>
    <t>0.4376 mg/L</t>
  </si>
  <si>
    <t>106.13 mg/L</t>
  </si>
  <si>
    <t>4.27 mg/L</t>
  </si>
  <si>
    <t>2190.29 mg/kg</t>
  </si>
  <si>
    <t>0.4948 mg/L</t>
  </si>
  <si>
    <t>174.7 mg/L</t>
  </si>
  <si>
    <t>98.99 mg/L</t>
  </si>
  <si>
    <t>1827.87 mg/kg</t>
  </si>
  <si>
    <t>0.316 mg/L</t>
  </si>
  <si>
    <t>13.22 mg/L</t>
  </si>
  <si>
    <t>0.8366 mg/L</t>
  </si>
  <si>
    <t>0.35 log(L/kg)</t>
  </si>
  <si>
    <t>808.09 mg/kg</t>
  </si>
  <si>
    <t>0.4668 mg/L</t>
  </si>
  <si>
    <t>13.7 mg/L</t>
  </si>
  <si>
    <t>1.89 mg/L</t>
  </si>
  <si>
    <t>0.42 log(L/kg)</t>
  </si>
  <si>
    <t>782.65 mg/kg</t>
  </si>
  <si>
    <t>0.4109 mg/L</t>
  </si>
  <si>
    <t>21.08 mg/L</t>
  </si>
  <si>
    <t>43.56 mg/L</t>
  </si>
  <si>
    <t>2418.69 mg/kg</t>
  </si>
  <si>
    <t>0.2998 mg/L,</t>
  </si>
  <si>
    <t>17.15 mg/L</t>
  </si>
  <si>
    <t>19.48 mg/L</t>
  </si>
  <si>
    <t>2081.69 mg/kg</t>
  </si>
  <si>
    <t>0.2534 mg/L</t>
  </si>
  <si>
    <t>2.87 mg/L</t>
  </si>
  <si>
    <t>16.4 mg/L</t>
  </si>
  <si>
    <t>2083.63 mg/kg</t>
  </si>
  <si>
    <t>0.2627 mg/L</t>
  </si>
  <si>
    <t>14.04 mg/L</t>
  </si>
  <si>
    <t>16.47 mg/L</t>
  </si>
  <si>
    <t>2510.2 mg/kg</t>
  </si>
  <si>
    <t>0.3347 mg/L</t>
  </si>
  <si>
    <t>14.01 mg/L</t>
  </si>
  <si>
    <t>24.62 mg/L</t>
  </si>
  <si>
    <t>1858.29 mg/kg</t>
  </si>
  <si>
    <t>0.2422 mg/L</t>
  </si>
  <si>
    <t>37.27 mg/L</t>
  </si>
  <si>
    <t>1.34 mg/L</t>
  </si>
  <si>
    <t>2240.07 mg/kg</t>
  </si>
  <si>
    <t>0.2714 mg/L</t>
  </si>
  <si>
    <t>61.11 mg/L</t>
  </si>
  <si>
    <t>28.18 mg/L</t>
  </si>
  <si>
    <t>0.11 log(L/kg)</t>
  </si>
  <si>
    <t>2010.18 mg/kg</t>
  </si>
  <si>
    <t>0.2483 mg/L</t>
  </si>
  <si>
    <t>0.5996 mg/L</t>
  </si>
  <si>
    <t>5.06 mg/L</t>
  </si>
  <si>
    <t>2106.84 mg/kg</t>
  </si>
  <si>
    <t>0.2535 mg/L</t>
  </si>
  <si>
    <t>0.0943 mg/L,</t>
  </si>
  <si>
    <t>4.14 mg/L</t>
  </si>
  <si>
    <t>0.36 log(L/kg)</t>
  </si>
  <si>
    <t>1920.58 mg/kg</t>
  </si>
  <si>
    <t>0.2275 mg/L</t>
  </si>
  <si>
    <t>0.3298 mg/L</t>
  </si>
  <si>
    <t>0.39 log(L/kg)</t>
  </si>
  <si>
    <t>1902.65 mg/kg</t>
  </si>
  <si>
    <t>0.2326 mg/L</t>
  </si>
  <si>
    <t>2.13 mg/L</t>
  </si>
  <si>
    <t>7.28 mg/L</t>
  </si>
  <si>
    <t>2066.52 mg/kg</t>
  </si>
  <si>
    <t>0.3511 mg/L</t>
  </si>
  <si>
    <t>19.35 mg/L</t>
  </si>
  <si>
    <t>321.58 mg/L</t>
  </si>
  <si>
    <t>2136.49 mg/kg</t>
  </si>
  <si>
    <t>0.2296 mg/L</t>
  </si>
  <si>
    <t>3.14 mg/L</t>
  </si>
  <si>
    <t>275.3 mg/L</t>
  </si>
  <si>
    <t>1917.34 mg/kg</t>
  </si>
  <si>
    <t>0.2687 mg/L</t>
  </si>
  <si>
    <t>37.85 mg/L</t>
  </si>
  <si>
    <t>21.53 mg/L</t>
  </si>
  <si>
    <t>0.33 log(L/kg)</t>
  </si>
  <si>
    <t>1910.11 mg/kg</t>
  </si>
  <si>
    <t>0.2588 mg/L</t>
  </si>
  <si>
    <t>58.76 mg/L</t>
  </si>
  <si>
    <t>485.41 mg/L</t>
  </si>
  <si>
    <t>1444.1 mg/kg</t>
  </si>
  <si>
    <t>0.4347 mg/L</t>
  </si>
  <si>
    <t>47.33 mg/L</t>
  </si>
  <si>
    <t>0.9155 mg/L</t>
  </si>
  <si>
    <t>734.14 mg/kg</t>
  </si>
  <si>
    <t>0.467 mg/L</t>
  </si>
  <si>
    <t>28.76 mg/L</t>
  </si>
  <si>
    <t>2.07 mg/L</t>
  </si>
  <si>
    <t>711.2 mg/kg</t>
  </si>
  <si>
    <t>0.5637 mg/L</t>
  </si>
  <si>
    <t>48.35 mg/L</t>
  </si>
  <si>
    <t>49.34 mg/L</t>
  </si>
  <si>
    <t>2203.81 mg/kg</t>
  </si>
  <si>
    <t>0.4667 mg/L</t>
  </si>
  <si>
    <t>68.29 mg/L</t>
  </si>
  <si>
    <t>22.9 mg/L</t>
  </si>
  <si>
    <t>1634.27 mg/kg</t>
  </si>
  <si>
    <t>0.3747 mg/L</t>
  </si>
  <si>
    <t>11.09 mg/L</t>
  </si>
  <si>
    <t>19.61 mg/L</t>
  </si>
  <si>
    <t>2328.11 mg/kg</t>
  </si>
  <si>
    <t>0.4046 mg/L</t>
  </si>
  <si>
    <t>58.61 mg/L</t>
  </si>
  <si>
    <t>18.42 mg/L</t>
  </si>
  <si>
    <t>1617.64 mg/kg</t>
  </si>
  <si>
    <t>0.2974 mg/L</t>
  </si>
  <si>
    <t>40.88 mg/L</t>
  </si>
  <si>
    <t>1434.53 mg/kg</t>
  </si>
  <si>
    <t>0.3136 mg/L</t>
  </si>
  <si>
    <t>132.61 mg/L</t>
  </si>
  <si>
    <t>1.46 mg/L</t>
  </si>
  <si>
    <t>2015.27 mg/kg</t>
  </si>
  <si>
    <t>0.4445 mg/L</t>
  </si>
  <si>
    <t>217.36 mg/L</t>
  </si>
  <si>
    <t>33.68 mg/L</t>
  </si>
  <si>
    <t>0.4391 mg/L</t>
  </si>
  <si>
    <t>2491.48 mg/kg</t>
  </si>
  <si>
    <t>0.303 mg/L</t>
  </si>
  <si>
    <t>7.5 mg/L</t>
  </si>
  <si>
    <t>54.74 mg/L</t>
  </si>
  <si>
    <t>2469.24 mg/kg</t>
  </si>
  <si>
    <t>0.2617 mg/L</t>
  </si>
  <si>
    <t>38.11 mg/L</t>
  </si>
  <si>
    <t>2.04 mg/L</t>
  </si>
  <si>
    <t>1514.33 mg/kg</t>
  </si>
  <si>
    <t>0.3921 mg/L</t>
  </si>
  <si>
    <t>28.81 mg/L</t>
  </si>
  <si>
    <t>0.7755 mg/L</t>
  </si>
  <si>
    <t>2303.7 mg/kg</t>
  </si>
  <si>
    <t>0.4045 mg/L</t>
  </si>
  <si>
    <t>65.78 mg/L</t>
  </si>
  <si>
    <t>100.15 mg/L</t>
  </si>
  <si>
    <t>2439.56 mg/kg</t>
  </si>
  <si>
    <t>0.3116 mg/L</t>
  </si>
  <si>
    <t>10.49 mg/L</t>
  </si>
  <si>
    <t>85.16 mg/L</t>
  </si>
  <si>
    <t>2428.07 mg/kg</t>
  </si>
  <si>
    <t>0.4315 mg/L</t>
  </si>
  <si>
    <t>49.17 mg/L</t>
  </si>
  <si>
    <t>81.63 mg/L</t>
  </si>
  <si>
    <t>1686.2 mg/kg</t>
  </si>
  <si>
    <t>0.3915 mg/L</t>
  </si>
  <si>
    <t>50.36 mg/L</t>
  </si>
  <si>
    <t>3.03 mg/L</t>
  </si>
  <si>
    <t>1506.99 mg/kg</t>
  </si>
  <si>
    <t>0.2849 mg/L</t>
  </si>
  <si>
    <t>127.93 mg/L</t>
  </si>
  <si>
    <t>6.36 mg/L</t>
  </si>
  <si>
    <t>2115.67 mg/kg</t>
  </si>
  <si>
    <t>0.5331 mg/L</t>
  </si>
  <si>
    <t>210.89 mg/L</t>
  </si>
  <si>
    <t>147.48 mg/L</t>
  </si>
  <si>
    <t>1389.51 mg/kg</t>
  </si>
  <si>
    <t>0.2446 mg/L</t>
  </si>
  <si>
    <t>14.89 mg/L</t>
  </si>
  <si>
    <t>0.6078 mg/L</t>
  </si>
  <si>
    <t>667.04 mg/kg</t>
  </si>
  <si>
    <t>0.2887 mg/L</t>
  </si>
  <si>
    <t>14.7 mg/L</t>
  </si>
  <si>
    <t>1.8 mg/L</t>
  </si>
  <si>
    <t>477.16 mg/kg</t>
  </si>
  <si>
    <t>0.288 mg/L</t>
  </si>
  <si>
    <t>24.87 mg/L</t>
  </si>
  <si>
    <t>38.57 mg/L</t>
  </si>
  <si>
    <t>0.05 log(L/kg)</t>
  </si>
  <si>
    <t>1043.86 mg/kg</t>
  </si>
  <si>
    <t>0.3234 mg/L</t>
  </si>
  <si>
    <t>34.48 mg/L</t>
  </si>
  <si>
    <t>59.42 mg/L</t>
  </si>
  <si>
    <t>1578.46 mg/kg</t>
  </si>
  <si>
    <t>0.2228 mg/L</t>
  </si>
  <si>
    <t>5.29 mg/L</t>
  </si>
  <si>
    <t>58.22 mg/L</t>
  </si>
  <si>
    <t>1575.33 mg/kg</t>
  </si>
  <si>
    <t>0.2697 mg/L</t>
  </si>
  <si>
    <t>26.09 mg/L</t>
  </si>
  <si>
    <t>59.38 mg/L</t>
  </si>
  <si>
    <t>1083.96 mg/kg</t>
  </si>
  <si>
    <t>0.3602 mg/L</t>
  </si>
  <si>
    <t>39.76 mg/L</t>
  </si>
  <si>
    <t>44.17 mg/L</t>
  </si>
  <si>
    <t>1399.94 mg/kg</t>
  </si>
  <si>
    <t>0.2274 mg/L</t>
  </si>
  <si>
    <t>66.54 mg/L</t>
  </si>
  <si>
    <t>4.65 mg/L</t>
  </si>
  <si>
    <t>1389.25 mg/kg</t>
  </si>
  <si>
    <t>0.2526 mg/L</t>
  </si>
  <si>
    <t>110.24 mg/L</t>
  </si>
  <si>
    <t>86.73 mg/L</t>
  </si>
  <si>
    <t>1976.14 mg/kg</t>
  </si>
  <si>
    <t>0.3651 mg/L</t>
  </si>
  <si>
    <t>1.95 mg/L</t>
  </si>
  <si>
    <t>0.4349 mg/L</t>
  </si>
  <si>
    <t>1147.46 mg/kg</t>
  </si>
  <si>
    <t>0.393 mg/L</t>
  </si>
  <si>
    <t>2.09 mg/L</t>
  </si>
  <si>
    <t>1174.1 mg/kg</t>
  </si>
  <si>
    <t>0.3873 mg/L</t>
  </si>
  <si>
    <t>3.2 mg/L</t>
  </si>
  <si>
    <t>22.56 mg/L</t>
  </si>
  <si>
    <t>2246.35 mg/kg</t>
  </si>
  <si>
    <t>0.4071 mg/L</t>
  </si>
  <si>
    <t>9.02 mg/L</t>
  </si>
  <si>
    <t>2300.64 mg/kg</t>
  </si>
  <si>
    <t>0.4463 mg/L</t>
  </si>
  <si>
    <t>0.2048 mg/L</t>
  </si>
  <si>
    <t>8.06 mg/L</t>
  </si>
  <si>
    <t>2300.52 mg/kg</t>
  </si>
  <si>
    <t>0.3922 mg/L</t>
  </si>
  <si>
    <t>2.54 mg/L</t>
  </si>
  <si>
    <t>0.28 log(L/kg)</t>
  </si>
  <si>
    <t>2070.67 mg/kg</t>
  </si>
  <si>
    <t>0.3214 mg/L</t>
  </si>
  <si>
    <t>2.91 mg/L</t>
  </si>
  <si>
    <t>0.6671 mg/L</t>
  </si>
  <si>
    <t>2104.97 mg/kg</t>
  </si>
  <si>
    <t>0.3683 mg/L</t>
  </si>
  <si>
    <t>4.8 mg/L</t>
  </si>
  <si>
    <t>12.9 mg/L</t>
  </si>
  <si>
    <t>2219.79 mg/kg</t>
  </si>
  <si>
    <t>0.2809 mg/L</t>
  </si>
  <si>
    <t>6.07 mg/L</t>
  </si>
  <si>
    <t>36.98 mg/L</t>
  </si>
  <si>
    <t>0.52 log(L/kg)</t>
  </si>
  <si>
    <t>2240.69 mg/kg</t>
  </si>
  <si>
    <t>0.1824 mg/L</t>
  </si>
  <si>
    <t>0.9456 mg/L</t>
  </si>
  <si>
    <t>27.81 mg/L</t>
  </si>
  <si>
    <t>0.61 log(L/kg)</t>
  </si>
  <si>
    <t>0.1245 mg/L</t>
  </si>
  <si>
    <t>11.51 mg/L</t>
  </si>
  <si>
    <t>0.76 log(L/kg)</t>
  </si>
  <si>
    <t>0.2205 mg/L</t>
  </si>
  <si>
    <t>18.73 mg/L</t>
  </si>
  <si>
    <t>55.54 mg/L</t>
  </si>
  <si>
    <t>0.51 log(L/kg)</t>
  </si>
  <si>
    <t>4558.96 mg/kg</t>
  </si>
  <si>
    <t>0.291 mg/L</t>
  </si>
  <si>
    <t>9.54 mg/L</t>
  </si>
  <si>
    <t>70.68 mg/L</t>
  </si>
  <si>
    <t>2231.96 mg/kg</t>
  </si>
  <si>
    <t>0.4054 mg/L</t>
  </si>
  <si>
    <t>1.51 mg/L</t>
  </si>
  <si>
    <t>56.5 mg/L</t>
  </si>
  <si>
    <t>0.2398 mg/L</t>
  </si>
  <si>
    <t>17.39 mg/L</t>
  </si>
  <si>
    <t>0.2317 mg/L</t>
  </si>
  <si>
    <t>28.78 mg/L</t>
  </si>
  <si>
    <t>101.08 mg/L</t>
  </si>
  <si>
    <t>0.23 log(L/kg)</t>
  </si>
  <si>
    <r>
      <rPr>
        <sz val="11"/>
        <color theme="1"/>
        <rFont val="Times New Roman"/>
        <charset val="134"/>
      </rPr>
      <t>C</t>
    </r>
    <r>
      <rPr>
        <sz val="11"/>
        <color theme="1"/>
        <rFont val="Times New Roman"/>
        <charset val="134"/>
      </rPr>
      <t>IP</t>
    </r>
  </si>
  <si>
    <r>
      <rPr>
        <sz val="11"/>
        <color theme="1"/>
        <rFont val="Times New Roman"/>
        <charset val="134"/>
      </rPr>
      <t>N</t>
    </r>
    <r>
      <rPr>
        <sz val="11"/>
        <color theme="1"/>
        <rFont val="Times New Roman"/>
        <charset val="134"/>
      </rPr>
      <t>OR</t>
    </r>
  </si>
  <si>
    <r>
      <rPr>
        <sz val="11"/>
        <color theme="1"/>
        <rFont val="Times New Roman"/>
        <charset val="134"/>
      </rPr>
      <t>E</t>
    </r>
    <r>
      <rPr>
        <sz val="11"/>
        <color theme="1"/>
        <rFont val="Times New Roman"/>
        <charset val="134"/>
      </rPr>
      <t>NO</t>
    </r>
  </si>
  <si>
    <r>
      <rPr>
        <sz val="11"/>
        <color theme="1"/>
        <rFont val="Times New Roman"/>
        <charset val="134"/>
      </rPr>
      <t>L</t>
    </r>
    <r>
      <rPr>
        <sz val="11"/>
        <color theme="1"/>
        <rFont val="Times New Roman"/>
        <charset val="134"/>
      </rPr>
      <t>OM</t>
    </r>
  </si>
  <si>
    <r>
      <rPr>
        <sz val="11"/>
        <color theme="1"/>
        <rFont val="Times New Roman"/>
        <charset val="134"/>
      </rPr>
      <t>S</t>
    </r>
    <r>
      <rPr>
        <sz val="11"/>
        <color theme="1"/>
        <rFont val="Times New Roman"/>
        <charset val="134"/>
      </rPr>
      <t>PA</t>
    </r>
  </si>
  <si>
    <t xml:space="preserve">Atom     </t>
  </si>
  <si>
    <t>q(N)</t>
  </si>
  <si>
    <t>q(N+1)</t>
  </si>
  <si>
    <t>q(N-1)</t>
  </si>
  <si>
    <t>f-</t>
  </si>
  <si>
    <t>f+</t>
  </si>
  <si>
    <t>f0</t>
  </si>
  <si>
    <t>CDD</t>
  </si>
  <si>
    <t>Atom</t>
  </si>
  <si>
    <t>1(N )</t>
  </si>
  <si>
    <t>1(F )</t>
  </si>
  <si>
    <t>2(C )</t>
  </si>
  <si>
    <t>3(C )</t>
  </si>
  <si>
    <t>4(C )</t>
  </si>
  <si>
    <t>5(C )</t>
  </si>
  <si>
    <t>6(C )</t>
  </si>
  <si>
    <t>7(C )</t>
  </si>
  <si>
    <t>7(N )</t>
  </si>
  <si>
    <t>8(N )</t>
  </si>
  <si>
    <t>9(F )</t>
  </si>
  <si>
    <t>9(C )</t>
  </si>
  <si>
    <t>10(C )</t>
  </si>
  <si>
    <t>11(C )</t>
  </si>
  <si>
    <t>11(N )</t>
  </si>
  <si>
    <t>12(C )</t>
  </si>
  <si>
    <t>13(C )</t>
  </si>
  <si>
    <t>14(C )</t>
  </si>
  <si>
    <t>14(N )</t>
  </si>
  <si>
    <t>15(C )</t>
  </si>
  <si>
    <t>15(F )</t>
  </si>
  <si>
    <t>15(N )</t>
  </si>
  <si>
    <t>16(N )</t>
  </si>
  <si>
    <t>16(C )</t>
  </si>
  <si>
    <t>17(C )</t>
  </si>
  <si>
    <t>17(N )</t>
  </si>
  <si>
    <t>18(C )</t>
  </si>
  <si>
    <t>19(H )</t>
  </si>
  <si>
    <t>19(O )</t>
  </si>
  <si>
    <t>19(C )</t>
  </si>
  <si>
    <t>20(O )</t>
  </si>
  <si>
    <t>20(F )</t>
  </si>
  <si>
    <t>20(C )</t>
  </si>
  <si>
    <t>21(H )</t>
  </si>
  <si>
    <t>21(C )</t>
  </si>
  <si>
    <t>21(O )</t>
  </si>
  <si>
    <t>22(O )</t>
  </si>
  <si>
    <t>22(C )</t>
  </si>
  <si>
    <t>23(C )</t>
  </si>
  <si>
    <t>23(H )</t>
  </si>
  <si>
    <t>23(O )</t>
  </si>
  <si>
    <t>23(F )</t>
  </si>
  <si>
    <t>24(C )</t>
  </si>
  <si>
    <t>24(H )</t>
  </si>
  <si>
    <t>24(F )</t>
  </si>
  <si>
    <t>25(C )</t>
  </si>
  <si>
    <t>25(H )</t>
  </si>
  <si>
    <t>25(N )</t>
  </si>
  <si>
    <t>26(H )</t>
  </si>
  <si>
    <t>26(O )</t>
  </si>
  <si>
    <t>27(H )</t>
  </si>
  <si>
    <t>27(O )</t>
  </si>
  <si>
    <t>28(H )</t>
  </si>
  <si>
    <t>28(O )</t>
  </si>
  <si>
    <t>29(H )</t>
  </si>
  <si>
    <t>30(H )</t>
  </si>
  <si>
    <t>31(H )</t>
  </si>
  <si>
    <t>32(H )</t>
  </si>
  <si>
    <t>33(H )</t>
  </si>
  <si>
    <t>34(H )</t>
  </si>
  <si>
    <t>35(H )</t>
  </si>
  <si>
    <t>36(H )</t>
  </si>
  <si>
    <t>37(H )</t>
  </si>
  <si>
    <t>38(H )</t>
  </si>
  <si>
    <t>39(H )</t>
  </si>
  <si>
    <t>40(H )</t>
  </si>
  <si>
    <t>40(O )</t>
  </si>
  <si>
    <t>41(O )</t>
  </si>
  <si>
    <t>41(H )</t>
  </si>
  <si>
    <t>42(H )</t>
  </si>
  <si>
    <t>43(O )</t>
  </si>
  <si>
    <t>43(H )</t>
  </si>
  <si>
    <t>44(H )</t>
  </si>
  <si>
    <t>45(H )</t>
  </si>
  <si>
    <t>46(H )</t>
  </si>
  <si>
    <t>47(H )</t>
  </si>
  <si>
    <t>48(H )</t>
  </si>
  <si>
    <t>49(H )</t>
  </si>
  <si>
    <t>50(H )</t>
  </si>
  <si>
    <r>
      <rPr>
        <sz val="11"/>
        <color theme="1"/>
        <rFont val="Times New Roman"/>
        <charset val="134"/>
      </rPr>
      <t>HOMO</t>
    </r>
    <r>
      <rPr>
        <sz val="11"/>
        <color theme="1"/>
        <rFont val="Times New Roman"/>
        <charset val="134"/>
      </rPr>
      <t>(a.u.)</t>
    </r>
  </si>
  <si>
    <t>LOMO(a.u.)</t>
  </si>
  <si>
    <t>LUMO-HOMO(a.u.)</t>
  </si>
  <si>
    <t>OH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</si>
</sst>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0"/>
      <color rgb="FF000000"/>
      <name val="Times New Roman"/>
      <charset val="134"/>
    </font>
    <font>
      <sz val="11"/>
      <color theme="1"/>
      <name val="宋体"/>
      <charset val="134"/>
    </font>
    <font>
      <sz val="10"/>
      <color rgb="FF000000"/>
      <name val="LiberationSans"/>
      <charset val="134"/>
    </font>
    <font>
      <sz val="10"/>
      <color rgb="FF000000"/>
      <name val="Helvetica-Bold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4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E153"/>
  <sheetViews>
    <sheetView tabSelected="1" zoomScale="70" zoomScaleNormal="70" topLeftCell="A78" workbookViewId="0">
      <selection activeCell="AM20" sqref="AM20"/>
    </sheetView>
  </sheetViews>
  <sheetFormatPr defaultColWidth="8.88333333333333" defaultRowHeight="13.5"/>
  <cols>
    <col min="1" max="1" width="10.1083333333333" customWidth="1"/>
    <col min="2" max="2" width="32.775" customWidth="1"/>
    <col min="3" max="3" width="31.8833333333333" customWidth="1"/>
    <col min="4" max="4" width="33.6666666666667" customWidth="1"/>
    <col min="5" max="5" width="16.4416666666667" customWidth="1"/>
    <col min="6" max="6" width="22.8833333333333" customWidth="1"/>
    <col min="7" max="7" width="15.6666666666667" customWidth="1"/>
    <col min="8" max="8" width="47.2166666666667" style="6" customWidth="1"/>
    <col min="9" max="9" width="22.1083333333333" customWidth="1"/>
    <col min="10" max="10" width="13.6666666666667" customWidth="1"/>
    <col min="11" max="11" width="65.775" style="5" customWidth="1"/>
    <col min="12" max="12" width="20.1083333333333" customWidth="1"/>
    <col min="13" max="13" width="13.8833333333333" style="6" customWidth="1"/>
    <col min="14" max="14" width="16.6666666666667" style="6" customWidth="1"/>
    <col min="15" max="15" width="13.8833333333333" customWidth="1"/>
    <col min="16" max="16" width="16.5583333333333" customWidth="1"/>
    <col min="17" max="17" width="14.8833333333333" customWidth="1"/>
    <col min="18" max="18" width="73" style="6" customWidth="1"/>
    <col min="19" max="19" width="13.5583333333333" style="6" customWidth="1"/>
    <col min="20" max="20" width="34.6666666666667" customWidth="1"/>
    <col min="21" max="21" width="21.4416666666667" customWidth="1"/>
    <col min="22" max="22" width="32.775" customWidth="1"/>
    <col min="23" max="23" width="12.3333333333333" customWidth="1"/>
    <col min="24" max="24" width="16.6666666666667" style="6" customWidth="1"/>
    <col min="25" max="25" width="36" customWidth="1"/>
    <col min="26" max="26" width="14.2166666666667" customWidth="1"/>
    <col min="27" max="27" width="16.6666666666667" style="6" customWidth="1"/>
    <col min="28" max="28" width="35" customWidth="1"/>
    <col min="29" max="29" width="15.3333333333333" customWidth="1"/>
    <col min="30" max="30" width="16.6666666666667" style="6" customWidth="1"/>
    <col min="31" max="31" width="16.775" style="6" customWidth="1"/>
    <col min="32" max="32" width="16.775" customWidth="1"/>
    <col min="33" max="33" width="16.775" style="5" customWidth="1"/>
    <col min="34" max="34" width="16.6666666666667" style="7" customWidth="1"/>
    <col min="35" max="35" width="24.5583333333333" style="6" customWidth="1"/>
    <col min="36" max="36" width="16.6666666666667" customWidth="1"/>
    <col min="37" max="37" width="8.88333333333333" style="5"/>
    <col min="38" max="38" width="61.8833333333333" style="5" customWidth="1"/>
    <col min="39" max="39" width="17.3333333333333" style="5" customWidth="1"/>
    <col min="40" max="42" width="21.5583333333333" style="7" customWidth="1"/>
  </cols>
  <sheetData>
    <row r="1" spans="1:54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 t="s">
        <v>1</v>
      </c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9" t="s">
        <v>0</v>
      </c>
      <c r="AP1" s="9" t="s">
        <v>2</v>
      </c>
      <c r="AV1" s="6"/>
      <c r="AY1" s="6"/>
      <c r="BB1" s="6"/>
    </row>
    <row r="2" spans="1:57">
      <c r="A2" s="4"/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8" t="s">
        <v>9</v>
      </c>
      <c r="I2" s="4" t="s">
        <v>10</v>
      </c>
      <c r="J2" s="4" t="s">
        <v>11</v>
      </c>
      <c r="K2" s="8" t="s">
        <v>12</v>
      </c>
      <c r="L2" s="4" t="s">
        <v>13</v>
      </c>
      <c r="M2" s="8"/>
      <c r="N2" s="8" t="s">
        <v>14</v>
      </c>
      <c r="O2" s="4" t="s">
        <v>15</v>
      </c>
      <c r="P2" s="4" t="s">
        <v>16</v>
      </c>
      <c r="Q2" s="4" t="s">
        <v>17</v>
      </c>
      <c r="R2" s="8" t="s">
        <v>18</v>
      </c>
      <c r="S2" s="8"/>
      <c r="T2" s="4" t="s">
        <v>19</v>
      </c>
      <c r="U2" s="4"/>
      <c r="V2" s="4" t="s">
        <v>20</v>
      </c>
      <c r="W2" s="4"/>
      <c r="X2" s="8" t="s">
        <v>14</v>
      </c>
      <c r="Y2" s="4" t="s">
        <v>21</v>
      </c>
      <c r="Z2" s="4"/>
      <c r="AA2" s="8" t="s">
        <v>14</v>
      </c>
      <c r="AB2" s="4" t="s">
        <v>22</v>
      </c>
      <c r="AC2" s="4"/>
      <c r="AD2" s="8" t="s">
        <v>14</v>
      </c>
      <c r="AE2" s="8"/>
      <c r="AF2" s="4" t="s">
        <v>23</v>
      </c>
      <c r="AH2" s="4" t="s">
        <v>14</v>
      </c>
      <c r="AI2" s="8" t="s">
        <v>24</v>
      </c>
      <c r="AJ2" s="4" t="s">
        <v>14</v>
      </c>
      <c r="AL2" s="10" t="s">
        <v>25</v>
      </c>
      <c r="AM2" s="10"/>
      <c r="AO2" s="4" t="s">
        <v>26</v>
      </c>
      <c r="AP2" s="5">
        <f>(AS2+AS17+AV2+AV12+AV22+AY2+AY22+BB2+BB12+BB22+BE2)/11</f>
        <v>5.03599322367651</v>
      </c>
      <c r="AR2" s="4" t="s">
        <v>27</v>
      </c>
      <c r="AS2" s="6">
        <v>4.7411751927881</v>
      </c>
      <c r="AU2" s="4" t="s">
        <v>28</v>
      </c>
      <c r="AV2" s="6">
        <v>5.71288150320408</v>
      </c>
      <c r="AX2" s="4" t="s">
        <v>29</v>
      </c>
      <c r="AY2" s="6">
        <v>5.73423171810269</v>
      </c>
      <c r="BA2" s="4" t="s">
        <v>30</v>
      </c>
      <c r="BB2" s="6">
        <v>4.66240360595199</v>
      </c>
      <c r="BD2" s="4" t="s">
        <v>31</v>
      </c>
      <c r="BE2" s="6">
        <v>7.70547448370029</v>
      </c>
    </row>
    <row r="3" spans="1:57">
      <c r="A3" s="4" t="s">
        <v>32</v>
      </c>
      <c r="B3" s="4" t="s">
        <v>33</v>
      </c>
      <c r="C3" s="4" t="s">
        <v>33</v>
      </c>
      <c r="D3" s="4" t="s">
        <v>34</v>
      </c>
      <c r="E3" s="4" t="s">
        <v>35</v>
      </c>
      <c r="F3" s="4" t="s">
        <v>36</v>
      </c>
      <c r="G3" s="4" t="s">
        <v>37</v>
      </c>
      <c r="H3" s="8">
        <v>2</v>
      </c>
      <c r="I3" s="4" t="s">
        <v>38</v>
      </c>
      <c r="J3" s="4" t="s">
        <v>39</v>
      </c>
      <c r="K3" s="8">
        <v>2</v>
      </c>
      <c r="L3" s="4" t="s">
        <v>40</v>
      </c>
      <c r="M3" s="8">
        <v>1957.89</v>
      </c>
      <c r="N3" s="8">
        <f>(M3-$M$15)/($M$43-$M$15)</f>
        <v>0.290985895824606</v>
      </c>
      <c r="O3" s="4" t="s">
        <v>41</v>
      </c>
      <c r="P3" s="4" t="s">
        <v>42</v>
      </c>
      <c r="Q3" s="4" t="s">
        <v>43</v>
      </c>
      <c r="R3" s="8">
        <v>2</v>
      </c>
      <c r="S3" s="8"/>
      <c r="T3" s="8">
        <f>H3+K3+R3+N3</f>
        <v>6.29098589582461</v>
      </c>
      <c r="U3" s="4"/>
      <c r="V3" s="4" t="s">
        <v>44</v>
      </c>
      <c r="W3" s="4">
        <v>0.2082</v>
      </c>
      <c r="X3" s="8">
        <f>($W$35-W3)/($W$35-$W$146)</f>
        <v>0.847679708826206</v>
      </c>
      <c r="Y3" s="4" t="s">
        <v>45</v>
      </c>
      <c r="Z3" s="4">
        <v>3.32</v>
      </c>
      <c r="AA3" s="8">
        <f>($Z$43-Z3)/($Z$43-$Z$86)</f>
        <v>0.985282583790083</v>
      </c>
      <c r="AB3" s="4" t="s">
        <v>46</v>
      </c>
      <c r="AC3" s="4">
        <v>0.6171</v>
      </c>
      <c r="AD3" s="8">
        <f>($AC$93-AC3)/($AC$93-$AC$10)</f>
        <v>0.99917435002736</v>
      </c>
      <c r="AE3" s="8">
        <f>X3+AA3+AD3</f>
        <v>2.83213664264365</v>
      </c>
      <c r="AF3" s="4" t="s">
        <v>47</v>
      </c>
      <c r="AG3" s="8">
        <v>0.32</v>
      </c>
      <c r="AH3" s="5">
        <f>(AG3-$AG$33)/($AG$17-$AG$33)</f>
        <v>0.5</v>
      </c>
      <c r="AI3" s="8">
        <v>-2.61</v>
      </c>
      <c r="AJ3" s="5">
        <f>(AI3-$AI$41)/($AI$90-$AI$41)</f>
        <v>0.460201461584041</v>
      </c>
      <c r="AL3" s="5">
        <f>AE3+AH3+AJ3</f>
        <v>3.79233810422769</v>
      </c>
      <c r="AO3" s="4" t="s">
        <v>48</v>
      </c>
      <c r="AP3" s="5">
        <f>(AS3+AS18+AV3+AV13+AV23+AY3+AY23+BB3+BB13+BB23+BE3)/11</f>
        <v>5.51356128665513</v>
      </c>
      <c r="AR3" s="4" t="s">
        <v>49</v>
      </c>
      <c r="AS3" s="6">
        <v>5.82017952179242</v>
      </c>
      <c r="AU3" s="4" t="s">
        <v>50</v>
      </c>
      <c r="AV3" s="6">
        <v>3.92238824496889</v>
      </c>
      <c r="AX3" s="4" t="s">
        <v>51</v>
      </c>
      <c r="AY3" s="6">
        <v>5.93201989169731</v>
      </c>
      <c r="BA3" s="4" t="s">
        <v>52</v>
      </c>
      <c r="BB3" s="6">
        <v>4.89160033514872</v>
      </c>
      <c r="BD3" s="4" t="s">
        <v>53</v>
      </c>
      <c r="BE3" s="6">
        <v>6.86619846700492</v>
      </c>
    </row>
    <row r="4" spans="1:57">
      <c r="A4" s="4" t="s">
        <v>54</v>
      </c>
      <c r="B4" s="4" t="s">
        <v>33</v>
      </c>
      <c r="C4" s="4" t="s">
        <v>33</v>
      </c>
      <c r="D4" s="4" t="s">
        <v>34</v>
      </c>
      <c r="E4" s="4" t="s">
        <v>35</v>
      </c>
      <c r="F4" s="4" t="s">
        <v>34</v>
      </c>
      <c r="G4" s="4" t="s">
        <v>37</v>
      </c>
      <c r="H4" s="8">
        <v>1</v>
      </c>
      <c r="I4" s="4" t="s">
        <v>38</v>
      </c>
      <c r="J4" s="4" t="s">
        <v>39</v>
      </c>
      <c r="K4" s="8">
        <v>2</v>
      </c>
      <c r="L4" s="4" t="s">
        <v>55</v>
      </c>
      <c r="M4" s="8">
        <v>2059.86</v>
      </c>
      <c r="N4" s="8">
        <f>(M4-$M$15)/($M$43-$M$15)</f>
        <v>0.310763161569613</v>
      </c>
      <c r="O4" s="4" t="s">
        <v>41</v>
      </c>
      <c r="P4" s="4" t="s">
        <v>42</v>
      </c>
      <c r="Q4" s="4" t="s">
        <v>43</v>
      </c>
      <c r="R4" s="8">
        <v>2</v>
      </c>
      <c r="S4" s="8"/>
      <c r="T4" s="8">
        <f t="shared" ref="T4:T67" si="0">H4+K4+R4+N4</f>
        <v>5.31076316156961</v>
      </c>
      <c r="U4" s="4"/>
      <c r="V4" s="4" t="s">
        <v>56</v>
      </c>
      <c r="W4" s="4">
        <v>0.2224</v>
      </c>
      <c r="X4" s="8">
        <f t="shared" ref="X4:X67" si="1">($W$35-W4)/($W$35-$W$146)</f>
        <v>0.821838034576888</v>
      </c>
      <c r="Y4" s="4" t="s">
        <v>57</v>
      </c>
      <c r="Z4" s="4">
        <v>1.25</v>
      </c>
      <c r="AA4" s="8">
        <f t="shared" ref="AA4:AA67" si="2">($Z$43-Z4)/($Z$43-$Z$86)</f>
        <v>0.994727061439749</v>
      </c>
      <c r="AB4" s="4" t="s">
        <v>58</v>
      </c>
      <c r="AC4" s="4">
        <v>0.386</v>
      </c>
      <c r="AD4" s="8">
        <f t="shared" ref="AD4:AD67" si="3">($AC$93-AC4)/($AC$93-$AC$10)</f>
        <v>0.999650654841831</v>
      </c>
      <c r="AE4" s="8">
        <f t="shared" ref="AE4:AE67" si="4">X4+AA4+AD4</f>
        <v>2.81621575085847</v>
      </c>
      <c r="AF4" s="4" t="s">
        <v>59</v>
      </c>
      <c r="AG4" s="8">
        <v>0.22</v>
      </c>
      <c r="AH4" s="5">
        <f t="shared" ref="AH4:AH67" si="5">(AG4-$AG$33)/($AG$17-$AG$33)</f>
        <v>0.388888888888889</v>
      </c>
      <c r="AI4" s="8">
        <v>-2.48</v>
      </c>
      <c r="AJ4" s="5">
        <f>(AI4-$AI$41)/($AI$90-$AI$41)</f>
        <v>0.485877937981434</v>
      </c>
      <c r="AL4" s="5">
        <f t="shared" ref="AL4:AL67" si="6">AE4+AH4+AJ4</f>
        <v>3.69098257772879</v>
      </c>
      <c r="AO4" s="4" t="s">
        <v>60</v>
      </c>
      <c r="AP4" s="5">
        <f>(AS4+AS19+AV4+AV14+AV24+AY4+AY24+BB4+BB14+BB24+BE4)/11</f>
        <v>5.69445608155285</v>
      </c>
      <c r="AR4" s="4" t="s">
        <v>61</v>
      </c>
      <c r="AS4" s="6">
        <v>5.82017952179242</v>
      </c>
      <c r="AU4" s="4" t="s">
        <v>62</v>
      </c>
      <c r="AV4" s="6">
        <v>3.92760942760943</v>
      </c>
      <c r="AX4" s="4" t="s">
        <v>63</v>
      </c>
      <c r="AY4" s="6">
        <v>5.9369540256637</v>
      </c>
      <c r="BA4" s="4" t="s">
        <v>64</v>
      </c>
      <c r="BB4" s="6">
        <v>4.89852829368958</v>
      </c>
      <c r="BD4" s="4" t="s">
        <v>65</v>
      </c>
      <c r="BE4" s="6">
        <v>6.8610315908703</v>
      </c>
    </row>
    <row r="5" spans="1:57">
      <c r="A5" s="4" t="s">
        <v>66</v>
      </c>
      <c r="B5" s="4" t="s">
        <v>33</v>
      </c>
      <c r="C5" s="4" t="s">
        <v>33</v>
      </c>
      <c r="D5" s="4" t="s">
        <v>34</v>
      </c>
      <c r="E5" s="4" t="s">
        <v>35</v>
      </c>
      <c r="F5" s="4" t="s">
        <v>36</v>
      </c>
      <c r="G5" s="4" t="s">
        <v>37</v>
      </c>
      <c r="H5" s="8">
        <v>2</v>
      </c>
      <c r="I5" s="4" t="s">
        <v>38</v>
      </c>
      <c r="J5" s="4" t="s">
        <v>39</v>
      </c>
      <c r="K5" s="8">
        <v>2</v>
      </c>
      <c r="L5" s="4" t="s">
        <v>67</v>
      </c>
      <c r="M5" s="8">
        <v>5325.73</v>
      </c>
      <c r="N5" s="8">
        <f>($M$43-M5)/($M$43-$M$15)</f>
        <v>0.0558154509767414</v>
      </c>
      <c r="O5" s="4" t="s">
        <v>41</v>
      </c>
      <c r="P5" s="4" t="s">
        <v>42</v>
      </c>
      <c r="Q5" s="4" t="s">
        <v>43</v>
      </c>
      <c r="R5" s="8">
        <v>2</v>
      </c>
      <c r="S5" s="8"/>
      <c r="T5" s="8">
        <f t="shared" si="0"/>
        <v>6.05581545097674</v>
      </c>
      <c r="U5" s="4"/>
      <c r="V5" s="4" t="s">
        <v>68</v>
      </c>
      <c r="W5" s="4">
        <v>0.4954</v>
      </c>
      <c r="X5" s="8">
        <f t="shared" si="1"/>
        <v>0.325022747952684</v>
      </c>
      <c r="Y5" s="4" t="s">
        <v>69</v>
      </c>
      <c r="Z5" s="4">
        <v>42.61</v>
      </c>
      <c r="AA5" s="8">
        <f t="shared" si="2"/>
        <v>0.806020010429988</v>
      </c>
      <c r="AB5" s="4" t="s">
        <v>70</v>
      </c>
      <c r="AC5" s="4">
        <v>6.96</v>
      </c>
      <c r="AD5" s="8">
        <f t="shared" si="3"/>
        <v>0.986101421391672</v>
      </c>
      <c r="AE5" s="8">
        <f t="shared" si="4"/>
        <v>2.11714417977434</v>
      </c>
      <c r="AF5" s="4" t="s">
        <v>71</v>
      </c>
      <c r="AG5" s="8">
        <v>0.14</v>
      </c>
      <c r="AH5" s="5">
        <f t="shared" si="5"/>
        <v>0.3</v>
      </c>
      <c r="AI5" s="8">
        <v>-2.85</v>
      </c>
      <c r="AJ5" s="5">
        <f t="shared" ref="AJ5:AJ18" si="7">(AI5-$AI$41)/($AI$90-$AI$41)</f>
        <v>0.412798735927316</v>
      </c>
      <c r="AL5" s="5">
        <f t="shared" si="6"/>
        <v>2.82994291570166</v>
      </c>
      <c r="AO5" s="4" t="s">
        <v>72</v>
      </c>
      <c r="AP5" s="5">
        <f>(AS5+AS12+AS20+AV5+AV15+AV25+AY5+AY12+AY17+AY25+BB5+BB15+BB25+BE5+BE11+BE16)/16</f>
        <v>5.876471124455</v>
      </c>
      <c r="AR5" s="4" t="s">
        <v>73</v>
      </c>
      <c r="AS5" s="6">
        <v>7.71198738537448</v>
      </c>
      <c r="AU5" s="4" t="s">
        <v>74</v>
      </c>
      <c r="AV5" s="6">
        <v>6.59847321137644</v>
      </c>
      <c r="AX5" s="4" t="s">
        <v>75</v>
      </c>
      <c r="AY5" s="6">
        <v>5.6196411115766</v>
      </c>
      <c r="BA5" s="4" t="s">
        <v>76</v>
      </c>
      <c r="BB5" s="6">
        <v>5.62934258095548</v>
      </c>
      <c r="BD5" s="4" t="s">
        <v>77</v>
      </c>
      <c r="BE5" s="6">
        <v>6.65306676596999</v>
      </c>
    </row>
    <row r="6" spans="1:57">
      <c r="A6" s="4" t="s">
        <v>78</v>
      </c>
      <c r="B6" s="4" t="s">
        <v>33</v>
      </c>
      <c r="C6" s="4" t="s">
        <v>33</v>
      </c>
      <c r="D6" s="4" t="s">
        <v>34</v>
      </c>
      <c r="E6" s="4" t="s">
        <v>35</v>
      </c>
      <c r="F6" s="4" t="s">
        <v>36</v>
      </c>
      <c r="G6" s="4" t="s">
        <v>37</v>
      </c>
      <c r="H6" s="8">
        <v>2</v>
      </c>
      <c r="I6" s="4" t="s">
        <v>38</v>
      </c>
      <c r="J6" s="4" t="s">
        <v>39</v>
      </c>
      <c r="K6" s="8">
        <v>2</v>
      </c>
      <c r="L6" s="4" t="s">
        <v>79</v>
      </c>
      <c r="M6" s="8">
        <v>2096.69</v>
      </c>
      <c r="N6" s="8">
        <f t="shared" ref="N6:N69" si="8">($M$43-M6)/($M$43-$M$15)</f>
        <v>0.682093593383916</v>
      </c>
      <c r="O6" s="4" t="s">
        <v>41</v>
      </c>
      <c r="P6" s="4" t="s">
        <v>42</v>
      </c>
      <c r="Q6" s="4" t="s">
        <v>43</v>
      </c>
      <c r="R6" s="8">
        <v>2</v>
      </c>
      <c r="S6" s="8"/>
      <c r="T6" s="8">
        <f t="shared" si="0"/>
        <v>6.68209359338392</v>
      </c>
      <c r="U6" s="4"/>
      <c r="V6" s="4" t="s">
        <v>80</v>
      </c>
      <c r="W6" s="4">
        <v>0.3402</v>
      </c>
      <c r="X6" s="8">
        <f t="shared" si="1"/>
        <v>0.607461328480437</v>
      </c>
      <c r="Y6" s="4" t="s">
        <v>81</v>
      </c>
      <c r="Z6" s="4">
        <v>15.1</v>
      </c>
      <c r="AA6" s="8">
        <f t="shared" si="2"/>
        <v>0.931535749629179</v>
      </c>
      <c r="AB6" s="4" t="s">
        <v>82</v>
      </c>
      <c r="AC6" s="4">
        <v>2.43</v>
      </c>
      <c r="AD6" s="8">
        <f t="shared" si="3"/>
        <v>0.99543790260999</v>
      </c>
      <c r="AE6" s="8">
        <f t="shared" si="4"/>
        <v>2.53443498071961</v>
      </c>
      <c r="AF6" s="4" t="s">
        <v>83</v>
      </c>
      <c r="AG6" s="8">
        <v>0.3</v>
      </c>
      <c r="AH6" s="5">
        <f t="shared" si="5"/>
        <v>0.477777777777778</v>
      </c>
      <c r="AI6" s="8">
        <v>-3.13</v>
      </c>
      <c r="AJ6" s="5">
        <f t="shared" si="7"/>
        <v>0.35749555599447</v>
      </c>
      <c r="AL6" s="5">
        <f t="shared" si="6"/>
        <v>3.36970831449185</v>
      </c>
      <c r="AO6" s="4" t="s">
        <v>84</v>
      </c>
      <c r="AP6" s="5">
        <f>(AS6+AS13+AS21+AV6+AV16+AV26+AY6+AY13+AY18+AY26+BB6+BB16+BB26+BE6+BE12+BE17)/16</f>
        <v>5.30405158051328</v>
      </c>
      <c r="AR6" s="4" t="s">
        <v>85</v>
      </c>
      <c r="AS6" s="6">
        <v>6.69496617480488</v>
      </c>
      <c r="AU6" s="4" t="s">
        <v>86</v>
      </c>
      <c r="AV6" s="6">
        <v>5.66538076618722</v>
      </c>
      <c r="AX6" s="4" t="s">
        <v>87</v>
      </c>
      <c r="AY6" s="6">
        <v>4.68500287048674</v>
      </c>
      <c r="BA6" s="4" t="s">
        <v>88</v>
      </c>
      <c r="BB6" s="6">
        <v>6.60552335955562</v>
      </c>
      <c r="BD6" s="4" t="s">
        <v>89</v>
      </c>
      <c r="BE6" s="6">
        <v>3.64253712237583</v>
      </c>
    </row>
    <row r="7" spans="1:57">
      <c r="A7" s="4" t="s">
        <v>90</v>
      </c>
      <c r="B7" s="4" t="s">
        <v>33</v>
      </c>
      <c r="C7" s="4" t="s">
        <v>33</v>
      </c>
      <c r="D7" s="4" t="s">
        <v>34</v>
      </c>
      <c r="E7" s="4" t="s">
        <v>35</v>
      </c>
      <c r="F7" s="4" t="s">
        <v>36</v>
      </c>
      <c r="G7" s="4" t="s">
        <v>91</v>
      </c>
      <c r="H7" s="8">
        <v>1</v>
      </c>
      <c r="I7" s="4" t="s">
        <v>38</v>
      </c>
      <c r="J7" s="4" t="s">
        <v>39</v>
      </c>
      <c r="K7" s="8">
        <v>2</v>
      </c>
      <c r="L7" s="4" t="s">
        <v>92</v>
      </c>
      <c r="M7" s="8">
        <v>2627.57</v>
      </c>
      <c r="N7" s="8">
        <f t="shared" si="8"/>
        <v>0.579128458160716</v>
      </c>
      <c r="O7" s="4" t="s">
        <v>41</v>
      </c>
      <c r="P7" s="4" t="s">
        <v>42</v>
      </c>
      <c r="Q7" s="4" t="s">
        <v>43</v>
      </c>
      <c r="R7" s="8">
        <v>2</v>
      </c>
      <c r="S7" s="8"/>
      <c r="T7" s="8">
        <f t="shared" si="0"/>
        <v>5.57912845816072</v>
      </c>
      <c r="U7" s="4"/>
      <c r="V7" s="4" t="s">
        <v>93</v>
      </c>
      <c r="W7" s="4">
        <v>0.2348</v>
      </c>
      <c r="X7" s="8">
        <f t="shared" si="1"/>
        <v>0.799272065514104</v>
      </c>
      <c r="Y7" s="4" t="s">
        <v>94</v>
      </c>
      <c r="Z7" s="4">
        <v>1.31</v>
      </c>
      <c r="AA7" s="8">
        <f t="shared" si="2"/>
        <v>0.994453308464396</v>
      </c>
      <c r="AB7" s="4" t="s">
        <v>95</v>
      </c>
      <c r="AC7" s="4">
        <v>0.4579</v>
      </c>
      <c r="AD7" s="8">
        <f t="shared" si="3"/>
        <v>0.999502466541699</v>
      </c>
      <c r="AE7" s="8">
        <f t="shared" si="4"/>
        <v>2.7932278405202</v>
      </c>
      <c r="AF7" s="4" t="s">
        <v>47</v>
      </c>
      <c r="AG7" s="8">
        <v>0.32</v>
      </c>
      <c r="AH7" s="5">
        <f t="shared" si="5"/>
        <v>0.5</v>
      </c>
      <c r="AI7" s="8">
        <v>-2.49</v>
      </c>
      <c r="AJ7" s="5">
        <f t="shared" si="7"/>
        <v>0.483902824412404</v>
      </c>
      <c r="AL7" s="5">
        <f t="shared" si="6"/>
        <v>3.7771306649326</v>
      </c>
      <c r="AO7" s="4" t="s">
        <v>96</v>
      </c>
      <c r="AP7" s="5">
        <f>(AS7+AS22+AV7+AV17+AV27+AY7+AY27+BB7+BB17+BB27+BE7)/11</f>
        <v>5.24123619944734</v>
      </c>
      <c r="AR7" s="4" t="s">
        <v>97</v>
      </c>
      <c r="AS7" s="6">
        <v>6.69543941721361</v>
      </c>
      <c r="AU7" s="4" t="s">
        <v>98</v>
      </c>
      <c r="AV7" s="6">
        <v>5.66539822184984</v>
      </c>
      <c r="AX7" s="4" t="s">
        <v>99</v>
      </c>
      <c r="AY7" s="6">
        <v>5.68462660398144</v>
      </c>
      <c r="BA7" s="4" t="s">
        <v>100</v>
      </c>
      <c r="BB7" s="6">
        <v>4.60663082437276</v>
      </c>
      <c r="BD7" s="4" t="s">
        <v>101</v>
      </c>
      <c r="BE7" s="6">
        <v>4.64256039659266</v>
      </c>
    </row>
    <row r="8" spans="1:57">
      <c r="A8" s="4" t="s">
        <v>102</v>
      </c>
      <c r="B8" s="4" t="s">
        <v>33</v>
      </c>
      <c r="C8" s="4" t="s">
        <v>33</v>
      </c>
      <c r="D8" s="4" t="s">
        <v>34</v>
      </c>
      <c r="E8" s="4" t="s">
        <v>35</v>
      </c>
      <c r="F8" s="4" t="s">
        <v>34</v>
      </c>
      <c r="G8" s="4" t="s">
        <v>37</v>
      </c>
      <c r="H8" s="8">
        <v>1</v>
      </c>
      <c r="I8" s="4" t="s">
        <v>38</v>
      </c>
      <c r="J8" s="4" t="s">
        <v>103</v>
      </c>
      <c r="K8" s="8">
        <v>1</v>
      </c>
      <c r="L8" s="4" t="s">
        <v>104</v>
      </c>
      <c r="M8" s="8">
        <v>1472.44</v>
      </c>
      <c r="N8" s="8">
        <f t="shared" si="8"/>
        <v>0.80316800881317</v>
      </c>
      <c r="O8" s="4" t="s">
        <v>41</v>
      </c>
      <c r="P8" s="4" t="s">
        <v>42</v>
      </c>
      <c r="Q8" s="4" t="s">
        <v>43</v>
      </c>
      <c r="R8" s="8">
        <v>2</v>
      </c>
      <c r="S8" s="8"/>
      <c r="T8" s="8">
        <f t="shared" si="0"/>
        <v>4.80316800881317</v>
      </c>
      <c r="U8" s="4"/>
      <c r="V8" s="4" t="s">
        <v>105</v>
      </c>
      <c r="W8" s="4">
        <v>0.2655</v>
      </c>
      <c r="X8" s="8">
        <f t="shared" si="1"/>
        <v>0.743403093721565</v>
      </c>
      <c r="Y8" s="4" t="s">
        <v>106</v>
      </c>
      <c r="Z8" s="4">
        <v>29.85</v>
      </c>
      <c r="AA8" s="8">
        <f t="shared" si="2"/>
        <v>0.864238143188319</v>
      </c>
      <c r="AB8" s="4" t="s">
        <v>107</v>
      </c>
      <c r="AC8" s="4">
        <v>2.83</v>
      </c>
      <c r="AD8" s="8">
        <f t="shared" si="3"/>
        <v>0.994613489257379</v>
      </c>
      <c r="AE8" s="8">
        <f t="shared" si="4"/>
        <v>2.60225472616726</v>
      </c>
      <c r="AF8" s="4" t="s">
        <v>108</v>
      </c>
      <c r="AG8" s="8">
        <v>0.16</v>
      </c>
      <c r="AH8" s="5">
        <f t="shared" si="5"/>
        <v>0.322222222222222</v>
      </c>
      <c r="AI8" s="8">
        <v>-2.97</v>
      </c>
      <c r="AJ8" s="5">
        <f t="shared" si="7"/>
        <v>0.389097373098953</v>
      </c>
      <c r="AL8" s="5">
        <f t="shared" si="6"/>
        <v>3.31357432148844</v>
      </c>
      <c r="AO8" s="4" t="s">
        <v>109</v>
      </c>
      <c r="AP8" s="5">
        <f>(AS8+AS23+AV8+AV18+AV28+AY8+AY28+BB8+BB18+BB28+BE8)/10</f>
        <v>5.79126421666744</v>
      </c>
      <c r="AR8" s="4" t="s">
        <v>110</v>
      </c>
      <c r="AS8" s="6">
        <v>6.69885878756847</v>
      </c>
      <c r="AU8" s="4" t="s">
        <v>111</v>
      </c>
      <c r="AV8" s="6">
        <v>6.58077122996478</v>
      </c>
      <c r="AX8" s="4" t="s">
        <v>112</v>
      </c>
      <c r="AY8" s="6">
        <v>6.60189258173129</v>
      </c>
      <c r="BA8" s="4" t="s">
        <v>113</v>
      </c>
      <c r="BB8" s="6">
        <v>4.60983684774007</v>
      </c>
      <c r="BD8" s="4" t="s">
        <v>114</v>
      </c>
      <c r="BE8" s="6">
        <v>6.68714021939828</v>
      </c>
    </row>
    <row r="9" spans="1:57">
      <c r="A9" s="4" t="s">
        <v>115</v>
      </c>
      <c r="B9" s="4" t="s">
        <v>33</v>
      </c>
      <c r="C9" s="4" t="s">
        <v>33</v>
      </c>
      <c r="D9" s="4" t="s">
        <v>34</v>
      </c>
      <c r="E9" s="4" t="s">
        <v>35</v>
      </c>
      <c r="F9" s="4" t="s">
        <v>34</v>
      </c>
      <c r="G9" s="4" t="s">
        <v>91</v>
      </c>
      <c r="H9" s="8">
        <v>0</v>
      </c>
      <c r="I9" s="4" t="s">
        <v>38</v>
      </c>
      <c r="J9" s="4" t="s">
        <v>103</v>
      </c>
      <c r="K9" s="8">
        <v>1</v>
      </c>
      <c r="L9" s="4" t="s">
        <v>116</v>
      </c>
      <c r="M9" s="8">
        <v>1997.08</v>
      </c>
      <c r="N9" s="8">
        <f t="shared" si="8"/>
        <v>0.701413132864746</v>
      </c>
      <c r="O9" s="4" t="s">
        <v>41</v>
      </c>
      <c r="P9" s="4" t="s">
        <v>42</v>
      </c>
      <c r="Q9" s="4" t="s">
        <v>43</v>
      </c>
      <c r="R9" s="8">
        <v>2</v>
      </c>
      <c r="S9" s="8"/>
      <c r="T9" s="8">
        <f t="shared" si="0"/>
        <v>3.70141313286475</v>
      </c>
      <c r="U9" s="4"/>
      <c r="V9" s="4" t="s">
        <v>117</v>
      </c>
      <c r="W9" s="4">
        <v>0.2998</v>
      </c>
      <c r="X9" s="8">
        <f t="shared" si="1"/>
        <v>0.68098271155596</v>
      </c>
      <c r="Y9" s="4" t="s">
        <v>118</v>
      </c>
      <c r="Z9" s="4">
        <v>10.68</v>
      </c>
      <c r="AA9" s="8">
        <f t="shared" si="2"/>
        <v>0.951702218813491</v>
      </c>
      <c r="AB9" s="4" t="s">
        <v>119</v>
      </c>
      <c r="AC9" s="4">
        <v>0.8653</v>
      </c>
      <c r="AD9" s="8">
        <f t="shared" si="3"/>
        <v>0.998662801542065</v>
      </c>
      <c r="AE9" s="8">
        <f t="shared" si="4"/>
        <v>2.63134773191152</v>
      </c>
      <c r="AF9" s="4" t="s">
        <v>120</v>
      </c>
      <c r="AG9" s="8">
        <v>0.31</v>
      </c>
      <c r="AH9" s="5">
        <f t="shared" si="5"/>
        <v>0.488888888888889</v>
      </c>
      <c r="AI9" s="8">
        <v>-2.2</v>
      </c>
      <c r="AJ9" s="5">
        <f t="shared" si="7"/>
        <v>0.54118111791428</v>
      </c>
      <c r="AL9" s="5">
        <f t="shared" si="6"/>
        <v>3.66141773871468</v>
      </c>
      <c r="AO9" s="4" t="s">
        <v>121</v>
      </c>
      <c r="AP9" s="5">
        <f>(AS9+AS14+AS24+AV9+AV19+AV29+AY9+AY14+AY19+AY29+BB9+BB19+BB29+BE8+BE13+BE18)/14</f>
        <v>5.89788381954281</v>
      </c>
      <c r="AR9" s="4" t="s">
        <v>122</v>
      </c>
      <c r="AS9" s="6">
        <v>5.72304845691942</v>
      </c>
      <c r="AU9" s="4" t="s">
        <v>123</v>
      </c>
      <c r="AV9" s="6">
        <v>7.77291346646185</v>
      </c>
      <c r="AX9" s="4" t="s">
        <v>124</v>
      </c>
      <c r="AY9" s="6">
        <v>5.72833170413816</v>
      </c>
      <c r="BA9" s="4" t="s">
        <v>125</v>
      </c>
      <c r="BB9" s="6">
        <v>5.65966694595727</v>
      </c>
      <c r="BD9" s="4" t="s">
        <v>126</v>
      </c>
      <c r="BE9" s="6">
        <v>5.68048767242316</v>
      </c>
    </row>
    <row r="10" spans="1:57">
      <c r="A10" s="4" t="s">
        <v>127</v>
      </c>
      <c r="B10" s="4" t="s">
        <v>33</v>
      </c>
      <c r="C10" s="4" t="s">
        <v>33</v>
      </c>
      <c r="D10" s="4" t="s">
        <v>34</v>
      </c>
      <c r="E10" s="4" t="s">
        <v>35</v>
      </c>
      <c r="F10" s="4" t="s">
        <v>34</v>
      </c>
      <c r="G10" s="4" t="s">
        <v>91</v>
      </c>
      <c r="H10" s="8">
        <v>0</v>
      </c>
      <c r="I10" s="4" t="s">
        <v>38</v>
      </c>
      <c r="J10" s="4" t="s">
        <v>39</v>
      </c>
      <c r="K10" s="8">
        <v>2</v>
      </c>
      <c r="L10" s="4" t="s">
        <v>128</v>
      </c>
      <c r="M10" s="8">
        <v>2026.26</v>
      </c>
      <c r="N10" s="8">
        <f t="shared" si="8"/>
        <v>0.695753619140716</v>
      </c>
      <c r="O10" s="4" t="s">
        <v>41</v>
      </c>
      <c r="P10" s="4" t="s">
        <v>42</v>
      </c>
      <c r="Q10" s="4" t="s">
        <v>43</v>
      </c>
      <c r="R10" s="8">
        <v>2</v>
      </c>
      <c r="S10" s="8"/>
      <c r="T10" s="8">
        <f t="shared" si="0"/>
        <v>4.69575361914072</v>
      </c>
      <c r="U10" s="4"/>
      <c r="V10" s="4" t="s">
        <v>129</v>
      </c>
      <c r="W10" s="4">
        <v>0.2782</v>
      </c>
      <c r="X10" s="8">
        <f t="shared" si="1"/>
        <v>0.720291173794358</v>
      </c>
      <c r="Y10" s="4" t="s">
        <v>130</v>
      </c>
      <c r="Z10" s="4">
        <v>0.3767</v>
      </c>
      <c r="AA10" s="8">
        <f t="shared" si="2"/>
        <v>0.998711535996007</v>
      </c>
      <c r="AB10" s="4" t="s">
        <v>131</v>
      </c>
      <c r="AC10" s="4">
        <v>0.2165</v>
      </c>
      <c r="AD10" s="8">
        <f t="shared" si="3"/>
        <v>1</v>
      </c>
      <c r="AE10" s="8">
        <f t="shared" si="4"/>
        <v>2.71900270979037</v>
      </c>
      <c r="AF10" s="4" t="s">
        <v>132</v>
      </c>
      <c r="AG10" s="8">
        <v>0.44</v>
      </c>
      <c r="AH10" s="5">
        <f t="shared" si="5"/>
        <v>0.633333333333333</v>
      </c>
      <c r="AI10" s="8">
        <v>-1.71</v>
      </c>
      <c r="AJ10" s="5">
        <f t="shared" si="7"/>
        <v>0.637961682796761</v>
      </c>
      <c r="AL10" s="5">
        <f t="shared" si="6"/>
        <v>3.99029772592046</v>
      </c>
      <c r="AO10" s="4" t="s">
        <v>133</v>
      </c>
      <c r="AP10" s="5">
        <f>(AS10+AS15+AS25+AV10+AV20+AV30+AY10+AY15+AY20+AY30+BB10+BB20+BB30+BE9+BE14+BE19)/14</f>
        <v>5.85649408834893</v>
      </c>
      <c r="AR10" s="4" t="s">
        <v>134</v>
      </c>
      <c r="AS10" s="6">
        <v>5.72650467811758</v>
      </c>
      <c r="AU10" s="4" t="s">
        <v>135</v>
      </c>
      <c r="AV10" s="6">
        <v>6.63610180142438</v>
      </c>
      <c r="AX10" s="4" t="s">
        <v>136</v>
      </c>
      <c r="AY10" s="6">
        <v>6.65428478331704</v>
      </c>
      <c r="BA10" s="4" t="s">
        <v>137</v>
      </c>
      <c r="BB10" s="6">
        <v>6.66393970426228</v>
      </c>
      <c r="BD10" s="4"/>
      <c r="BE10" s="6"/>
    </row>
    <row r="11" spans="1:57">
      <c r="A11" s="4" t="s">
        <v>138</v>
      </c>
      <c r="B11" s="4" t="s">
        <v>33</v>
      </c>
      <c r="C11" s="4" t="s">
        <v>33</v>
      </c>
      <c r="D11" s="4" t="s">
        <v>34</v>
      </c>
      <c r="E11" s="4" t="s">
        <v>35</v>
      </c>
      <c r="F11" s="4" t="s">
        <v>36</v>
      </c>
      <c r="G11" s="4" t="s">
        <v>91</v>
      </c>
      <c r="H11" s="8">
        <v>1</v>
      </c>
      <c r="I11" s="4" t="s">
        <v>38</v>
      </c>
      <c r="J11" s="4" t="s">
        <v>39</v>
      </c>
      <c r="K11" s="8">
        <v>2</v>
      </c>
      <c r="L11" s="4" t="s">
        <v>139</v>
      </c>
      <c r="M11" s="8">
        <v>2071.65</v>
      </c>
      <c r="N11" s="8">
        <f t="shared" si="8"/>
        <v>0.686950146627566</v>
      </c>
      <c r="O11" s="4" t="s">
        <v>41</v>
      </c>
      <c r="P11" s="4" t="s">
        <v>42</v>
      </c>
      <c r="Q11" s="4" t="s">
        <v>43</v>
      </c>
      <c r="R11" s="8">
        <v>2</v>
      </c>
      <c r="S11" s="8"/>
      <c r="T11" s="8">
        <f t="shared" si="0"/>
        <v>5.68695014662757</v>
      </c>
      <c r="U11" s="4"/>
      <c r="V11" s="4" t="s">
        <v>140</v>
      </c>
      <c r="W11" s="4">
        <v>0.3445</v>
      </c>
      <c r="X11" s="8">
        <f t="shared" si="1"/>
        <v>0.599636032757052</v>
      </c>
      <c r="Y11" s="4" t="s">
        <v>141</v>
      </c>
      <c r="Z11" s="4">
        <v>12.79</v>
      </c>
      <c r="AA11" s="8">
        <f t="shared" si="2"/>
        <v>0.942075239180256</v>
      </c>
      <c r="AB11" s="4" t="s">
        <v>142</v>
      </c>
      <c r="AC11" s="4">
        <v>13.99</v>
      </c>
      <c r="AD11" s="8">
        <f t="shared" si="3"/>
        <v>0.971612356719536</v>
      </c>
      <c r="AE11" s="8">
        <f t="shared" si="4"/>
        <v>2.51332362865684</v>
      </c>
      <c r="AF11" s="4" t="s">
        <v>143</v>
      </c>
      <c r="AG11" s="8">
        <v>0.41</v>
      </c>
      <c r="AH11" s="5">
        <f t="shared" si="5"/>
        <v>0.6</v>
      </c>
      <c r="AI11" s="8">
        <v>-2.05</v>
      </c>
      <c r="AJ11" s="5">
        <f t="shared" si="7"/>
        <v>0.570807821449733</v>
      </c>
      <c r="AL11" s="5">
        <f t="shared" si="6"/>
        <v>3.68413145010658</v>
      </c>
      <c r="AO11" s="9" t="s">
        <v>144</v>
      </c>
      <c r="AP11" s="7">
        <v>5.667</v>
      </c>
      <c r="AR11" s="4"/>
      <c r="AS11" s="6"/>
      <c r="AV11" s="6"/>
      <c r="AX11" s="4"/>
      <c r="AY11" s="6"/>
      <c r="BA11" s="4"/>
      <c r="BB11" s="6"/>
      <c r="BD11" s="4" t="s">
        <v>145</v>
      </c>
      <c r="BE11" s="6">
        <v>5.65821812596006</v>
      </c>
    </row>
    <row r="12" spans="1:57">
      <c r="A12" s="4" t="s">
        <v>146</v>
      </c>
      <c r="B12" s="4" t="s">
        <v>33</v>
      </c>
      <c r="C12" s="4" t="s">
        <v>33</v>
      </c>
      <c r="D12" s="4" t="s">
        <v>34</v>
      </c>
      <c r="E12" s="4" t="s">
        <v>35</v>
      </c>
      <c r="F12" s="4" t="s">
        <v>36</v>
      </c>
      <c r="G12" s="4" t="s">
        <v>37</v>
      </c>
      <c r="H12" s="8">
        <v>2</v>
      </c>
      <c r="I12" s="4" t="s">
        <v>38</v>
      </c>
      <c r="J12" s="4" t="s">
        <v>39</v>
      </c>
      <c r="K12" s="8">
        <v>2</v>
      </c>
      <c r="L12" s="4" t="s">
        <v>147</v>
      </c>
      <c r="M12" s="8">
        <v>1572.17</v>
      </c>
      <c r="N12" s="8">
        <f t="shared" si="8"/>
        <v>0.783825195115518</v>
      </c>
      <c r="O12" s="4" t="s">
        <v>41</v>
      </c>
      <c r="P12" s="4" t="s">
        <v>42</v>
      </c>
      <c r="Q12" s="4" t="s">
        <v>43</v>
      </c>
      <c r="R12" s="8">
        <v>2</v>
      </c>
      <c r="S12" s="8"/>
      <c r="T12" s="8">
        <f t="shared" si="0"/>
        <v>6.78382519511552</v>
      </c>
      <c r="U12" s="4"/>
      <c r="V12" s="4" t="s">
        <v>148</v>
      </c>
      <c r="W12" s="4">
        <v>0.302</v>
      </c>
      <c r="X12" s="8">
        <f t="shared" si="1"/>
        <v>0.67697907188353</v>
      </c>
      <c r="Y12" s="4" t="s">
        <v>149</v>
      </c>
      <c r="Z12" s="4">
        <v>41.19</v>
      </c>
      <c r="AA12" s="8">
        <f t="shared" si="2"/>
        <v>0.812498830846668</v>
      </c>
      <c r="AB12" s="4" t="s">
        <v>150</v>
      </c>
      <c r="AC12" s="4">
        <v>0.9681</v>
      </c>
      <c r="AD12" s="8">
        <f t="shared" si="3"/>
        <v>0.998450927310444</v>
      </c>
      <c r="AE12" s="8">
        <f t="shared" si="4"/>
        <v>2.48792883004064</v>
      </c>
      <c r="AF12" s="4" t="s">
        <v>108</v>
      </c>
      <c r="AG12" s="8">
        <v>0.16</v>
      </c>
      <c r="AH12" s="5">
        <f t="shared" si="5"/>
        <v>0.322222222222222</v>
      </c>
      <c r="AI12" s="8">
        <v>-2.51</v>
      </c>
      <c r="AJ12" s="5">
        <f t="shared" si="7"/>
        <v>0.479952597274343</v>
      </c>
      <c r="AL12" s="5">
        <f t="shared" si="6"/>
        <v>3.29010364953721</v>
      </c>
      <c r="AR12" s="4" t="s">
        <v>151</v>
      </c>
      <c r="AS12" s="6">
        <v>5.68670382783286</v>
      </c>
      <c r="AU12" s="4" t="s">
        <v>152</v>
      </c>
      <c r="AV12" s="6">
        <v>2.61794791230275</v>
      </c>
      <c r="AX12" s="4" t="s">
        <v>153</v>
      </c>
      <c r="AY12" s="6">
        <v>4.69887236419495</v>
      </c>
      <c r="BA12" s="4" t="s">
        <v>154</v>
      </c>
      <c r="BB12" s="6">
        <v>4.79504336762401</v>
      </c>
      <c r="BD12" s="4" t="s">
        <v>155</v>
      </c>
      <c r="BE12" s="6">
        <v>3.65416453319679</v>
      </c>
    </row>
    <row r="13" spans="1:57">
      <c r="A13" s="4" t="s">
        <v>156</v>
      </c>
      <c r="B13" s="4" t="s">
        <v>33</v>
      </c>
      <c r="C13" s="4" t="s">
        <v>33</v>
      </c>
      <c r="D13" s="4" t="s">
        <v>34</v>
      </c>
      <c r="E13" s="4" t="s">
        <v>35</v>
      </c>
      <c r="F13" s="4" t="s">
        <v>34</v>
      </c>
      <c r="G13" s="4" t="s">
        <v>37</v>
      </c>
      <c r="H13" s="8">
        <v>2</v>
      </c>
      <c r="I13" s="4" t="s">
        <v>38</v>
      </c>
      <c r="J13" s="4" t="s">
        <v>103</v>
      </c>
      <c r="K13" s="8">
        <v>1</v>
      </c>
      <c r="L13" s="4" t="s">
        <v>104</v>
      </c>
      <c r="M13" s="8">
        <v>1472.44</v>
      </c>
      <c r="N13" s="8">
        <f t="shared" si="8"/>
        <v>0.80316800881317</v>
      </c>
      <c r="O13" s="4" t="s">
        <v>41</v>
      </c>
      <c r="P13" s="4" t="s">
        <v>42</v>
      </c>
      <c r="Q13" s="4" t="s">
        <v>43</v>
      </c>
      <c r="R13" s="8">
        <v>2</v>
      </c>
      <c r="S13" s="8"/>
      <c r="T13" s="8">
        <f t="shared" si="0"/>
        <v>5.80316800881317</v>
      </c>
      <c r="U13" s="4"/>
      <c r="V13" s="4" t="s">
        <v>105</v>
      </c>
      <c r="W13" s="4">
        <v>0.2655</v>
      </c>
      <c r="X13" s="8">
        <f t="shared" si="1"/>
        <v>0.743403093721565</v>
      </c>
      <c r="Y13" s="4" t="s">
        <v>106</v>
      </c>
      <c r="Z13" s="4">
        <v>29.85</v>
      </c>
      <c r="AA13" s="8">
        <f t="shared" si="2"/>
        <v>0.864238143188319</v>
      </c>
      <c r="AB13" s="4" t="s">
        <v>107</v>
      </c>
      <c r="AC13" s="4">
        <v>2.83</v>
      </c>
      <c r="AD13" s="8">
        <f t="shared" si="3"/>
        <v>0.994613489257379</v>
      </c>
      <c r="AE13" s="8">
        <f t="shared" si="4"/>
        <v>2.60225472616726</v>
      </c>
      <c r="AF13" s="4" t="s">
        <v>108</v>
      </c>
      <c r="AG13" s="8">
        <v>0.16</v>
      </c>
      <c r="AH13" s="5">
        <f t="shared" si="5"/>
        <v>0.322222222222222</v>
      </c>
      <c r="AI13" s="8">
        <v>-2.97</v>
      </c>
      <c r="AJ13" s="5">
        <f t="shared" si="7"/>
        <v>0.389097373098953</v>
      </c>
      <c r="AL13" s="5">
        <f t="shared" si="6"/>
        <v>3.31357432148844</v>
      </c>
      <c r="AR13" s="4" t="s">
        <v>157</v>
      </c>
      <c r="AS13" s="6">
        <v>6.68923683843039</v>
      </c>
      <c r="AU13" s="4" t="s">
        <v>158</v>
      </c>
      <c r="AV13" s="6">
        <v>3.81055369361821</v>
      </c>
      <c r="AX13" s="4" t="s">
        <v>159</v>
      </c>
      <c r="AY13" s="6">
        <v>3.68012498254434</v>
      </c>
      <c r="BA13" s="4" t="s">
        <v>160</v>
      </c>
      <c r="BB13" s="6">
        <v>6.94636262781424</v>
      </c>
      <c r="BD13" s="4" t="s">
        <v>161</v>
      </c>
      <c r="BE13" s="6"/>
    </row>
    <row r="14" spans="1:57">
      <c r="A14" s="4" t="s">
        <v>162</v>
      </c>
      <c r="B14" s="4" t="s">
        <v>33</v>
      </c>
      <c r="C14" s="4" t="s">
        <v>33</v>
      </c>
      <c r="D14" s="4" t="s">
        <v>34</v>
      </c>
      <c r="E14" s="4" t="s">
        <v>163</v>
      </c>
      <c r="F14" s="4" t="s">
        <v>36</v>
      </c>
      <c r="G14" s="4" t="s">
        <v>37</v>
      </c>
      <c r="H14" s="8">
        <v>3</v>
      </c>
      <c r="I14" s="4" t="s">
        <v>38</v>
      </c>
      <c r="J14" s="4" t="s">
        <v>39</v>
      </c>
      <c r="K14" s="8">
        <v>2</v>
      </c>
      <c r="L14" s="4" t="s">
        <v>164</v>
      </c>
      <c r="M14" s="8">
        <v>1963.37</v>
      </c>
      <c r="N14" s="8">
        <f t="shared" si="8"/>
        <v>0.707951248273829</v>
      </c>
      <c r="O14" s="4" t="s">
        <v>41</v>
      </c>
      <c r="P14" s="4" t="s">
        <v>42</v>
      </c>
      <c r="Q14" s="4" t="s">
        <v>43</v>
      </c>
      <c r="R14" s="8">
        <v>2</v>
      </c>
      <c r="S14" s="8"/>
      <c r="T14" s="8">
        <f t="shared" si="0"/>
        <v>7.70795124827383</v>
      </c>
      <c r="U14" s="4"/>
      <c r="V14" s="4" t="s">
        <v>165</v>
      </c>
      <c r="W14" s="4">
        <v>0.3229</v>
      </c>
      <c r="X14" s="8">
        <f t="shared" si="1"/>
        <v>0.63894449499545</v>
      </c>
      <c r="Y14" s="4" t="s">
        <v>166</v>
      </c>
      <c r="Z14" s="4">
        <v>39.65</v>
      </c>
      <c r="AA14" s="8">
        <f t="shared" si="2"/>
        <v>0.819525157214053</v>
      </c>
      <c r="AB14" s="4" t="s">
        <v>167</v>
      </c>
      <c r="AC14" s="4">
        <v>4.21</v>
      </c>
      <c r="AD14" s="8">
        <f t="shared" si="3"/>
        <v>0.991769263190871</v>
      </c>
      <c r="AE14" s="8">
        <f t="shared" si="4"/>
        <v>2.45023891540037</v>
      </c>
      <c r="AF14" s="4" t="s">
        <v>59</v>
      </c>
      <c r="AG14" s="8">
        <v>0.22</v>
      </c>
      <c r="AH14" s="5">
        <f t="shared" si="5"/>
        <v>0.388888888888889</v>
      </c>
      <c r="AI14" s="8">
        <v>-3.09</v>
      </c>
      <c r="AJ14" s="5">
        <f t="shared" si="7"/>
        <v>0.365396010270591</v>
      </c>
      <c r="AL14" s="5">
        <f t="shared" si="6"/>
        <v>3.20452381455985</v>
      </c>
      <c r="AR14" s="4" t="s">
        <v>168</v>
      </c>
      <c r="AS14" s="6">
        <v>6.71653555524523</v>
      </c>
      <c r="AU14" s="4" t="s">
        <v>169</v>
      </c>
      <c r="AV14" s="6">
        <v>3.81925825070986</v>
      </c>
      <c r="AX14" s="4" t="s">
        <v>170</v>
      </c>
      <c r="AY14" s="6">
        <v>4.71625044608916</v>
      </c>
      <c r="BA14" s="4" t="s">
        <v>171</v>
      </c>
      <c r="BB14" s="6">
        <v>6.95081188226349</v>
      </c>
      <c r="BD14" s="4" t="s">
        <v>172</v>
      </c>
      <c r="BE14" s="6"/>
    </row>
    <row r="15" spans="1:57">
      <c r="A15" s="4" t="s">
        <v>173</v>
      </c>
      <c r="B15" s="4" t="s">
        <v>33</v>
      </c>
      <c r="C15" s="4" t="s">
        <v>33</v>
      </c>
      <c r="D15" s="4" t="s">
        <v>34</v>
      </c>
      <c r="E15" s="4" t="s">
        <v>35</v>
      </c>
      <c r="F15" s="4" t="s">
        <v>34</v>
      </c>
      <c r="G15" s="4" t="s">
        <v>37</v>
      </c>
      <c r="H15" s="8">
        <v>1</v>
      </c>
      <c r="I15" s="4" t="s">
        <v>38</v>
      </c>
      <c r="J15" s="4" t="s">
        <v>39</v>
      </c>
      <c r="K15" s="8">
        <v>2</v>
      </c>
      <c r="L15" s="4" t="s">
        <v>174</v>
      </c>
      <c r="M15" s="8">
        <v>457.59</v>
      </c>
      <c r="N15" s="8">
        <f t="shared" si="8"/>
        <v>1</v>
      </c>
      <c r="O15" s="4" t="s">
        <v>175</v>
      </c>
      <c r="P15" s="4" t="s">
        <v>42</v>
      </c>
      <c r="Q15" s="4" t="s">
        <v>43</v>
      </c>
      <c r="R15" s="8">
        <v>1</v>
      </c>
      <c r="S15" s="8"/>
      <c r="T15" s="8">
        <f t="shared" si="0"/>
        <v>5</v>
      </c>
      <c r="U15" s="4"/>
      <c r="V15" s="4" t="s">
        <v>176</v>
      </c>
      <c r="W15" s="4">
        <v>0.309</v>
      </c>
      <c r="X15" s="8">
        <f t="shared" si="1"/>
        <v>0.664240218380346</v>
      </c>
      <c r="Y15" s="4" t="s">
        <v>177</v>
      </c>
      <c r="Z15" s="4">
        <v>20.71</v>
      </c>
      <c r="AA15" s="8">
        <f t="shared" si="2"/>
        <v>0.905939846433706</v>
      </c>
      <c r="AB15" s="4" t="s">
        <v>178</v>
      </c>
      <c r="AC15" s="4">
        <v>3.01</v>
      </c>
      <c r="AD15" s="8">
        <f t="shared" si="3"/>
        <v>0.994242503248704</v>
      </c>
      <c r="AE15" s="8">
        <f t="shared" si="4"/>
        <v>2.56442256806276</v>
      </c>
      <c r="AF15" s="4" t="s">
        <v>179</v>
      </c>
      <c r="AG15" s="8">
        <v>0.21</v>
      </c>
      <c r="AH15" s="5">
        <f t="shared" si="5"/>
        <v>0.377777777777778</v>
      </c>
      <c r="AI15" s="8">
        <v>-2.99</v>
      </c>
      <c r="AJ15" s="5">
        <f t="shared" si="7"/>
        <v>0.385147145960893</v>
      </c>
      <c r="AL15" s="5">
        <f t="shared" si="6"/>
        <v>3.32734749180143</v>
      </c>
      <c r="AR15" s="4" t="s">
        <v>180</v>
      </c>
      <c r="AS15" s="6">
        <v>5.71448548464677</v>
      </c>
      <c r="AU15" s="4" t="s">
        <v>181</v>
      </c>
      <c r="AV15" s="6">
        <v>3.71742773355677</v>
      </c>
      <c r="AX15" s="4" t="s">
        <v>182</v>
      </c>
      <c r="AY15" s="6">
        <v>4.71972800198607</v>
      </c>
      <c r="BA15" s="4" t="s">
        <v>183</v>
      </c>
      <c r="BB15" s="6">
        <v>7.64194362984686</v>
      </c>
      <c r="BD15" s="4"/>
      <c r="BE15" s="6"/>
    </row>
    <row r="16" spans="1:57">
      <c r="A16" s="4" t="s">
        <v>184</v>
      </c>
      <c r="B16" s="4" t="s">
        <v>33</v>
      </c>
      <c r="C16" s="4" t="s">
        <v>33</v>
      </c>
      <c r="D16" s="4" t="s">
        <v>34</v>
      </c>
      <c r="E16" s="4" t="s">
        <v>35</v>
      </c>
      <c r="F16" s="4" t="s">
        <v>36</v>
      </c>
      <c r="G16" s="4" t="s">
        <v>91</v>
      </c>
      <c r="H16" s="8">
        <v>1</v>
      </c>
      <c r="I16" s="4" t="s">
        <v>38</v>
      </c>
      <c r="J16" s="4" t="s">
        <v>39</v>
      </c>
      <c r="K16" s="8">
        <v>2</v>
      </c>
      <c r="L16" s="4" t="s">
        <v>185</v>
      </c>
      <c r="M16" s="8">
        <v>2214.94</v>
      </c>
      <c r="N16" s="8">
        <f t="shared" si="8"/>
        <v>0.659158792223308</v>
      </c>
      <c r="O16" s="4" t="s">
        <v>41</v>
      </c>
      <c r="P16" s="4" t="s">
        <v>42</v>
      </c>
      <c r="Q16" s="4" t="s">
        <v>43</v>
      </c>
      <c r="R16" s="8">
        <v>2</v>
      </c>
      <c r="S16" s="8"/>
      <c r="T16" s="8">
        <f t="shared" si="0"/>
        <v>5.65915879222331</v>
      </c>
      <c r="U16" s="4"/>
      <c r="V16" s="4" t="s">
        <v>186</v>
      </c>
      <c r="W16" s="4">
        <v>0.4146</v>
      </c>
      <c r="X16" s="8">
        <f t="shared" si="1"/>
        <v>0.472065514103731</v>
      </c>
      <c r="Y16" s="4" t="s">
        <v>187</v>
      </c>
      <c r="Z16" s="4">
        <v>0.8244</v>
      </c>
      <c r="AA16" s="8">
        <f t="shared" si="2"/>
        <v>0.996668882544917</v>
      </c>
      <c r="AB16" s="4" t="s">
        <v>188</v>
      </c>
      <c r="AC16" s="4">
        <v>0.4321</v>
      </c>
      <c r="AD16" s="8">
        <f t="shared" si="3"/>
        <v>0.999555641202943</v>
      </c>
      <c r="AE16" s="8">
        <f t="shared" si="4"/>
        <v>2.46829003785159</v>
      </c>
      <c r="AF16" s="4" t="s">
        <v>189</v>
      </c>
      <c r="AG16" s="8">
        <v>0.37</v>
      </c>
      <c r="AH16" s="5">
        <f t="shared" si="5"/>
        <v>0.555555555555556</v>
      </c>
      <c r="AI16" s="8">
        <v>-2.95</v>
      </c>
      <c r="AJ16" s="5">
        <f t="shared" si="7"/>
        <v>0.393047600237014</v>
      </c>
      <c r="AL16" s="5">
        <f t="shared" si="6"/>
        <v>3.41689319364416</v>
      </c>
      <c r="AR16" s="4"/>
      <c r="AS16" s="6"/>
      <c r="AU16" s="4" t="s">
        <v>190</v>
      </c>
      <c r="AV16" s="6">
        <v>3.57912845816072</v>
      </c>
      <c r="AY16" s="6"/>
      <c r="BA16" s="4" t="s">
        <v>191</v>
      </c>
      <c r="BB16" s="6">
        <v>5.61559333736753</v>
      </c>
      <c r="BD16" s="4" t="s">
        <v>192</v>
      </c>
      <c r="BE16" s="6">
        <v>5.20453187791898</v>
      </c>
    </row>
    <row r="17" spans="1:57">
      <c r="A17" s="4" t="s">
        <v>193</v>
      </c>
      <c r="B17" s="4" t="s">
        <v>33</v>
      </c>
      <c r="C17" s="4" t="s">
        <v>33</v>
      </c>
      <c r="D17" s="4" t="s">
        <v>34</v>
      </c>
      <c r="E17" s="4" t="s">
        <v>35</v>
      </c>
      <c r="F17" s="4" t="s">
        <v>36</v>
      </c>
      <c r="G17" s="4" t="s">
        <v>37</v>
      </c>
      <c r="H17" s="8">
        <v>2</v>
      </c>
      <c r="I17" s="4" t="s">
        <v>38</v>
      </c>
      <c r="J17" s="4" t="s">
        <v>39</v>
      </c>
      <c r="K17" s="8">
        <v>2</v>
      </c>
      <c r="L17" s="4" t="s">
        <v>194</v>
      </c>
      <c r="M17" s="8">
        <v>2226.26</v>
      </c>
      <c r="N17" s="8">
        <f t="shared" si="8"/>
        <v>0.656963257769709</v>
      </c>
      <c r="O17" s="4" t="s">
        <v>41</v>
      </c>
      <c r="P17" s="4" t="s">
        <v>43</v>
      </c>
      <c r="Q17" s="4" t="s">
        <v>43</v>
      </c>
      <c r="R17" s="8">
        <v>1</v>
      </c>
      <c r="S17" s="8"/>
      <c r="T17" s="8">
        <f t="shared" si="0"/>
        <v>5.65696325776971</v>
      </c>
      <c r="U17" s="4"/>
      <c r="V17" s="4" t="s">
        <v>195</v>
      </c>
      <c r="W17" s="4">
        <v>0.1405</v>
      </c>
      <c r="X17" s="8">
        <f t="shared" si="1"/>
        <v>0.970882620564149</v>
      </c>
      <c r="Y17" s="4" t="s">
        <v>196</v>
      </c>
      <c r="Z17" s="4">
        <v>3.8</v>
      </c>
      <c r="AA17" s="8">
        <f t="shared" si="2"/>
        <v>0.983092559987261</v>
      </c>
      <c r="AB17" s="4" t="s">
        <v>197</v>
      </c>
      <c r="AC17" s="4">
        <v>1.65</v>
      </c>
      <c r="AD17" s="8">
        <f t="shared" si="3"/>
        <v>0.997045508647581</v>
      </c>
      <c r="AE17" s="8">
        <f t="shared" si="4"/>
        <v>2.95102068919899</v>
      </c>
      <c r="AF17" s="4" t="s">
        <v>198</v>
      </c>
      <c r="AG17" s="8">
        <v>0.77</v>
      </c>
      <c r="AH17" s="5">
        <f t="shared" si="5"/>
        <v>1</v>
      </c>
      <c r="AI17" s="8">
        <v>-2.23</v>
      </c>
      <c r="AJ17" s="5">
        <f t="shared" si="7"/>
        <v>0.535255777207189</v>
      </c>
      <c r="AL17" s="5">
        <f t="shared" si="6"/>
        <v>4.48627646640618</v>
      </c>
      <c r="AR17" s="4" t="s">
        <v>199</v>
      </c>
      <c r="AS17" s="6">
        <v>5.13644703564058</v>
      </c>
      <c r="AU17" s="4" t="s">
        <v>200</v>
      </c>
      <c r="AV17" s="6">
        <v>3.70079442660088</v>
      </c>
      <c r="AX17" s="4" t="s">
        <v>201</v>
      </c>
      <c r="AY17" s="6">
        <v>5.68794511939673</v>
      </c>
      <c r="BA17" s="4" t="s">
        <v>202</v>
      </c>
      <c r="BB17" s="6">
        <v>5.6178218436283</v>
      </c>
      <c r="BD17" s="4" t="s">
        <v>203</v>
      </c>
      <c r="BE17" s="6">
        <v>5.65585773247064</v>
      </c>
    </row>
    <row r="18" spans="1:57">
      <c r="A18" s="4" t="s">
        <v>204</v>
      </c>
      <c r="B18" s="4" t="s">
        <v>33</v>
      </c>
      <c r="C18" s="4" t="s">
        <v>33</v>
      </c>
      <c r="D18" s="4" t="s">
        <v>34</v>
      </c>
      <c r="E18" s="4" t="s">
        <v>163</v>
      </c>
      <c r="F18" s="4" t="s">
        <v>36</v>
      </c>
      <c r="G18" s="4" t="s">
        <v>37</v>
      </c>
      <c r="H18" s="8">
        <v>3</v>
      </c>
      <c r="I18" s="4" t="s">
        <v>205</v>
      </c>
      <c r="J18" s="4" t="s">
        <v>39</v>
      </c>
      <c r="K18" s="8">
        <v>1</v>
      </c>
      <c r="L18" s="4" t="s">
        <v>206</v>
      </c>
      <c r="M18" s="8">
        <v>4315.21</v>
      </c>
      <c r="N18" s="8">
        <f t="shared" si="8"/>
        <v>0.251807630839889</v>
      </c>
      <c r="O18" s="4" t="s">
        <v>41</v>
      </c>
      <c r="P18" s="4" t="s">
        <v>43</v>
      </c>
      <c r="Q18" s="4" t="s">
        <v>43</v>
      </c>
      <c r="R18" s="8">
        <v>1</v>
      </c>
      <c r="S18" s="8"/>
      <c r="T18" s="8">
        <f t="shared" si="0"/>
        <v>5.25180763083989</v>
      </c>
      <c r="U18" s="4"/>
      <c r="V18" s="4" t="s">
        <v>207</v>
      </c>
      <c r="W18" s="4">
        <v>0.3261</v>
      </c>
      <c r="X18" s="8">
        <f t="shared" si="1"/>
        <v>0.63312101910828</v>
      </c>
      <c r="Y18" s="4" t="s">
        <v>208</v>
      </c>
      <c r="Z18" s="4">
        <v>5.79</v>
      </c>
      <c r="AA18" s="8">
        <f t="shared" si="2"/>
        <v>0.974013086304732</v>
      </c>
      <c r="AB18" s="4" t="s">
        <v>209</v>
      </c>
      <c r="AC18" s="4">
        <v>2.99</v>
      </c>
      <c r="AD18" s="8">
        <f t="shared" si="3"/>
        <v>0.994283723916334</v>
      </c>
      <c r="AE18" s="8">
        <f t="shared" si="4"/>
        <v>2.60141782932935</v>
      </c>
      <c r="AF18" s="4" t="s">
        <v>210</v>
      </c>
      <c r="AG18" s="8">
        <v>0.27</v>
      </c>
      <c r="AH18" s="5">
        <f t="shared" si="5"/>
        <v>0.444444444444444</v>
      </c>
      <c r="AI18" s="8">
        <v>-3.05</v>
      </c>
      <c r="AJ18" s="5">
        <f t="shared" si="7"/>
        <v>0.373296464546712</v>
      </c>
      <c r="AL18" s="5">
        <f t="shared" si="6"/>
        <v>3.4191587383205</v>
      </c>
      <c r="AR18" s="4" t="s">
        <v>211</v>
      </c>
      <c r="AS18" s="6">
        <v>5.66253161414452</v>
      </c>
      <c r="AU18" s="4" t="s">
        <v>212</v>
      </c>
      <c r="AV18" s="6">
        <v>3.70645394032491</v>
      </c>
      <c r="AX18" s="4" t="s">
        <v>213</v>
      </c>
      <c r="AY18" s="6">
        <v>4.67437431147109</v>
      </c>
      <c r="BA18" s="4" t="s">
        <v>214</v>
      </c>
      <c r="BB18" s="6">
        <v>5.76170887057984</v>
      </c>
      <c r="BD18" s="4" t="s">
        <v>215</v>
      </c>
      <c r="BE18" s="6"/>
    </row>
    <row r="19" spans="14:57">
      <c r="N19" s="8"/>
      <c r="T19" s="8">
        <f>AVERAGE(T3:T18)</f>
        <v>5.66680910002483</v>
      </c>
      <c r="X19" s="8"/>
      <c r="AA19" s="8"/>
      <c r="AD19" s="8"/>
      <c r="AE19" s="8"/>
      <c r="AH19" s="5"/>
      <c r="AJ19" s="5"/>
      <c r="AL19" s="5">
        <f>AVERAGE(AL3:AL18)</f>
        <v>3.53546259306691</v>
      </c>
      <c r="AR19" s="4" t="s">
        <v>216</v>
      </c>
      <c r="AS19" s="6">
        <v>5.57909936538969</v>
      </c>
      <c r="AU19" s="4" t="s">
        <v>217</v>
      </c>
      <c r="AV19" s="6">
        <v>3.61369454917842</v>
      </c>
      <c r="AX19" s="4" t="s">
        <v>218</v>
      </c>
      <c r="AY19" s="6">
        <v>6.71687884994337</v>
      </c>
      <c r="BA19" s="4" t="s">
        <v>219</v>
      </c>
      <c r="BB19" s="6">
        <v>4.79646697388633</v>
      </c>
      <c r="BD19" s="4" t="s">
        <v>220</v>
      </c>
      <c r="BE19" s="6"/>
    </row>
    <row r="20" spans="1:54">
      <c r="A20" s="4" t="s">
        <v>27</v>
      </c>
      <c r="B20" s="4" t="s">
        <v>33</v>
      </c>
      <c r="C20" s="4" t="s">
        <v>33</v>
      </c>
      <c r="D20" s="4" t="s">
        <v>34</v>
      </c>
      <c r="E20" s="4" t="s">
        <v>163</v>
      </c>
      <c r="F20" s="4" t="s">
        <v>34</v>
      </c>
      <c r="G20" s="4" t="s">
        <v>91</v>
      </c>
      <c r="H20" s="8">
        <v>1</v>
      </c>
      <c r="I20" s="4" t="s">
        <v>38</v>
      </c>
      <c r="J20" s="4" t="s">
        <v>39</v>
      </c>
      <c r="K20" s="8">
        <v>2</v>
      </c>
      <c r="L20" s="4" t="s">
        <v>221</v>
      </c>
      <c r="M20" s="8">
        <v>1792.07</v>
      </c>
      <c r="N20" s="8">
        <f t="shared" si="8"/>
        <v>0.741175192788096</v>
      </c>
      <c r="O20" s="4" t="s">
        <v>222</v>
      </c>
      <c r="P20" s="4" t="s">
        <v>42</v>
      </c>
      <c r="Q20" s="4" t="s">
        <v>43</v>
      </c>
      <c r="R20" s="8">
        <v>1</v>
      </c>
      <c r="T20" s="8">
        <f t="shared" si="0"/>
        <v>4.7411751927881</v>
      </c>
      <c r="U20" s="4"/>
      <c r="V20" s="4" t="s">
        <v>223</v>
      </c>
      <c r="W20" s="4">
        <v>0.2394</v>
      </c>
      <c r="X20" s="8">
        <f t="shared" si="1"/>
        <v>0.790900818926297</v>
      </c>
      <c r="Y20" s="4" t="s">
        <v>224</v>
      </c>
      <c r="Z20" s="4">
        <v>3.84</v>
      </c>
      <c r="AA20" s="8">
        <f t="shared" si="2"/>
        <v>0.982910058003693</v>
      </c>
      <c r="AB20" s="4" t="s">
        <v>225</v>
      </c>
      <c r="AC20" s="4">
        <v>0.5781</v>
      </c>
      <c r="AD20" s="8">
        <f t="shared" si="3"/>
        <v>0.99925473032924</v>
      </c>
      <c r="AE20" s="8">
        <f t="shared" si="4"/>
        <v>2.77306560725923</v>
      </c>
      <c r="AF20" s="4" t="s">
        <v>226</v>
      </c>
      <c r="AG20" s="8">
        <v>0.29</v>
      </c>
      <c r="AH20" s="5">
        <f t="shared" si="5"/>
        <v>0.466666666666667</v>
      </c>
      <c r="AI20" s="8">
        <v>-2.66</v>
      </c>
      <c r="AJ20" s="5">
        <f t="shared" ref="AJ20:AJ83" si="9">(AI20-$AI$41)/($AI$90-$AI$41)</f>
        <v>0.45032589373889</v>
      </c>
      <c r="AL20" s="5">
        <f t="shared" si="6"/>
        <v>3.69005816766479</v>
      </c>
      <c r="AR20" s="4" t="s">
        <v>227</v>
      </c>
      <c r="AS20" s="6">
        <v>6.33843232633555</v>
      </c>
      <c r="AU20" s="4" t="s">
        <v>228</v>
      </c>
      <c r="AV20" s="6">
        <v>2.61756388772518</v>
      </c>
      <c r="AX20" s="4" t="s">
        <v>229</v>
      </c>
      <c r="AY20" s="6">
        <v>7.71828112150693</v>
      </c>
      <c r="BA20" s="4" t="s">
        <v>230</v>
      </c>
      <c r="BB20" s="6">
        <v>5.67841238808981</v>
      </c>
    </row>
    <row r="21" spans="1:54">
      <c r="A21" s="4" t="s">
        <v>49</v>
      </c>
      <c r="B21" s="4" t="s">
        <v>33</v>
      </c>
      <c r="C21" s="4" t="s">
        <v>33</v>
      </c>
      <c r="D21" s="4" t="s">
        <v>34</v>
      </c>
      <c r="E21" s="4" t="s">
        <v>163</v>
      </c>
      <c r="F21" s="4" t="s">
        <v>36</v>
      </c>
      <c r="G21" s="4" t="s">
        <v>91</v>
      </c>
      <c r="H21" s="8">
        <v>2</v>
      </c>
      <c r="I21" s="4" t="s">
        <v>38</v>
      </c>
      <c r="J21" s="4" t="s">
        <v>39</v>
      </c>
      <c r="K21" s="8">
        <v>2</v>
      </c>
      <c r="L21" s="4" t="s">
        <v>231</v>
      </c>
      <c r="M21" s="8">
        <v>1384.73</v>
      </c>
      <c r="N21" s="8">
        <f t="shared" si="8"/>
        <v>0.820179521792425</v>
      </c>
      <c r="O21" s="4" t="s">
        <v>222</v>
      </c>
      <c r="P21" s="4" t="s">
        <v>42</v>
      </c>
      <c r="Q21" s="4" t="s">
        <v>43</v>
      </c>
      <c r="R21" s="8">
        <v>1</v>
      </c>
      <c r="T21" s="8">
        <f t="shared" si="0"/>
        <v>5.82017952179242</v>
      </c>
      <c r="U21" s="4"/>
      <c r="V21" s="4" t="s">
        <v>232</v>
      </c>
      <c r="W21" s="4">
        <v>0.2559</v>
      </c>
      <c r="X21" s="8">
        <f t="shared" si="1"/>
        <v>0.760873521383075</v>
      </c>
      <c r="Y21" s="4" t="s">
        <v>233</v>
      </c>
      <c r="Z21" s="4">
        <v>2.46</v>
      </c>
      <c r="AA21" s="8">
        <f t="shared" si="2"/>
        <v>0.989206376436804</v>
      </c>
      <c r="AB21" s="4" t="s">
        <v>234</v>
      </c>
      <c r="AC21" s="4">
        <v>1.3</v>
      </c>
      <c r="AD21" s="8">
        <f t="shared" si="3"/>
        <v>0.997766870331115</v>
      </c>
      <c r="AE21" s="8">
        <f t="shared" si="4"/>
        <v>2.74784676815099</v>
      </c>
      <c r="AF21" s="4" t="s">
        <v>189</v>
      </c>
      <c r="AG21" s="8">
        <v>0.37</v>
      </c>
      <c r="AH21" s="5">
        <f t="shared" si="5"/>
        <v>0.555555555555556</v>
      </c>
      <c r="AI21" s="8">
        <v>-2.87</v>
      </c>
      <c r="AJ21" s="5">
        <f t="shared" si="9"/>
        <v>0.408848508789255</v>
      </c>
      <c r="AL21" s="5">
        <f t="shared" si="6"/>
        <v>3.71225083249581</v>
      </c>
      <c r="AR21" s="4" t="s">
        <v>235</v>
      </c>
      <c r="AS21" s="6">
        <v>5.66538076618722</v>
      </c>
      <c r="AU21" s="4"/>
      <c r="AV21" s="6"/>
      <c r="AX21" s="4"/>
      <c r="AY21" s="6"/>
      <c r="BB21" s="6"/>
    </row>
    <row r="22" spans="1:54">
      <c r="A22" s="4" t="s">
        <v>61</v>
      </c>
      <c r="B22" s="4" t="s">
        <v>33</v>
      </c>
      <c r="C22" s="4" t="s">
        <v>33</v>
      </c>
      <c r="D22" s="4" t="s">
        <v>34</v>
      </c>
      <c r="E22" s="4" t="s">
        <v>163</v>
      </c>
      <c r="F22" s="4" t="s">
        <v>36</v>
      </c>
      <c r="G22" s="4" t="s">
        <v>91</v>
      </c>
      <c r="H22" s="8">
        <v>2</v>
      </c>
      <c r="I22" s="4" t="s">
        <v>38</v>
      </c>
      <c r="J22" s="4" t="s">
        <v>39</v>
      </c>
      <c r="K22" s="8">
        <v>2</v>
      </c>
      <c r="L22" s="4" t="s">
        <v>231</v>
      </c>
      <c r="M22" s="8">
        <v>1384.73</v>
      </c>
      <c r="N22" s="8">
        <f t="shared" si="8"/>
        <v>0.820179521792425</v>
      </c>
      <c r="O22" s="4" t="s">
        <v>222</v>
      </c>
      <c r="P22" s="4" t="s">
        <v>42</v>
      </c>
      <c r="Q22" s="4" t="s">
        <v>43</v>
      </c>
      <c r="R22" s="8">
        <v>1</v>
      </c>
      <c r="T22" s="8">
        <f t="shared" si="0"/>
        <v>5.82017952179242</v>
      </c>
      <c r="U22" s="4"/>
      <c r="V22" s="4" t="s">
        <v>232</v>
      </c>
      <c r="W22" s="4">
        <v>0.2559</v>
      </c>
      <c r="X22" s="8">
        <f t="shared" si="1"/>
        <v>0.760873521383075</v>
      </c>
      <c r="Y22" s="4" t="s">
        <v>233</v>
      </c>
      <c r="Z22" s="4">
        <v>2.46</v>
      </c>
      <c r="AA22" s="8">
        <f t="shared" si="2"/>
        <v>0.989206376436804</v>
      </c>
      <c r="AB22" s="4" t="s">
        <v>234</v>
      </c>
      <c r="AC22" s="4">
        <v>1.3</v>
      </c>
      <c r="AD22" s="8">
        <f t="shared" si="3"/>
        <v>0.997766870331115</v>
      </c>
      <c r="AE22" s="8">
        <f t="shared" si="4"/>
        <v>2.74784676815099</v>
      </c>
      <c r="AF22" s="4" t="s">
        <v>189</v>
      </c>
      <c r="AG22" s="8">
        <v>0.37</v>
      </c>
      <c r="AH22" s="5">
        <f t="shared" si="5"/>
        <v>0.555555555555556</v>
      </c>
      <c r="AI22" s="8">
        <v>-2.87</v>
      </c>
      <c r="AJ22" s="5">
        <f t="shared" si="9"/>
        <v>0.408848508789255</v>
      </c>
      <c r="AL22" s="5">
        <f t="shared" si="6"/>
        <v>3.71225083249581</v>
      </c>
      <c r="AR22" s="4" t="s">
        <v>236</v>
      </c>
      <c r="AS22" s="6">
        <v>5.01327406166116</v>
      </c>
      <c r="AU22" s="4" t="s">
        <v>237</v>
      </c>
      <c r="AV22" s="6">
        <v>3.66240360595199</v>
      </c>
      <c r="AX22" s="4" t="s">
        <v>238</v>
      </c>
      <c r="AY22" s="6">
        <v>5.80866460301944</v>
      </c>
      <c r="BA22" s="4" t="s">
        <v>239</v>
      </c>
      <c r="BB22" s="6">
        <v>4.81925243215566</v>
      </c>
    </row>
    <row r="23" spans="1:54">
      <c r="A23" s="4" t="s">
        <v>73</v>
      </c>
      <c r="B23" s="4" t="s">
        <v>33</v>
      </c>
      <c r="C23" s="4" t="s">
        <v>33</v>
      </c>
      <c r="D23" s="4" t="s">
        <v>34</v>
      </c>
      <c r="E23" s="4" t="s">
        <v>163</v>
      </c>
      <c r="F23" s="4" t="s">
        <v>36</v>
      </c>
      <c r="G23" s="4" t="s">
        <v>37</v>
      </c>
      <c r="H23" s="8">
        <v>3</v>
      </c>
      <c r="I23" s="4" t="s">
        <v>38</v>
      </c>
      <c r="J23" s="4" t="s">
        <v>39</v>
      </c>
      <c r="K23" s="8">
        <v>2</v>
      </c>
      <c r="L23" s="4" t="s">
        <v>240</v>
      </c>
      <c r="M23" s="8">
        <v>1942.56</v>
      </c>
      <c r="N23" s="8">
        <f t="shared" si="8"/>
        <v>0.711987385374482</v>
      </c>
      <c r="O23" s="4" t="s">
        <v>241</v>
      </c>
      <c r="P23" s="4" t="s">
        <v>42</v>
      </c>
      <c r="Q23" s="4" t="s">
        <v>43</v>
      </c>
      <c r="R23" s="8">
        <v>2</v>
      </c>
      <c r="T23" s="8">
        <f t="shared" si="0"/>
        <v>7.71198738537448</v>
      </c>
      <c r="U23" s="4"/>
      <c r="V23" s="4" t="s">
        <v>242</v>
      </c>
      <c r="W23" s="4">
        <v>0.2271</v>
      </c>
      <c r="X23" s="8">
        <f t="shared" si="1"/>
        <v>0.813284804367607</v>
      </c>
      <c r="Y23" s="4" t="s">
        <v>243</v>
      </c>
      <c r="Z23" s="4">
        <v>5.45</v>
      </c>
      <c r="AA23" s="8">
        <f t="shared" si="2"/>
        <v>0.975564353165064</v>
      </c>
      <c r="AB23" s="4" t="s">
        <v>244</v>
      </c>
      <c r="AC23" s="4">
        <v>14.46</v>
      </c>
      <c r="AD23" s="8">
        <f t="shared" si="3"/>
        <v>0.970643671030218</v>
      </c>
      <c r="AE23" s="8">
        <f t="shared" si="4"/>
        <v>2.75949282856289</v>
      </c>
      <c r="AF23" s="4" t="s">
        <v>245</v>
      </c>
      <c r="AG23" s="8">
        <v>0.2</v>
      </c>
      <c r="AH23" s="5">
        <f t="shared" si="5"/>
        <v>0.366666666666667</v>
      </c>
      <c r="AI23" s="8">
        <v>-3.77</v>
      </c>
      <c r="AJ23" s="5">
        <f t="shared" si="9"/>
        <v>0.231088287576536</v>
      </c>
      <c r="AL23" s="5">
        <f t="shared" si="6"/>
        <v>3.35724778280609</v>
      </c>
      <c r="AR23" s="4" t="s">
        <v>246</v>
      </c>
      <c r="AS23" s="6"/>
      <c r="AU23" s="4" t="s">
        <v>247</v>
      </c>
      <c r="AV23" s="6">
        <v>3.89160033514872</v>
      </c>
      <c r="AX23" s="4" t="s">
        <v>248</v>
      </c>
      <c r="AY23" s="6">
        <v>6.94636262781424</v>
      </c>
      <c r="BA23" s="4" t="s">
        <v>249</v>
      </c>
      <c r="BB23" s="6">
        <v>5.95937679405421</v>
      </c>
    </row>
    <row r="24" spans="1:54">
      <c r="A24" s="4" t="s">
        <v>85</v>
      </c>
      <c r="B24" s="4" t="s">
        <v>33</v>
      </c>
      <c r="C24" s="4" t="s">
        <v>33</v>
      </c>
      <c r="D24" s="4" t="s">
        <v>34</v>
      </c>
      <c r="E24" s="4" t="s">
        <v>163</v>
      </c>
      <c r="F24" s="4" t="s">
        <v>36</v>
      </c>
      <c r="G24" s="4" t="s">
        <v>37</v>
      </c>
      <c r="H24" s="8">
        <v>3</v>
      </c>
      <c r="I24" s="4" t="s">
        <v>38</v>
      </c>
      <c r="J24" s="4" t="s">
        <v>39</v>
      </c>
      <c r="K24" s="8">
        <v>2</v>
      </c>
      <c r="L24" s="4" t="s">
        <v>250</v>
      </c>
      <c r="M24" s="8">
        <v>2030.32</v>
      </c>
      <c r="N24" s="8">
        <f t="shared" si="8"/>
        <v>0.694966174804885</v>
      </c>
      <c r="O24" s="4" t="s">
        <v>222</v>
      </c>
      <c r="P24" s="4" t="s">
        <v>42</v>
      </c>
      <c r="Q24" s="4" t="s">
        <v>43</v>
      </c>
      <c r="R24" s="8">
        <v>1</v>
      </c>
      <c r="T24" s="8">
        <f t="shared" si="0"/>
        <v>6.69496617480488</v>
      </c>
      <c r="U24" s="4"/>
      <c r="V24" s="4" t="s">
        <v>251</v>
      </c>
      <c r="W24" s="4">
        <v>0.3087</v>
      </c>
      <c r="X24" s="8">
        <f t="shared" si="1"/>
        <v>0.664786169244768</v>
      </c>
      <c r="Y24" s="4" t="s">
        <v>252</v>
      </c>
      <c r="Z24" s="4">
        <v>0.8513</v>
      </c>
      <c r="AA24" s="8">
        <f t="shared" si="2"/>
        <v>0.996546149960967</v>
      </c>
      <c r="AB24" s="4" t="s">
        <v>253</v>
      </c>
      <c r="AC24" s="4">
        <v>12.42</v>
      </c>
      <c r="AD24" s="8">
        <f t="shared" si="3"/>
        <v>0.974848179128533</v>
      </c>
      <c r="AE24" s="8">
        <f t="shared" si="4"/>
        <v>2.63618049833427</v>
      </c>
      <c r="AF24" s="4" t="s">
        <v>254</v>
      </c>
      <c r="AG24" s="8">
        <v>0.26</v>
      </c>
      <c r="AH24" s="5">
        <f t="shared" si="5"/>
        <v>0.433333333333333</v>
      </c>
      <c r="AI24" s="8">
        <v>-3.28</v>
      </c>
      <c r="AJ24" s="5">
        <f t="shared" si="9"/>
        <v>0.327868852459016</v>
      </c>
      <c r="AL24" s="5">
        <f t="shared" si="6"/>
        <v>3.39738268412662</v>
      </c>
      <c r="AR24" s="4" t="s">
        <v>255</v>
      </c>
      <c r="AS24" s="6">
        <v>6.15202912380332</v>
      </c>
      <c r="AU24" s="4" t="s">
        <v>256</v>
      </c>
      <c r="AV24" s="6">
        <v>3.89852829368958</v>
      </c>
      <c r="AX24" s="4" t="s">
        <v>257</v>
      </c>
      <c r="AY24" s="6">
        <v>6.95081188226349</v>
      </c>
      <c r="BA24" s="4" t="s">
        <v>258</v>
      </c>
      <c r="BB24" s="6">
        <v>7.99620436313985</v>
      </c>
    </row>
    <row r="25" spans="1:54">
      <c r="A25" s="4" t="s">
        <v>97</v>
      </c>
      <c r="B25" s="4" t="s">
        <v>33</v>
      </c>
      <c r="C25" s="4" t="s">
        <v>33</v>
      </c>
      <c r="D25" s="4" t="s">
        <v>34</v>
      </c>
      <c r="E25" s="4" t="s">
        <v>163</v>
      </c>
      <c r="F25" s="4" t="s">
        <v>36</v>
      </c>
      <c r="G25" s="4" t="s">
        <v>37</v>
      </c>
      <c r="H25" s="8">
        <v>3</v>
      </c>
      <c r="I25" s="4" t="s">
        <v>38</v>
      </c>
      <c r="J25" s="4" t="s">
        <v>39</v>
      </c>
      <c r="K25" s="8">
        <v>2</v>
      </c>
      <c r="L25" s="4" t="s">
        <v>259</v>
      </c>
      <c r="M25" s="8">
        <v>2027.88</v>
      </c>
      <c r="N25" s="8">
        <f t="shared" si="8"/>
        <v>0.695439417213611</v>
      </c>
      <c r="O25" s="4" t="s">
        <v>222</v>
      </c>
      <c r="P25" s="4" t="s">
        <v>42</v>
      </c>
      <c r="Q25" s="4" t="s">
        <v>43</v>
      </c>
      <c r="R25" s="8">
        <v>1</v>
      </c>
      <c r="T25" s="8">
        <f t="shared" si="0"/>
        <v>6.69543941721361</v>
      </c>
      <c r="U25" s="4"/>
      <c r="V25" s="4" t="s">
        <v>260</v>
      </c>
      <c r="W25" s="4">
        <v>0.2202</v>
      </c>
      <c r="X25" s="8">
        <f t="shared" si="1"/>
        <v>0.825841674249317</v>
      </c>
      <c r="Y25" s="4" t="s">
        <v>261</v>
      </c>
      <c r="Z25" s="4">
        <v>4.62</v>
      </c>
      <c r="AA25" s="8">
        <f t="shared" si="2"/>
        <v>0.979351269324108</v>
      </c>
      <c r="AB25" s="4" t="s">
        <v>262</v>
      </c>
      <c r="AC25" s="4">
        <v>11.73</v>
      </c>
      <c r="AD25" s="8">
        <f t="shared" si="3"/>
        <v>0.976270292161787</v>
      </c>
      <c r="AE25" s="8">
        <f t="shared" si="4"/>
        <v>2.78146323573521</v>
      </c>
      <c r="AF25" s="4" t="s">
        <v>254</v>
      </c>
      <c r="AG25" s="8">
        <v>0.26</v>
      </c>
      <c r="AH25" s="5">
        <f t="shared" si="5"/>
        <v>0.433333333333333</v>
      </c>
      <c r="AI25" s="8">
        <v>-3.26</v>
      </c>
      <c r="AJ25" s="5">
        <f t="shared" si="9"/>
        <v>0.331819079597077</v>
      </c>
      <c r="AL25" s="5">
        <f t="shared" si="6"/>
        <v>3.54661564866562</v>
      </c>
      <c r="AR25" s="4" t="s">
        <v>263</v>
      </c>
      <c r="AS25" s="6">
        <v>6</v>
      </c>
      <c r="AU25" s="4" t="s">
        <v>264</v>
      </c>
      <c r="AV25" s="6">
        <v>5.62934258095548</v>
      </c>
      <c r="AX25" s="4" t="s">
        <v>265</v>
      </c>
      <c r="AY25" s="6">
        <v>6.6613174758336</v>
      </c>
      <c r="BA25" s="4" t="s">
        <v>266</v>
      </c>
      <c r="BB25" s="6">
        <v>4.8862918741951</v>
      </c>
    </row>
    <row r="26" spans="1:54">
      <c r="A26" s="4" t="s">
        <v>110</v>
      </c>
      <c r="B26" s="4" t="s">
        <v>33</v>
      </c>
      <c r="C26" s="4" t="s">
        <v>33</v>
      </c>
      <c r="D26" s="4" t="s">
        <v>34</v>
      </c>
      <c r="E26" s="4" t="s">
        <v>163</v>
      </c>
      <c r="F26" s="4" t="s">
        <v>36</v>
      </c>
      <c r="G26" s="4" t="s">
        <v>37</v>
      </c>
      <c r="H26" s="8">
        <v>3</v>
      </c>
      <c r="I26" s="4" t="s">
        <v>38</v>
      </c>
      <c r="J26" s="4" t="s">
        <v>39</v>
      </c>
      <c r="K26" s="8">
        <v>2</v>
      </c>
      <c r="L26" s="4" t="s">
        <v>267</v>
      </c>
      <c r="M26" s="8">
        <v>2010.25</v>
      </c>
      <c r="N26" s="8">
        <f t="shared" si="8"/>
        <v>0.698858787568465</v>
      </c>
      <c r="O26" s="4" t="s">
        <v>222</v>
      </c>
      <c r="P26" s="4" t="s">
        <v>42</v>
      </c>
      <c r="Q26" s="4" t="s">
        <v>43</v>
      </c>
      <c r="R26" s="8">
        <v>1</v>
      </c>
      <c r="T26" s="8">
        <f t="shared" si="0"/>
        <v>6.69885878756847</v>
      </c>
      <c r="U26" s="4"/>
      <c r="V26" s="4" t="s">
        <v>268</v>
      </c>
      <c r="W26" s="4">
        <v>0.2319</v>
      </c>
      <c r="X26" s="8">
        <f t="shared" si="1"/>
        <v>0.804549590536852</v>
      </c>
      <c r="Y26" s="4" t="s">
        <v>269</v>
      </c>
      <c r="Z26" s="4">
        <v>3.22</v>
      </c>
      <c r="AA26" s="8">
        <f t="shared" si="2"/>
        <v>0.985738838749004</v>
      </c>
      <c r="AB26" s="4" t="s">
        <v>270</v>
      </c>
      <c r="AC26" s="4">
        <v>0.7983</v>
      </c>
      <c r="AD26" s="8">
        <f t="shared" si="3"/>
        <v>0.998800890778628</v>
      </c>
      <c r="AE26" s="8">
        <f t="shared" si="4"/>
        <v>2.78908932006448</v>
      </c>
      <c r="AF26" s="4" t="s">
        <v>271</v>
      </c>
      <c r="AG26" s="8">
        <v>0.24</v>
      </c>
      <c r="AH26" s="5">
        <f t="shared" si="5"/>
        <v>0.411111111111111</v>
      </c>
      <c r="AI26" s="8">
        <v>-3.33</v>
      </c>
      <c r="AJ26" s="5">
        <f t="shared" si="9"/>
        <v>0.317993284613865</v>
      </c>
      <c r="AL26" s="5">
        <f t="shared" si="6"/>
        <v>3.51819371578946</v>
      </c>
      <c r="AR26" s="4"/>
      <c r="AS26" s="6"/>
      <c r="AU26" s="4" t="s">
        <v>272</v>
      </c>
      <c r="AV26" s="6">
        <v>6.80316800881317</v>
      </c>
      <c r="AX26" s="4" t="s">
        <v>273</v>
      </c>
      <c r="AY26" s="6">
        <v>6.77178078790982</v>
      </c>
      <c r="BA26" s="4" t="s">
        <v>274</v>
      </c>
      <c r="BB26" s="6">
        <v>4.7826052382504</v>
      </c>
    </row>
    <row r="27" spans="1:54">
      <c r="A27" s="4" t="s">
        <v>122</v>
      </c>
      <c r="B27" s="4" t="s">
        <v>33</v>
      </c>
      <c r="C27" s="4" t="s">
        <v>33</v>
      </c>
      <c r="D27" s="4" t="s">
        <v>34</v>
      </c>
      <c r="E27" s="4" t="s">
        <v>35</v>
      </c>
      <c r="F27" s="4" t="s">
        <v>36</v>
      </c>
      <c r="G27" s="4" t="s">
        <v>37</v>
      </c>
      <c r="H27" s="8">
        <v>2</v>
      </c>
      <c r="I27" s="4" t="s">
        <v>38</v>
      </c>
      <c r="J27" s="4" t="s">
        <v>275</v>
      </c>
      <c r="K27" s="8">
        <v>2</v>
      </c>
      <c r="L27" s="4" t="s">
        <v>276</v>
      </c>
      <c r="M27" s="8">
        <v>1885.53</v>
      </c>
      <c r="N27" s="8">
        <f t="shared" si="8"/>
        <v>0.723048456919425</v>
      </c>
      <c r="O27" s="4" t="s">
        <v>222</v>
      </c>
      <c r="P27" s="4" t="s">
        <v>42</v>
      </c>
      <c r="Q27" s="4" t="s">
        <v>43</v>
      </c>
      <c r="R27" s="8">
        <v>1</v>
      </c>
      <c r="T27" s="8">
        <f t="shared" si="0"/>
        <v>5.72304845691942</v>
      </c>
      <c r="U27" s="4"/>
      <c r="V27" s="4" t="s">
        <v>277</v>
      </c>
      <c r="W27" s="4">
        <v>0.1509</v>
      </c>
      <c r="X27" s="8">
        <f t="shared" si="1"/>
        <v>0.951956323930846</v>
      </c>
      <c r="Y27" s="4" t="s">
        <v>278</v>
      </c>
      <c r="Z27" s="4">
        <v>3.56</v>
      </c>
      <c r="AA27" s="8">
        <f t="shared" si="2"/>
        <v>0.984187571888672</v>
      </c>
      <c r="AB27" s="4" t="s">
        <v>279</v>
      </c>
      <c r="AC27" s="4">
        <v>0.6168</v>
      </c>
      <c r="AD27" s="8">
        <f t="shared" si="3"/>
        <v>0.999174968337375</v>
      </c>
      <c r="AE27" s="8">
        <f t="shared" si="4"/>
        <v>2.93531886415689</v>
      </c>
      <c r="AF27" s="4" t="s">
        <v>280</v>
      </c>
      <c r="AG27" s="8">
        <v>0.59</v>
      </c>
      <c r="AH27" s="5">
        <f t="shared" si="5"/>
        <v>0.8</v>
      </c>
      <c r="AI27" s="8">
        <v>-2.13</v>
      </c>
      <c r="AJ27" s="5">
        <f t="shared" si="9"/>
        <v>0.555006912897492</v>
      </c>
      <c r="AL27" s="5">
        <f t="shared" si="6"/>
        <v>4.29032577705438</v>
      </c>
      <c r="AU27" s="4" t="s">
        <v>281</v>
      </c>
      <c r="AV27" s="6">
        <v>4.60663082437276</v>
      </c>
      <c r="AX27" s="4" t="s">
        <v>282</v>
      </c>
      <c r="AY27" s="6">
        <v>6.63720926624152</v>
      </c>
      <c r="BA27" s="4" t="s">
        <v>283</v>
      </c>
      <c r="BB27" s="6">
        <v>4.78321230740586</v>
      </c>
    </row>
    <row r="28" spans="1:54">
      <c r="A28" s="4" t="s">
        <v>134</v>
      </c>
      <c r="B28" s="4" t="s">
        <v>33</v>
      </c>
      <c r="C28" s="4" t="s">
        <v>33</v>
      </c>
      <c r="D28" s="4" t="s">
        <v>34</v>
      </c>
      <c r="E28" s="4" t="s">
        <v>35</v>
      </c>
      <c r="F28" s="4" t="s">
        <v>36</v>
      </c>
      <c r="G28" s="4" t="s">
        <v>37</v>
      </c>
      <c r="H28" s="8">
        <v>2</v>
      </c>
      <c r="I28" s="4" t="s">
        <v>38</v>
      </c>
      <c r="J28" s="4" t="s">
        <v>275</v>
      </c>
      <c r="K28" s="8">
        <v>2</v>
      </c>
      <c r="L28" s="4" t="s">
        <v>284</v>
      </c>
      <c r="M28" s="8">
        <v>1867.71</v>
      </c>
      <c r="N28" s="8">
        <f t="shared" si="8"/>
        <v>0.726504678117581</v>
      </c>
      <c r="O28" s="4" t="s">
        <v>222</v>
      </c>
      <c r="P28" s="4" t="s">
        <v>42</v>
      </c>
      <c r="Q28" s="4" t="s">
        <v>43</v>
      </c>
      <c r="R28" s="8">
        <v>1</v>
      </c>
      <c r="T28" s="8">
        <f t="shared" si="0"/>
        <v>5.72650467811758</v>
      </c>
      <c r="U28" s="4"/>
      <c r="V28" s="4" t="s">
        <v>285</v>
      </c>
      <c r="W28" s="4">
        <v>0.1883</v>
      </c>
      <c r="X28" s="8">
        <f t="shared" si="1"/>
        <v>0.883894449499545</v>
      </c>
      <c r="Y28" s="4" t="s">
        <v>286</v>
      </c>
      <c r="Z28" s="4">
        <v>6.67</v>
      </c>
      <c r="AA28" s="8">
        <f t="shared" si="2"/>
        <v>0.969998042666226</v>
      </c>
      <c r="AB28" s="4" t="s">
        <v>287</v>
      </c>
      <c r="AC28" s="4">
        <v>13.87</v>
      </c>
      <c r="AD28" s="8">
        <f t="shared" si="3"/>
        <v>0.971859680725319</v>
      </c>
      <c r="AE28" s="8">
        <f t="shared" si="4"/>
        <v>2.82575217289109</v>
      </c>
      <c r="AF28" s="4" t="s">
        <v>83</v>
      </c>
      <c r="AG28" s="8">
        <v>0.3</v>
      </c>
      <c r="AH28" s="5">
        <f t="shared" si="5"/>
        <v>0.477777777777778</v>
      </c>
      <c r="AI28" s="8">
        <v>-3.3</v>
      </c>
      <c r="AJ28" s="5">
        <f t="shared" si="9"/>
        <v>0.323918625320956</v>
      </c>
      <c r="AL28" s="5">
        <f t="shared" si="6"/>
        <v>3.62744857598982</v>
      </c>
      <c r="AU28" s="4" t="s">
        <v>288</v>
      </c>
      <c r="AV28" s="6">
        <v>4.61245907616875</v>
      </c>
      <c r="AX28" s="4" t="s">
        <v>289</v>
      </c>
      <c r="AY28" s="6">
        <v>7.77500620645782</v>
      </c>
      <c r="BA28" s="4" t="s">
        <v>290</v>
      </c>
      <c r="BB28" s="6">
        <v>4.87851440674021</v>
      </c>
    </row>
    <row r="29" spans="1:54">
      <c r="A29" s="4"/>
      <c r="B29" s="4"/>
      <c r="C29" s="4"/>
      <c r="D29" s="4"/>
      <c r="E29" s="4"/>
      <c r="F29" s="4"/>
      <c r="G29" s="4">
        <v>2</v>
      </c>
      <c r="H29" s="8">
        <f>AVERAGE(H20:H28)</f>
        <v>2.33333333333333</v>
      </c>
      <c r="I29" s="4"/>
      <c r="J29" s="4">
        <v>2</v>
      </c>
      <c r="K29" s="8">
        <v>2</v>
      </c>
      <c r="L29" s="4">
        <v>1957.89</v>
      </c>
      <c r="M29" s="8">
        <f>AVERAGE(M20:M28)</f>
        <v>1813.97555555556</v>
      </c>
      <c r="N29" s="8"/>
      <c r="O29" s="4"/>
      <c r="P29" s="4"/>
      <c r="Q29" s="4">
        <v>2</v>
      </c>
      <c r="R29" s="8">
        <f>AVERAGE(R20:R28)</f>
        <v>1.11111111111111</v>
      </c>
      <c r="S29" s="8">
        <v>6.29098589582461</v>
      </c>
      <c r="T29" s="8">
        <f>AVERAGE(T20:T28)</f>
        <v>6.18137101515238</v>
      </c>
      <c r="U29" s="4"/>
      <c r="V29" s="4"/>
      <c r="W29" s="4"/>
      <c r="X29" s="8"/>
      <c r="Y29" s="4"/>
      <c r="Z29" s="4"/>
      <c r="AA29" s="8"/>
      <c r="AB29" s="4"/>
      <c r="AC29" s="4"/>
      <c r="AD29" s="8">
        <v>2.83213664264365</v>
      </c>
      <c r="AE29" s="8">
        <f>AVERAGE(AE20:AE28)</f>
        <v>2.77733956258956</v>
      </c>
      <c r="AF29" s="4"/>
      <c r="AG29" s="5">
        <v>0.5</v>
      </c>
      <c r="AH29" s="5">
        <f>AVERAGE(AH20:AH28)</f>
        <v>0.5</v>
      </c>
      <c r="AI29" s="8">
        <v>0.460201461584041</v>
      </c>
      <c r="AJ29" s="5">
        <f>AVERAGE(AJ20:AJ28)</f>
        <v>0.37285755042026</v>
      </c>
      <c r="AK29" s="8">
        <v>3.79233810422769</v>
      </c>
      <c r="AL29" s="5">
        <f>AVERAGE(AL20:AL28)</f>
        <v>3.65019711300982</v>
      </c>
      <c r="AU29" s="4" t="s">
        <v>291</v>
      </c>
      <c r="AV29" s="6">
        <v>5.65966694595727</v>
      </c>
      <c r="AX29" s="4" t="s">
        <v>292</v>
      </c>
      <c r="AY29" s="6">
        <v>6.81052072181104</v>
      </c>
      <c r="BA29" s="4" t="s">
        <v>293</v>
      </c>
      <c r="BB29" s="6">
        <v>5.81722951481016</v>
      </c>
    </row>
    <row r="30" spans="1:54">
      <c r="A30" s="4" t="s">
        <v>151</v>
      </c>
      <c r="B30" s="4" t="s">
        <v>33</v>
      </c>
      <c r="C30" s="4" t="s">
        <v>33</v>
      </c>
      <c r="D30" s="4" t="s">
        <v>34</v>
      </c>
      <c r="E30" s="4" t="s">
        <v>163</v>
      </c>
      <c r="F30" s="4" t="s">
        <v>34</v>
      </c>
      <c r="G30" s="4" t="s">
        <v>37</v>
      </c>
      <c r="H30" s="8">
        <v>2</v>
      </c>
      <c r="I30" s="4" t="s">
        <v>38</v>
      </c>
      <c r="J30" s="4" t="s">
        <v>39</v>
      </c>
      <c r="K30" s="8">
        <v>2</v>
      </c>
      <c r="L30" s="4" t="s">
        <v>294</v>
      </c>
      <c r="M30" s="8">
        <v>2072.92</v>
      </c>
      <c r="N30" s="8">
        <f t="shared" si="8"/>
        <v>0.68670382783286</v>
      </c>
      <c r="O30" s="4" t="s">
        <v>222</v>
      </c>
      <c r="P30" s="4" t="s">
        <v>42</v>
      </c>
      <c r="Q30" s="4" t="s">
        <v>43</v>
      </c>
      <c r="R30" s="8">
        <v>1</v>
      </c>
      <c r="T30" s="8">
        <f t="shared" si="0"/>
        <v>5.68670382783286</v>
      </c>
      <c r="U30" s="4"/>
      <c r="V30" s="4" t="s">
        <v>295</v>
      </c>
      <c r="W30" s="4">
        <v>0.219</v>
      </c>
      <c r="X30" s="8">
        <f t="shared" si="1"/>
        <v>0.828025477707006</v>
      </c>
      <c r="Y30" s="4" t="s">
        <v>296</v>
      </c>
      <c r="Z30" s="4">
        <v>2</v>
      </c>
      <c r="AA30" s="8">
        <f t="shared" si="2"/>
        <v>0.991305149247841</v>
      </c>
      <c r="AB30" s="4" t="s">
        <v>297</v>
      </c>
      <c r="AC30" s="4">
        <v>8.08</v>
      </c>
      <c r="AD30" s="8">
        <f t="shared" si="3"/>
        <v>0.983793064004361</v>
      </c>
      <c r="AE30" s="8">
        <f t="shared" si="4"/>
        <v>2.80312369095921</v>
      </c>
      <c r="AF30" s="4" t="s">
        <v>298</v>
      </c>
      <c r="AG30" s="8">
        <v>-0.05</v>
      </c>
      <c r="AH30" s="5">
        <f t="shared" si="5"/>
        <v>0.0888888888888889</v>
      </c>
      <c r="AI30" s="8">
        <v>-3.65</v>
      </c>
      <c r="AJ30" s="5">
        <f t="shared" si="9"/>
        <v>0.254789650404898</v>
      </c>
      <c r="AK30" s="8"/>
      <c r="AL30" s="5">
        <f t="shared" si="6"/>
        <v>3.146802230253</v>
      </c>
      <c r="AU30" s="4" t="s">
        <v>299</v>
      </c>
      <c r="AV30" s="6">
        <v>6.66393970426228</v>
      </c>
      <c r="AX30" s="4" t="s">
        <v>300</v>
      </c>
      <c r="AY30" s="6">
        <v>5.69788514949805</v>
      </c>
      <c r="BA30" s="4" t="s">
        <v>301</v>
      </c>
      <c r="BB30" s="6">
        <v>5.81930285962544</v>
      </c>
    </row>
    <row r="31" spans="1:42">
      <c r="A31" s="4" t="s">
        <v>157</v>
      </c>
      <c r="B31" s="4" t="s">
        <v>33</v>
      </c>
      <c r="C31" s="4" t="s">
        <v>33</v>
      </c>
      <c r="D31" s="4" t="s">
        <v>34</v>
      </c>
      <c r="E31" s="4" t="s">
        <v>163</v>
      </c>
      <c r="F31" s="4" t="s">
        <v>36</v>
      </c>
      <c r="G31" s="4" t="s">
        <v>37</v>
      </c>
      <c r="H31" s="8">
        <v>3</v>
      </c>
      <c r="I31" s="4" t="s">
        <v>38</v>
      </c>
      <c r="J31" s="4" t="s">
        <v>39</v>
      </c>
      <c r="K31" s="8">
        <v>2</v>
      </c>
      <c r="L31" s="4" t="s">
        <v>55</v>
      </c>
      <c r="M31" s="8">
        <v>2059.86</v>
      </c>
      <c r="N31" s="8">
        <f t="shared" si="8"/>
        <v>0.689236838430387</v>
      </c>
      <c r="O31" s="4" t="s">
        <v>222</v>
      </c>
      <c r="P31" s="4" t="s">
        <v>42</v>
      </c>
      <c r="Q31" s="4" t="s">
        <v>43</v>
      </c>
      <c r="R31" s="8">
        <v>1</v>
      </c>
      <c r="T31" s="8">
        <f t="shared" si="0"/>
        <v>6.68923683843039</v>
      </c>
      <c r="U31" s="4"/>
      <c r="V31" s="4" t="s">
        <v>56</v>
      </c>
      <c r="W31" s="4">
        <v>0.2224</v>
      </c>
      <c r="X31" s="8">
        <f t="shared" si="1"/>
        <v>0.821838034576888</v>
      </c>
      <c r="Y31" s="4" t="s">
        <v>57</v>
      </c>
      <c r="Z31" s="4">
        <v>1.25</v>
      </c>
      <c r="AA31" s="8">
        <f t="shared" si="2"/>
        <v>0.994727061439749</v>
      </c>
      <c r="AB31" s="4" t="s">
        <v>58</v>
      </c>
      <c r="AC31" s="4">
        <v>0.386</v>
      </c>
      <c r="AD31" s="8">
        <f t="shared" si="3"/>
        <v>0.999650654841831</v>
      </c>
      <c r="AE31" s="8">
        <f t="shared" si="4"/>
        <v>2.81621575085847</v>
      </c>
      <c r="AF31" s="4" t="s">
        <v>59</v>
      </c>
      <c r="AG31" s="8">
        <v>0.22</v>
      </c>
      <c r="AH31" s="5">
        <f t="shared" si="5"/>
        <v>0.388888888888889</v>
      </c>
      <c r="AI31" s="8">
        <v>-2.48</v>
      </c>
      <c r="AJ31" s="5">
        <f t="shared" si="9"/>
        <v>0.485877937981434</v>
      </c>
      <c r="AL31" s="5">
        <f t="shared" si="6"/>
        <v>3.69098257772879</v>
      </c>
      <c r="AO31" s="4"/>
      <c r="AP31" s="4"/>
    </row>
    <row r="32" spans="1:54">
      <c r="A32" s="4" t="s">
        <v>168</v>
      </c>
      <c r="B32" s="4" t="s">
        <v>33</v>
      </c>
      <c r="C32" s="4" t="s">
        <v>33</v>
      </c>
      <c r="D32" s="4" t="s">
        <v>34</v>
      </c>
      <c r="E32" s="4" t="s">
        <v>163</v>
      </c>
      <c r="F32" s="4" t="s">
        <v>36</v>
      </c>
      <c r="G32" s="4" t="s">
        <v>37</v>
      </c>
      <c r="H32" s="8">
        <v>3</v>
      </c>
      <c r="I32" s="4" t="s">
        <v>38</v>
      </c>
      <c r="J32" s="4" t="s">
        <v>275</v>
      </c>
      <c r="K32" s="8">
        <v>2</v>
      </c>
      <c r="L32" s="4" t="s">
        <v>302</v>
      </c>
      <c r="M32" s="8">
        <v>1919.11</v>
      </c>
      <c r="N32" s="8">
        <f t="shared" si="8"/>
        <v>0.716535555245233</v>
      </c>
      <c r="O32" s="4" t="s">
        <v>222</v>
      </c>
      <c r="P32" s="4" t="s">
        <v>42</v>
      </c>
      <c r="Q32" s="4" t="s">
        <v>43</v>
      </c>
      <c r="R32" s="8">
        <v>1</v>
      </c>
      <c r="T32" s="8">
        <f t="shared" si="0"/>
        <v>6.71653555524523</v>
      </c>
      <c r="U32" s="4"/>
      <c r="V32" s="4" t="s">
        <v>303</v>
      </c>
      <c r="W32" s="4">
        <v>0.1663</v>
      </c>
      <c r="X32" s="8">
        <f t="shared" si="1"/>
        <v>0.92393084622384</v>
      </c>
      <c r="Y32" s="4" t="s">
        <v>304</v>
      </c>
      <c r="Z32" s="4">
        <v>4.36</v>
      </c>
      <c r="AA32" s="8">
        <f t="shared" si="2"/>
        <v>0.980537532217303</v>
      </c>
      <c r="AB32" s="4" t="s">
        <v>305</v>
      </c>
      <c r="AC32" s="4">
        <v>0.6163</v>
      </c>
      <c r="AD32" s="8">
        <f t="shared" si="3"/>
        <v>0.999175998854065</v>
      </c>
      <c r="AE32" s="8">
        <f t="shared" si="4"/>
        <v>2.90364437729521</v>
      </c>
      <c r="AF32" s="4" t="s">
        <v>306</v>
      </c>
      <c r="AG32" s="8">
        <v>0.13</v>
      </c>
      <c r="AH32" s="5">
        <f t="shared" si="5"/>
        <v>0.288888888888889</v>
      </c>
      <c r="AI32" s="8">
        <v>-2.33</v>
      </c>
      <c r="AJ32" s="5">
        <f t="shared" si="9"/>
        <v>0.515504641516887</v>
      </c>
      <c r="AL32" s="5">
        <f t="shared" si="6"/>
        <v>3.70803790770098</v>
      </c>
      <c r="AN32" s="9" t="s">
        <v>1</v>
      </c>
      <c r="AP32" s="9" t="s">
        <v>2</v>
      </c>
      <c r="AV32" s="6"/>
      <c r="AY32" s="6"/>
      <c r="BB32" s="6"/>
    </row>
    <row r="33" spans="1:57">
      <c r="A33" s="4" t="s">
        <v>180</v>
      </c>
      <c r="B33" s="4" t="s">
        <v>33</v>
      </c>
      <c r="C33" s="4" t="s">
        <v>33</v>
      </c>
      <c r="D33" s="4" t="s">
        <v>34</v>
      </c>
      <c r="E33" s="4" t="s">
        <v>163</v>
      </c>
      <c r="F33" s="4" t="s">
        <v>34</v>
      </c>
      <c r="G33" s="4" t="s">
        <v>37</v>
      </c>
      <c r="H33" s="8">
        <v>2</v>
      </c>
      <c r="I33" s="4" t="s">
        <v>38</v>
      </c>
      <c r="J33" s="4" t="s">
        <v>275</v>
      </c>
      <c r="K33" s="8">
        <v>2</v>
      </c>
      <c r="L33" s="4" t="s">
        <v>307</v>
      </c>
      <c r="M33" s="8">
        <v>1929.68</v>
      </c>
      <c r="N33" s="8">
        <f t="shared" si="8"/>
        <v>0.714485484646775</v>
      </c>
      <c r="O33" s="4" t="s">
        <v>222</v>
      </c>
      <c r="P33" s="4" t="s">
        <v>42</v>
      </c>
      <c r="Q33" s="4" t="s">
        <v>43</v>
      </c>
      <c r="R33" s="8">
        <v>1</v>
      </c>
      <c r="T33" s="8">
        <f t="shared" si="0"/>
        <v>5.71448548464677</v>
      </c>
      <c r="U33" s="4"/>
      <c r="V33" s="4" t="s">
        <v>308</v>
      </c>
      <c r="W33" s="4">
        <v>0.1596</v>
      </c>
      <c r="X33" s="8">
        <f t="shared" si="1"/>
        <v>0.936123748862602</v>
      </c>
      <c r="Y33" s="4" t="s">
        <v>309</v>
      </c>
      <c r="Z33" s="4">
        <v>7.07</v>
      </c>
      <c r="AA33" s="8">
        <f t="shared" si="2"/>
        <v>0.968173022830542</v>
      </c>
      <c r="AB33" s="4" t="s">
        <v>310</v>
      </c>
      <c r="AC33" s="4">
        <v>12.52</v>
      </c>
      <c r="AD33" s="8">
        <f t="shared" si="3"/>
        <v>0.974642075790381</v>
      </c>
      <c r="AE33" s="8">
        <f t="shared" si="4"/>
        <v>2.87893884748352</v>
      </c>
      <c r="AF33" s="4" t="s">
        <v>311</v>
      </c>
      <c r="AG33" s="8">
        <v>-0.13</v>
      </c>
      <c r="AH33" s="5">
        <f t="shared" si="5"/>
        <v>0</v>
      </c>
      <c r="AI33" s="8">
        <v>-3.5</v>
      </c>
      <c r="AJ33" s="5">
        <f t="shared" si="9"/>
        <v>0.284416353940352</v>
      </c>
      <c r="AL33" s="5">
        <f t="shared" si="6"/>
        <v>3.16335520142388</v>
      </c>
      <c r="AO33" s="4" t="s">
        <v>26</v>
      </c>
      <c r="AP33" s="5">
        <f>(AS33+AS48+AV33+AV43+AV53+AY33+AY53+BB33+BB43+BB53+BE33)/11</f>
        <v>3.39191265863764</v>
      </c>
      <c r="AR33" s="4" t="s">
        <v>27</v>
      </c>
      <c r="AS33" s="5">
        <v>3.69005816766479</v>
      </c>
      <c r="AU33" s="4" t="s">
        <v>28</v>
      </c>
      <c r="AV33" s="6">
        <v>3.66008293178038</v>
      </c>
      <c r="AX33" s="4" t="s">
        <v>29</v>
      </c>
      <c r="AY33" s="6">
        <v>3.66682622575081</v>
      </c>
      <c r="BA33" s="4" t="s">
        <v>30</v>
      </c>
      <c r="BB33" s="6">
        <v>3.42806256446561</v>
      </c>
      <c r="BD33" s="4" t="s">
        <v>31</v>
      </c>
      <c r="BE33" s="6">
        <v>3.33715093474763</v>
      </c>
    </row>
    <row r="34" spans="1:57">
      <c r="A34" s="4"/>
      <c r="B34" s="4"/>
      <c r="C34" s="4"/>
      <c r="D34" s="4"/>
      <c r="E34" s="4"/>
      <c r="F34" s="4"/>
      <c r="G34" s="4">
        <v>1</v>
      </c>
      <c r="H34" s="8">
        <f>AVERAGE(H30:H33)</f>
        <v>2.5</v>
      </c>
      <c r="I34" s="4"/>
      <c r="J34" s="4">
        <v>2</v>
      </c>
      <c r="K34" s="8">
        <v>2</v>
      </c>
      <c r="L34" s="4">
        <v>2059.86</v>
      </c>
      <c r="M34" s="8">
        <f>AVERAGE(M30:M33)</f>
        <v>1995.3925</v>
      </c>
      <c r="N34" s="8"/>
      <c r="O34" s="4"/>
      <c r="P34" s="4"/>
      <c r="Q34" s="4">
        <v>2</v>
      </c>
      <c r="R34" s="8">
        <f>AVERAGE(R30:R33)</f>
        <v>1</v>
      </c>
      <c r="S34" s="8">
        <v>5.31076316156961</v>
      </c>
      <c r="T34" s="8">
        <f>AVERAGE(T30:T33)</f>
        <v>6.20174042653881</v>
      </c>
      <c r="U34" s="4"/>
      <c r="V34" s="4"/>
      <c r="W34" s="4"/>
      <c r="X34" s="8"/>
      <c r="Y34" s="4"/>
      <c r="Z34" s="4"/>
      <c r="AA34" s="8"/>
      <c r="AB34" s="4"/>
      <c r="AC34" s="4"/>
      <c r="AD34" s="8">
        <v>2.81621575085847</v>
      </c>
      <c r="AE34" s="8">
        <f>AVERAGE(AE30:AE33)</f>
        <v>2.8504806666491</v>
      </c>
      <c r="AF34" s="4"/>
      <c r="AG34" s="5">
        <v>0.388888888888889</v>
      </c>
      <c r="AH34" s="5">
        <f>AVERAGE(AH30:AH33)</f>
        <v>0.191666666666667</v>
      </c>
      <c r="AI34" s="8">
        <v>0.485877937981434</v>
      </c>
      <c r="AJ34" s="5">
        <f>AVERAGE(AJ30:AJ33)</f>
        <v>0.385147145960893</v>
      </c>
      <c r="AK34" s="8">
        <v>3.69098257772879</v>
      </c>
      <c r="AL34" s="5">
        <f>AVERAGE(AL30:AL33)</f>
        <v>3.42729447927666</v>
      </c>
      <c r="AO34" s="4" t="s">
        <v>48</v>
      </c>
      <c r="AP34" s="5">
        <f>(AS34+AS49+AV34+AV44+AV54+AY34+AY54+BB34+BB44+BB54+BE34)/11</f>
        <v>3.32369783386632</v>
      </c>
      <c r="AR34" s="4" t="s">
        <v>49</v>
      </c>
      <c r="AS34" s="5">
        <v>3.71225083249581</v>
      </c>
      <c r="AU34" s="4" t="s">
        <v>50</v>
      </c>
      <c r="AV34" s="6">
        <v>3.31448493818502</v>
      </c>
      <c r="AX34" s="4" t="s">
        <v>51</v>
      </c>
      <c r="AY34" s="6">
        <v>3.39865772463175</v>
      </c>
      <c r="BA34" s="4" t="s">
        <v>52</v>
      </c>
      <c r="BB34" s="6">
        <v>3.46295880857813</v>
      </c>
      <c r="BD34" s="4" t="s">
        <v>53</v>
      </c>
      <c r="BE34" s="6">
        <v>3.24157631122657</v>
      </c>
    </row>
    <row r="35" spans="1:57">
      <c r="A35" s="4" t="s">
        <v>199</v>
      </c>
      <c r="B35" s="4" t="s">
        <v>33</v>
      </c>
      <c r="C35" s="4" t="s">
        <v>33</v>
      </c>
      <c r="D35" s="4" t="s">
        <v>34</v>
      </c>
      <c r="E35" s="4" t="s">
        <v>163</v>
      </c>
      <c r="F35" s="4" t="s">
        <v>34</v>
      </c>
      <c r="G35" s="4" t="s">
        <v>37</v>
      </c>
      <c r="H35" s="8">
        <v>2</v>
      </c>
      <c r="I35" s="4" t="s">
        <v>38</v>
      </c>
      <c r="J35" s="4" t="s">
        <v>39</v>
      </c>
      <c r="K35" s="8">
        <v>2</v>
      </c>
      <c r="L35" s="4" t="s">
        <v>312</v>
      </c>
      <c r="M35" s="8">
        <v>4910</v>
      </c>
      <c r="N35" s="8">
        <f t="shared" si="8"/>
        <v>0.136447035640584</v>
      </c>
      <c r="O35" s="4" t="s">
        <v>222</v>
      </c>
      <c r="P35" s="4" t="s">
        <v>42</v>
      </c>
      <c r="Q35" s="4" t="s">
        <v>43</v>
      </c>
      <c r="R35" s="8">
        <v>1</v>
      </c>
      <c r="T35" s="8">
        <f t="shared" si="0"/>
        <v>5.13644703564058</v>
      </c>
      <c r="U35" s="4"/>
      <c r="V35" s="4" t="s">
        <v>313</v>
      </c>
      <c r="W35" s="4">
        <v>0.674</v>
      </c>
      <c r="X35" s="8">
        <f t="shared" si="1"/>
        <v>0</v>
      </c>
      <c r="Y35" s="4" t="s">
        <v>314</v>
      </c>
      <c r="Z35" s="4">
        <v>51.03</v>
      </c>
      <c r="AA35" s="8">
        <f t="shared" si="2"/>
        <v>0.767603342888833</v>
      </c>
      <c r="AB35" s="4" t="s">
        <v>315</v>
      </c>
      <c r="AC35" s="4">
        <v>6.48</v>
      </c>
      <c r="AD35" s="8">
        <f t="shared" si="3"/>
        <v>0.987090717414805</v>
      </c>
      <c r="AE35" s="8">
        <f t="shared" si="4"/>
        <v>1.75469406030364</v>
      </c>
      <c r="AF35" s="4" t="s">
        <v>316</v>
      </c>
      <c r="AG35" s="8">
        <v>0.07</v>
      </c>
      <c r="AH35" s="5">
        <f t="shared" si="5"/>
        <v>0.222222222222222</v>
      </c>
      <c r="AI35" s="8">
        <v>-3.3</v>
      </c>
      <c r="AJ35" s="5">
        <f t="shared" si="9"/>
        <v>0.323918625320956</v>
      </c>
      <c r="AL35" s="5">
        <f t="shared" si="6"/>
        <v>2.30083490784682</v>
      </c>
      <c r="AO35" s="4" t="s">
        <v>60</v>
      </c>
      <c r="AP35" s="5">
        <f>(AS35+AS50+AV35+AV45+AV55+AY35+AY55+BB35+BB45+BB55+BE35)/11</f>
        <v>2.77519101278887</v>
      </c>
      <c r="AR35" s="4" t="s">
        <v>61</v>
      </c>
      <c r="AS35" s="5">
        <v>3.71225083249581</v>
      </c>
      <c r="AU35" s="4" t="s">
        <v>62</v>
      </c>
      <c r="AV35" s="6">
        <v>2.74537033669853</v>
      </c>
      <c r="AX35" s="4" t="s">
        <v>63</v>
      </c>
      <c r="AY35" s="6">
        <v>2.82752118226038</v>
      </c>
      <c r="BA35" s="4" t="s">
        <v>64</v>
      </c>
      <c r="BB35" s="6">
        <v>3.0562800909677</v>
      </c>
      <c r="BD35" s="4" t="s">
        <v>65</v>
      </c>
      <c r="BE35" s="6">
        <v>2.80473533432527</v>
      </c>
    </row>
    <row r="36" spans="1:57">
      <c r="A36" s="4" t="s">
        <v>211</v>
      </c>
      <c r="B36" s="4" t="s">
        <v>33</v>
      </c>
      <c r="C36" s="4" t="s">
        <v>33</v>
      </c>
      <c r="D36" s="4" t="s">
        <v>34</v>
      </c>
      <c r="E36" s="4" t="s">
        <v>163</v>
      </c>
      <c r="F36" s="4" t="s">
        <v>34</v>
      </c>
      <c r="G36" s="4" t="s">
        <v>37</v>
      </c>
      <c r="H36" s="8">
        <v>2</v>
      </c>
      <c r="I36" s="4" t="s">
        <v>38</v>
      </c>
      <c r="J36" s="4" t="s">
        <v>39</v>
      </c>
      <c r="K36" s="8">
        <v>2</v>
      </c>
      <c r="L36" s="4" t="s">
        <v>317</v>
      </c>
      <c r="M36" s="8">
        <v>2197.55</v>
      </c>
      <c r="N36" s="8">
        <f t="shared" si="8"/>
        <v>0.662531614144517</v>
      </c>
      <c r="O36" s="4" t="s">
        <v>222</v>
      </c>
      <c r="P36" s="4" t="s">
        <v>42</v>
      </c>
      <c r="Q36" s="4" t="s">
        <v>43</v>
      </c>
      <c r="R36" s="8">
        <v>1</v>
      </c>
      <c r="T36" s="8">
        <f t="shared" si="0"/>
        <v>5.66253161414452</v>
      </c>
      <c r="U36" s="4"/>
      <c r="V36" s="4" t="s">
        <v>318</v>
      </c>
      <c r="W36" s="4">
        <v>0.5789</v>
      </c>
      <c r="X36" s="8">
        <f t="shared" si="1"/>
        <v>0.173066424021838</v>
      </c>
      <c r="Y36" s="4" t="s">
        <v>319</v>
      </c>
      <c r="Z36" s="4">
        <v>32.19</v>
      </c>
      <c r="AA36" s="8">
        <f t="shared" si="2"/>
        <v>0.853561777149565</v>
      </c>
      <c r="AB36" s="4" t="s">
        <v>320</v>
      </c>
      <c r="AC36" s="4">
        <v>14.32</v>
      </c>
      <c r="AD36" s="8">
        <f t="shared" si="3"/>
        <v>0.970932215703632</v>
      </c>
      <c r="AE36" s="8">
        <f t="shared" si="4"/>
        <v>1.99756041687504</v>
      </c>
      <c r="AF36" s="4" t="s">
        <v>321</v>
      </c>
      <c r="AG36" s="8">
        <v>0.08</v>
      </c>
      <c r="AH36" s="5">
        <f t="shared" si="5"/>
        <v>0.233333333333333</v>
      </c>
      <c r="AI36" s="8">
        <v>-3.51</v>
      </c>
      <c r="AJ36" s="5">
        <f t="shared" si="9"/>
        <v>0.282441240371321</v>
      </c>
      <c r="AL36" s="5">
        <f t="shared" si="6"/>
        <v>2.51333499057969</v>
      </c>
      <c r="AO36" s="4" t="s">
        <v>72</v>
      </c>
      <c r="AP36" s="5">
        <f>(AS36+AS43+AS51+AV36+AV46+AV56+AY36+AY43+AY48+AY56+BB36+BB46+BB56+BE36+BE42+BE47)/16</f>
        <v>2.94902033780674</v>
      </c>
      <c r="AR36" s="4" t="s">
        <v>73</v>
      </c>
      <c r="AS36" s="5">
        <v>3.35724778280609</v>
      </c>
      <c r="AU36" s="4" t="s">
        <v>74</v>
      </c>
      <c r="AV36" s="6">
        <v>2.85816408692392</v>
      </c>
      <c r="AX36" s="4" t="s">
        <v>75</v>
      </c>
      <c r="AY36" s="6">
        <v>3.22219361724264</v>
      </c>
      <c r="BA36" s="4" t="s">
        <v>76</v>
      </c>
      <c r="BB36" s="6">
        <v>2.54796923791102</v>
      </c>
      <c r="BD36" s="4" t="s">
        <v>77</v>
      </c>
      <c r="BE36" s="6">
        <v>2.99055801513977</v>
      </c>
    </row>
    <row r="37" spans="1:57">
      <c r="A37" s="4" t="s">
        <v>216</v>
      </c>
      <c r="B37" s="4" t="s">
        <v>33</v>
      </c>
      <c r="C37" s="4" t="s">
        <v>33</v>
      </c>
      <c r="D37" s="4" t="s">
        <v>34</v>
      </c>
      <c r="E37" s="4" t="s">
        <v>163</v>
      </c>
      <c r="F37" s="4" t="s">
        <v>34</v>
      </c>
      <c r="G37" s="4" t="s">
        <v>37</v>
      </c>
      <c r="H37" s="8">
        <v>2</v>
      </c>
      <c r="I37" s="4" t="s">
        <v>38</v>
      </c>
      <c r="J37" s="4" t="s">
        <v>39</v>
      </c>
      <c r="K37" s="8">
        <v>2</v>
      </c>
      <c r="L37" s="4" t="s">
        <v>322</v>
      </c>
      <c r="M37" s="8">
        <v>2627.72</v>
      </c>
      <c r="N37" s="8">
        <f t="shared" si="8"/>
        <v>0.579099365389688</v>
      </c>
      <c r="O37" s="4" t="s">
        <v>222</v>
      </c>
      <c r="P37" s="4" t="s">
        <v>42</v>
      </c>
      <c r="Q37" s="4" t="s">
        <v>43</v>
      </c>
      <c r="R37" s="8">
        <v>1</v>
      </c>
      <c r="T37" s="8">
        <f t="shared" si="0"/>
        <v>5.57909936538969</v>
      </c>
      <c r="U37" s="4"/>
      <c r="V37" s="4" t="s">
        <v>323</v>
      </c>
      <c r="W37" s="4">
        <v>0.6105</v>
      </c>
      <c r="X37" s="8">
        <f t="shared" si="1"/>
        <v>0.115559599636033</v>
      </c>
      <c r="Y37" s="4" t="s">
        <v>324</v>
      </c>
      <c r="Z37" s="4">
        <v>53.56</v>
      </c>
      <c r="AA37" s="8">
        <f t="shared" si="2"/>
        <v>0.75606009242813</v>
      </c>
      <c r="AB37" s="4" t="s">
        <v>325</v>
      </c>
      <c r="AC37" s="4">
        <v>365.09</v>
      </c>
      <c r="AD37" s="8">
        <f t="shared" si="3"/>
        <v>0.247983536465348</v>
      </c>
      <c r="AE37" s="8">
        <f t="shared" si="4"/>
        <v>1.11960322852951</v>
      </c>
      <c r="AF37" s="4" t="s">
        <v>326</v>
      </c>
      <c r="AG37" s="8">
        <v>0.06</v>
      </c>
      <c r="AH37" s="5">
        <f t="shared" si="5"/>
        <v>0.211111111111111</v>
      </c>
      <c r="AI37" s="8">
        <v>-4.68</v>
      </c>
      <c r="AJ37" s="5">
        <f t="shared" si="9"/>
        <v>0.0513529527947858</v>
      </c>
      <c r="AL37" s="5">
        <f t="shared" si="6"/>
        <v>1.38206729243541</v>
      </c>
      <c r="AO37" s="4" t="s">
        <v>84</v>
      </c>
      <c r="AP37" s="5">
        <f>(AS37+AS44+AS52+AV37+AV47+AV57+AY37+AY44+AY49+AY57+BB37+BB47+BB57+BE37+BE43+BE48)/16</f>
        <v>3.37645054956749</v>
      </c>
      <c r="AR37" s="4" t="s">
        <v>85</v>
      </c>
      <c r="AS37" s="5">
        <v>3.39738268412662</v>
      </c>
      <c r="AU37" s="4" t="s">
        <v>86</v>
      </c>
      <c r="AV37" s="6">
        <v>3.32358334789335</v>
      </c>
      <c r="AX37" s="4" t="s">
        <v>87</v>
      </c>
      <c r="AY37" s="6">
        <v>3.57689088700715</v>
      </c>
      <c r="BA37" s="4" t="s">
        <v>88</v>
      </c>
      <c r="BB37" s="6">
        <v>3.1087221650975</v>
      </c>
      <c r="BD37" s="4" t="s">
        <v>89</v>
      </c>
      <c r="BE37" s="6">
        <v>3.12508848681749</v>
      </c>
    </row>
    <row r="38" spans="1:57">
      <c r="A38" s="4" t="s">
        <v>227</v>
      </c>
      <c r="B38" s="4" t="s">
        <v>33</v>
      </c>
      <c r="C38" s="4" t="s">
        <v>33</v>
      </c>
      <c r="D38" s="4" t="s">
        <v>34</v>
      </c>
      <c r="E38" s="4" t="s">
        <v>163</v>
      </c>
      <c r="F38" s="4" t="s">
        <v>36</v>
      </c>
      <c r="G38" s="4" t="s">
        <v>37</v>
      </c>
      <c r="H38" s="8">
        <v>3</v>
      </c>
      <c r="I38" s="4" t="s">
        <v>38</v>
      </c>
      <c r="J38" s="4" t="s">
        <v>39</v>
      </c>
      <c r="K38" s="8">
        <v>2</v>
      </c>
      <c r="L38" s="4" t="s">
        <v>327</v>
      </c>
      <c r="M38" s="8">
        <v>3868.58</v>
      </c>
      <c r="N38" s="8">
        <f t="shared" si="8"/>
        <v>0.338432326335552</v>
      </c>
      <c r="O38" s="4" t="s">
        <v>222</v>
      </c>
      <c r="P38" s="4" t="s">
        <v>42</v>
      </c>
      <c r="Q38" s="4" t="s">
        <v>43</v>
      </c>
      <c r="R38" s="8">
        <v>1</v>
      </c>
      <c r="T38" s="8">
        <f t="shared" si="0"/>
        <v>6.33843232633555</v>
      </c>
      <c r="U38" s="4"/>
      <c r="V38" s="4" t="s">
        <v>328</v>
      </c>
      <c r="W38" s="4">
        <v>0.5582</v>
      </c>
      <c r="X38" s="8">
        <f t="shared" si="1"/>
        <v>0.21073703366697</v>
      </c>
      <c r="Y38" s="4" t="s">
        <v>329</v>
      </c>
      <c r="Z38" s="4">
        <v>69.71</v>
      </c>
      <c r="AA38" s="8">
        <f t="shared" si="2"/>
        <v>0.682374916562374</v>
      </c>
      <c r="AB38" s="4" t="s">
        <v>330</v>
      </c>
      <c r="AC38" s="4">
        <v>176.19</v>
      </c>
      <c r="AD38" s="8">
        <f t="shared" si="3"/>
        <v>0.63731274223583</v>
      </c>
      <c r="AE38" s="8">
        <f t="shared" si="4"/>
        <v>1.53042469246517</v>
      </c>
      <c r="AF38" s="4" t="s">
        <v>331</v>
      </c>
      <c r="AG38" s="8">
        <v>0.12</v>
      </c>
      <c r="AH38" s="5">
        <f t="shared" si="5"/>
        <v>0.277777777777778</v>
      </c>
      <c r="AI38" s="8">
        <v>-4.37</v>
      </c>
      <c r="AJ38" s="5">
        <f t="shared" si="9"/>
        <v>0.112581473434723</v>
      </c>
      <c r="AL38" s="5">
        <f t="shared" si="6"/>
        <v>1.92078394367767</v>
      </c>
      <c r="AO38" s="4" t="s">
        <v>96</v>
      </c>
      <c r="AP38" s="5">
        <f>(AS38+AS53+AV38+AV48+AV58+AY38+AY58+BB38+BB48+BB58+BE38)/11</f>
        <v>3.04748192235352</v>
      </c>
      <c r="AR38" s="4" t="s">
        <v>97</v>
      </c>
      <c r="AS38" s="5">
        <v>3.54661564866562</v>
      </c>
      <c r="AU38" s="4" t="s">
        <v>98</v>
      </c>
      <c r="AV38" s="6">
        <v>3.09185584068596</v>
      </c>
      <c r="AX38" s="4" t="s">
        <v>99</v>
      </c>
      <c r="AY38" s="6">
        <v>3.48861135030868</v>
      </c>
      <c r="BA38" s="4" t="s">
        <v>100</v>
      </c>
      <c r="BB38" s="6">
        <v>2.88681148783979</v>
      </c>
      <c r="BD38" s="4" t="s">
        <v>101</v>
      </c>
      <c r="BE38" s="6">
        <v>3.21168614121103</v>
      </c>
    </row>
    <row r="39" spans="1:57">
      <c r="A39" s="4" t="s">
        <v>235</v>
      </c>
      <c r="B39" s="4" t="s">
        <v>33</v>
      </c>
      <c r="C39" s="4" t="s">
        <v>33</v>
      </c>
      <c r="D39" s="4" t="s">
        <v>34</v>
      </c>
      <c r="E39" s="4" t="s">
        <v>163</v>
      </c>
      <c r="F39" s="4" t="s">
        <v>34</v>
      </c>
      <c r="G39" s="4" t="s">
        <v>37</v>
      </c>
      <c r="H39" s="8">
        <v>2</v>
      </c>
      <c r="I39" s="4" t="s">
        <v>38</v>
      </c>
      <c r="J39" s="4" t="s">
        <v>39</v>
      </c>
      <c r="K39" s="8">
        <v>2</v>
      </c>
      <c r="L39" s="4" t="s">
        <v>332</v>
      </c>
      <c r="M39" s="8">
        <v>2182.86</v>
      </c>
      <c r="N39" s="8">
        <f t="shared" si="8"/>
        <v>0.665380766187218</v>
      </c>
      <c r="O39" s="4" t="s">
        <v>222</v>
      </c>
      <c r="P39" s="4" t="s">
        <v>42</v>
      </c>
      <c r="Q39" s="4" t="s">
        <v>43</v>
      </c>
      <c r="R39" s="8">
        <v>1</v>
      </c>
      <c r="T39" s="8">
        <f t="shared" si="0"/>
        <v>5.66538076618722</v>
      </c>
      <c r="U39" s="4"/>
      <c r="V39" s="4" t="s">
        <v>333</v>
      </c>
      <c r="W39" s="4">
        <v>0.2179</v>
      </c>
      <c r="X39" s="8">
        <f t="shared" si="1"/>
        <v>0.830027297543221</v>
      </c>
      <c r="Y39" s="4" t="s">
        <v>334</v>
      </c>
      <c r="Z39" s="4">
        <v>4.02</v>
      </c>
      <c r="AA39" s="8">
        <f t="shared" si="2"/>
        <v>0.982088799077635</v>
      </c>
      <c r="AB39" s="4" t="s">
        <v>335</v>
      </c>
      <c r="AC39" s="4">
        <v>44.24</v>
      </c>
      <c r="AD39" s="8">
        <f t="shared" si="3"/>
        <v>0.909266096928339</v>
      </c>
      <c r="AE39" s="8">
        <f t="shared" si="4"/>
        <v>2.72138219354919</v>
      </c>
      <c r="AF39" s="4" t="s">
        <v>59</v>
      </c>
      <c r="AG39" s="8">
        <v>0.22</v>
      </c>
      <c r="AH39" s="5">
        <f t="shared" si="5"/>
        <v>0.388888888888889</v>
      </c>
      <c r="AI39" s="8">
        <v>-3.86</v>
      </c>
      <c r="AJ39" s="5">
        <f t="shared" si="9"/>
        <v>0.213312265455264</v>
      </c>
      <c r="AL39" s="5">
        <f t="shared" si="6"/>
        <v>3.32358334789335</v>
      </c>
      <c r="AO39" s="4" t="s">
        <v>109</v>
      </c>
      <c r="AP39" s="5">
        <f>(AS39+AS54+AV39+AV49+AV59+AY39+AY59+BB39+BB49+BB59+BE39)/11</f>
        <v>2.97960005506265</v>
      </c>
      <c r="AR39" s="4" t="s">
        <v>110</v>
      </c>
      <c r="AS39" s="5">
        <v>3.51819371578946</v>
      </c>
      <c r="AU39" s="4" t="s">
        <v>111</v>
      </c>
      <c r="AV39" s="6">
        <v>2.87761156040574</v>
      </c>
      <c r="AX39" s="4" t="s">
        <v>112</v>
      </c>
      <c r="AY39" s="6">
        <v>2.99600851471583</v>
      </c>
      <c r="BA39" s="4" t="s">
        <v>113</v>
      </c>
      <c r="BB39" s="6">
        <v>3.36491493923633</v>
      </c>
      <c r="BD39" s="4" t="s">
        <v>114</v>
      </c>
      <c r="BE39" s="6">
        <v>3.53946196945886</v>
      </c>
    </row>
    <row r="40" spans="1:57">
      <c r="A40" s="4" t="s">
        <v>236</v>
      </c>
      <c r="B40" s="4" t="s">
        <v>33</v>
      </c>
      <c r="C40" s="4" t="s">
        <v>33</v>
      </c>
      <c r="D40" s="4" t="s">
        <v>34</v>
      </c>
      <c r="E40" s="4" t="s">
        <v>163</v>
      </c>
      <c r="F40" s="4" t="s">
        <v>34</v>
      </c>
      <c r="G40" s="4" t="s">
        <v>37</v>
      </c>
      <c r="H40" s="8">
        <v>2</v>
      </c>
      <c r="I40" s="4" t="s">
        <v>38</v>
      </c>
      <c r="J40" s="4" t="s">
        <v>39</v>
      </c>
      <c r="K40" s="8">
        <v>2</v>
      </c>
      <c r="L40" s="4" t="s">
        <v>336</v>
      </c>
      <c r="M40" s="8">
        <v>5545.07</v>
      </c>
      <c r="N40" s="8">
        <f t="shared" si="8"/>
        <v>0.0132740616611585</v>
      </c>
      <c r="O40" s="4" t="s">
        <v>222</v>
      </c>
      <c r="P40" s="4" t="s">
        <v>42</v>
      </c>
      <c r="Q40" s="4" t="s">
        <v>43</v>
      </c>
      <c r="R40" s="8">
        <v>1</v>
      </c>
      <c r="T40" s="8">
        <f t="shared" si="0"/>
        <v>5.01327406166116</v>
      </c>
      <c r="U40" s="4"/>
      <c r="V40" s="4" t="s">
        <v>337</v>
      </c>
      <c r="W40" s="4">
        <v>0.4154</v>
      </c>
      <c r="X40" s="8">
        <f t="shared" si="1"/>
        <v>0.470609645131938</v>
      </c>
      <c r="Y40" s="4" t="s">
        <v>338</v>
      </c>
      <c r="Z40" s="4">
        <v>60.59</v>
      </c>
      <c r="AA40" s="8">
        <f t="shared" si="2"/>
        <v>0.723985368815977</v>
      </c>
      <c r="AB40" s="4" t="s">
        <v>339</v>
      </c>
      <c r="AC40" s="4">
        <v>133.45</v>
      </c>
      <c r="AD40" s="8">
        <f t="shared" si="3"/>
        <v>0.725401308962301</v>
      </c>
      <c r="AE40" s="8">
        <f t="shared" si="4"/>
        <v>1.91999632291022</v>
      </c>
      <c r="AF40" s="4" t="s">
        <v>306</v>
      </c>
      <c r="AG40" s="8">
        <v>0.13</v>
      </c>
      <c r="AH40" s="5">
        <f t="shared" si="5"/>
        <v>0.288888888888889</v>
      </c>
      <c r="AI40" s="8">
        <v>-3.86</v>
      </c>
      <c r="AJ40" s="5">
        <f t="shared" si="9"/>
        <v>0.213312265455264</v>
      </c>
      <c r="AL40" s="5">
        <f t="shared" si="6"/>
        <v>2.42219747725437</v>
      </c>
      <c r="AO40" s="4" t="s">
        <v>121</v>
      </c>
      <c r="AP40" s="5">
        <f>(AS40+AS45+AS55+AV40+AV50+AV60+AY40+AY45+AY50+AY60+BB40+BB50+BB60+BE39+BE44+BE49)/16</f>
        <v>3.40672393996419</v>
      </c>
      <c r="AR40" s="4" t="s">
        <v>122</v>
      </c>
      <c r="AS40" s="5">
        <v>4.29032577705438</v>
      </c>
      <c r="AU40" s="4" t="s">
        <v>123</v>
      </c>
      <c r="AV40" s="6">
        <v>3.12898693327837</v>
      </c>
      <c r="AX40" s="4" t="s">
        <v>124</v>
      </c>
      <c r="AY40" s="6">
        <v>3.64443093324078</v>
      </c>
      <c r="BA40" s="4" t="s">
        <v>125</v>
      </c>
      <c r="BB40" s="6">
        <v>2.62419205648013</v>
      </c>
      <c r="BD40" s="4" t="s">
        <v>126</v>
      </c>
      <c r="BE40" s="6">
        <v>3.03560728744797</v>
      </c>
    </row>
    <row r="41" spans="1:57">
      <c r="A41" s="4" t="s">
        <v>246</v>
      </c>
      <c r="B41" s="4" t="s">
        <v>33</v>
      </c>
      <c r="C41" s="4" t="s">
        <v>33</v>
      </c>
      <c r="D41" s="4" t="s">
        <v>34</v>
      </c>
      <c r="E41" s="4" t="s">
        <v>163</v>
      </c>
      <c r="F41" s="4" t="s">
        <v>34</v>
      </c>
      <c r="G41" s="4" t="s">
        <v>37</v>
      </c>
      <c r="H41" s="8">
        <v>2</v>
      </c>
      <c r="I41" s="4" t="s">
        <v>38</v>
      </c>
      <c r="J41" s="4" t="s">
        <v>39</v>
      </c>
      <c r="K41" s="8">
        <v>2</v>
      </c>
      <c r="L41" s="4" t="s">
        <v>340</v>
      </c>
      <c r="M41" s="8" t="s">
        <v>340</v>
      </c>
      <c r="N41" s="8"/>
      <c r="O41" s="4" t="s">
        <v>222</v>
      </c>
      <c r="P41" s="4" t="s">
        <v>42</v>
      </c>
      <c r="Q41" s="4" t="s">
        <v>43</v>
      </c>
      <c r="R41" s="8">
        <v>1</v>
      </c>
      <c r="T41" s="8"/>
      <c r="U41" s="4"/>
      <c r="V41" s="4" t="s">
        <v>341</v>
      </c>
      <c r="W41" s="4">
        <v>0.3845</v>
      </c>
      <c r="X41" s="8">
        <f t="shared" si="1"/>
        <v>0.526842584167425</v>
      </c>
      <c r="Y41" s="4" t="s">
        <v>342</v>
      </c>
      <c r="Z41" s="4">
        <v>188.96</v>
      </c>
      <c r="AA41" s="8">
        <f t="shared" si="2"/>
        <v>0.138290878048981</v>
      </c>
      <c r="AB41" s="4" t="s">
        <v>343</v>
      </c>
      <c r="AC41" s="4">
        <v>311.11</v>
      </c>
      <c r="AD41" s="8">
        <f t="shared" si="3"/>
        <v>0.359238118400185</v>
      </c>
      <c r="AE41" s="8">
        <f t="shared" si="4"/>
        <v>1.02437158061659</v>
      </c>
      <c r="AF41" s="4" t="s">
        <v>344</v>
      </c>
      <c r="AG41" s="8">
        <v>0.19</v>
      </c>
      <c r="AH41" s="5">
        <f t="shared" si="5"/>
        <v>0.355555555555556</v>
      </c>
      <c r="AI41" s="8">
        <v>-4.94</v>
      </c>
      <c r="AJ41" s="5">
        <f t="shared" si="9"/>
        <v>0</v>
      </c>
      <c r="AL41" s="5">
        <f t="shared" si="6"/>
        <v>1.37992713617215</v>
      </c>
      <c r="AO41" s="4" t="s">
        <v>133</v>
      </c>
      <c r="AP41" s="5">
        <f>(AS41+AS46+AS56+AV41+AV51+AV61+AY41+AY46+AY51+AY61+BB41+BB51+BB61+BE40+BE45+BE50)/16</f>
        <v>2.62628387554144</v>
      </c>
      <c r="AR41" s="4" t="s">
        <v>134</v>
      </c>
      <c r="AS41" s="5">
        <v>3.62744857598982</v>
      </c>
      <c r="AU41" s="4" t="s">
        <v>135</v>
      </c>
      <c r="AV41" s="6">
        <v>2.46332614252361</v>
      </c>
      <c r="AX41" s="4" t="s">
        <v>136</v>
      </c>
      <c r="AY41" s="6">
        <v>3.04253366804032</v>
      </c>
      <c r="BA41" s="4" t="s">
        <v>137</v>
      </c>
      <c r="BB41" s="6">
        <v>1.81426736352333</v>
      </c>
      <c r="BD41" s="4"/>
      <c r="BE41" s="6"/>
    </row>
    <row r="42" spans="1:57">
      <c r="A42" s="4" t="s">
        <v>255</v>
      </c>
      <c r="B42" s="4" t="s">
        <v>33</v>
      </c>
      <c r="C42" s="4" t="s">
        <v>33</v>
      </c>
      <c r="D42" s="4" t="s">
        <v>34</v>
      </c>
      <c r="E42" s="4" t="s">
        <v>163</v>
      </c>
      <c r="F42" s="4" t="s">
        <v>36</v>
      </c>
      <c r="G42" s="4" t="s">
        <v>37</v>
      </c>
      <c r="H42" s="8">
        <v>3</v>
      </c>
      <c r="I42" s="4" t="s">
        <v>38</v>
      </c>
      <c r="J42" s="4" t="s">
        <v>39</v>
      </c>
      <c r="K42" s="8">
        <v>2</v>
      </c>
      <c r="L42" s="4" t="s">
        <v>345</v>
      </c>
      <c r="M42" s="8">
        <v>4829.66</v>
      </c>
      <c r="N42" s="8">
        <f t="shared" si="8"/>
        <v>0.152029123803317</v>
      </c>
      <c r="O42" s="4" t="s">
        <v>222</v>
      </c>
      <c r="P42" s="4" t="s">
        <v>42</v>
      </c>
      <c r="Q42" s="4" t="s">
        <v>43</v>
      </c>
      <c r="R42" s="8">
        <v>1</v>
      </c>
      <c r="T42" s="8">
        <f t="shared" si="0"/>
        <v>6.15202912380332</v>
      </c>
      <c r="U42" s="4"/>
      <c r="V42" s="4" t="s">
        <v>346</v>
      </c>
      <c r="W42" s="4">
        <v>0.4029</v>
      </c>
      <c r="X42" s="8">
        <f t="shared" si="1"/>
        <v>0.493357597816197</v>
      </c>
      <c r="Y42" s="4" t="s">
        <v>347</v>
      </c>
      <c r="Z42" s="4">
        <v>136</v>
      </c>
      <c r="AA42" s="8">
        <f t="shared" si="2"/>
        <v>0.379923504293587</v>
      </c>
      <c r="AB42" s="4" t="s">
        <v>348</v>
      </c>
      <c r="AC42" s="4">
        <v>10.46</v>
      </c>
      <c r="AD42" s="8">
        <f t="shared" si="3"/>
        <v>0.978887804556327</v>
      </c>
      <c r="AE42" s="8">
        <f t="shared" si="4"/>
        <v>1.85216890666611</v>
      </c>
      <c r="AF42" s="4" t="s">
        <v>331</v>
      </c>
      <c r="AG42" s="8">
        <v>0.12</v>
      </c>
      <c r="AH42" s="5">
        <f t="shared" si="5"/>
        <v>0.277777777777778</v>
      </c>
      <c r="AI42" s="8">
        <v>-3.04</v>
      </c>
      <c r="AJ42" s="5">
        <f t="shared" si="9"/>
        <v>0.375271578115742</v>
      </c>
      <c r="AL42" s="5">
        <f t="shared" si="6"/>
        <v>2.50521826255963</v>
      </c>
      <c r="AO42" s="9" t="s">
        <v>144</v>
      </c>
      <c r="AP42" s="5">
        <v>3.535</v>
      </c>
      <c r="AR42" s="4"/>
      <c r="AS42" s="5"/>
      <c r="AV42" s="6"/>
      <c r="AX42" s="4"/>
      <c r="AY42" s="6"/>
      <c r="BA42" s="4"/>
      <c r="BB42" s="6"/>
      <c r="BD42" s="4" t="s">
        <v>145</v>
      </c>
      <c r="BE42" s="6">
        <v>3.63873209956541</v>
      </c>
    </row>
    <row r="43" spans="1:57">
      <c r="A43" s="4" t="s">
        <v>263</v>
      </c>
      <c r="B43" s="4" t="s">
        <v>33</v>
      </c>
      <c r="C43" s="4" t="s">
        <v>33</v>
      </c>
      <c r="D43" s="4" t="s">
        <v>34</v>
      </c>
      <c r="E43" s="4" t="s">
        <v>163</v>
      </c>
      <c r="F43" s="4" t="s">
        <v>36</v>
      </c>
      <c r="G43" s="4" t="s">
        <v>37</v>
      </c>
      <c r="H43" s="8">
        <v>3</v>
      </c>
      <c r="I43" s="4" t="s">
        <v>38</v>
      </c>
      <c r="J43" s="4" t="s">
        <v>39</v>
      </c>
      <c r="K43" s="8">
        <v>2</v>
      </c>
      <c r="L43" s="4" t="s">
        <v>349</v>
      </c>
      <c r="M43" s="8">
        <v>5613.51</v>
      </c>
      <c r="N43" s="8">
        <f t="shared" si="8"/>
        <v>0</v>
      </c>
      <c r="O43" s="4" t="s">
        <v>222</v>
      </c>
      <c r="P43" s="4" t="s">
        <v>42</v>
      </c>
      <c r="Q43" s="4" t="s">
        <v>43</v>
      </c>
      <c r="R43" s="8">
        <v>1</v>
      </c>
      <c r="T43" s="8">
        <f t="shared" si="0"/>
        <v>6</v>
      </c>
      <c r="U43" s="4"/>
      <c r="V43" s="4" t="s">
        <v>350</v>
      </c>
      <c r="W43" s="4">
        <v>0.4868</v>
      </c>
      <c r="X43" s="8">
        <f t="shared" si="1"/>
        <v>0.340673339399454</v>
      </c>
      <c r="Y43" s="4" t="s">
        <v>351</v>
      </c>
      <c r="Z43" s="4">
        <v>219.27</v>
      </c>
      <c r="AA43" s="8">
        <f t="shared" si="2"/>
        <v>0</v>
      </c>
      <c r="AB43" s="4" t="s">
        <v>352</v>
      </c>
      <c r="AC43" s="4">
        <v>255.01</v>
      </c>
      <c r="AD43" s="8">
        <f t="shared" si="3"/>
        <v>0.474862091103859</v>
      </c>
      <c r="AE43" s="8">
        <f t="shared" si="4"/>
        <v>0.815535430503313</v>
      </c>
      <c r="AF43" s="4" t="s">
        <v>306</v>
      </c>
      <c r="AG43" s="8">
        <v>0.13</v>
      </c>
      <c r="AH43" s="5">
        <f t="shared" si="5"/>
        <v>0.288888888888889</v>
      </c>
      <c r="AI43" s="8">
        <v>-4.21</v>
      </c>
      <c r="AJ43" s="5">
        <f t="shared" si="9"/>
        <v>0.144183290539206</v>
      </c>
      <c r="AL43" s="5">
        <f t="shared" si="6"/>
        <v>1.24860760993141</v>
      </c>
      <c r="AR43" s="4" t="s">
        <v>151</v>
      </c>
      <c r="AS43" s="5">
        <v>3.146802230253</v>
      </c>
      <c r="AU43" s="4" t="s">
        <v>152</v>
      </c>
      <c r="AV43" s="6">
        <v>3.68936035234</v>
      </c>
      <c r="AX43" s="4" t="s">
        <v>153</v>
      </c>
      <c r="AY43" s="6">
        <v>3.61373404478892</v>
      </c>
      <c r="BA43" s="4" t="s">
        <v>154</v>
      </c>
      <c r="BB43" s="6">
        <v>3.35239029778902</v>
      </c>
      <c r="BD43" s="4" t="s">
        <v>155</v>
      </c>
      <c r="BE43" s="6">
        <v>4.05902165039244</v>
      </c>
    </row>
    <row r="44" spans="1:57">
      <c r="A44" s="4"/>
      <c r="B44" s="4"/>
      <c r="C44" s="4"/>
      <c r="D44" s="4"/>
      <c r="E44" s="4"/>
      <c r="F44" s="4"/>
      <c r="G44" s="4">
        <v>2</v>
      </c>
      <c r="H44" s="8">
        <f>AVERAGE(H35:H43)</f>
        <v>2.33333333333333</v>
      </c>
      <c r="I44" s="4"/>
      <c r="J44" s="4">
        <v>2</v>
      </c>
      <c r="K44" s="8">
        <v>2</v>
      </c>
      <c r="L44" s="4">
        <v>5325.73</v>
      </c>
      <c r="M44" s="8">
        <f>AVERAGE(M35:M43)</f>
        <v>3971.86875</v>
      </c>
      <c r="N44" s="8"/>
      <c r="O44" s="4"/>
      <c r="P44" s="4"/>
      <c r="Q44" s="4">
        <v>2</v>
      </c>
      <c r="R44" s="8">
        <f>AVERAGE(R35:R43)</f>
        <v>1</v>
      </c>
      <c r="S44" s="8">
        <v>6.05581545097674</v>
      </c>
      <c r="T44" s="8">
        <f>AVERAGE(T35:T43)</f>
        <v>5.69339928664525</v>
      </c>
      <c r="U44" s="4"/>
      <c r="V44" s="4"/>
      <c r="W44" s="4"/>
      <c r="X44" s="8"/>
      <c r="Y44" s="4"/>
      <c r="Z44" s="4"/>
      <c r="AA44" s="8"/>
      <c r="AB44" s="4"/>
      <c r="AC44" s="4"/>
      <c r="AD44" s="8">
        <v>2.11714417977434</v>
      </c>
      <c r="AE44" s="8">
        <f>AVERAGE(AE35:AE43)</f>
        <v>1.63730409249098</v>
      </c>
      <c r="AF44" s="4"/>
      <c r="AG44" s="8">
        <v>0.3</v>
      </c>
      <c r="AH44" s="5">
        <f>AVERAGE(AH35:AH43)</f>
        <v>0.282716049382716</v>
      </c>
      <c r="AI44" s="8">
        <v>0.412798735927316</v>
      </c>
      <c r="AJ44" s="5">
        <f>AVERAGE(AJ35:AJ43)</f>
        <v>0.190708187943029</v>
      </c>
      <c r="AK44" s="8">
        <v>2.82994291570166</v>
      </c>
      <c r="AL44" s="5">
        <f>AVERAGE(AL35:AL43)</f>
        <v>2.11072832981672</v>
      </c>
      <c r="AR44" s="4" t="s">
        <v>157</v>
      </c>
      <c r="AS44" s="5">
        <v>3.69098257772879</v>
      </c>
      <c r="AU44" s="4" t="s">
        <v>158</v>
      </c>
      <c r="AV44" s="6">
        <v>3.63690089658241</v>
      </c>
      <c r="AX44" s="4" t="s">
        <v>159</v>
      </c>
      <c r="AY44" s="6">
        <v>3.80722818194221</v>
      </c>
      <c r="BA44" s="4" t="s">
        <v>160</v>
      </c>
      <c r="BB44" s="6">
        <v>3.14748276965077</v>
      </c>
      <c r="BD44" s="4" t="s">
        <v>161</v>
      </c>
      <c r="BE44" s="6">
        <v>4.49702152322689</v>
      </c>
    </row>
    <row r="45" spans="1:57">
      <c r="A45" s="4" t="s">
        <v>28</v>
      </c>
      <c r="B45" s="4" t="s">
        <v>33</v>
      </c>
      <c r="C45" s="4" t="s">
        <v>33</v>
      </c>
      <c r="D45" s="4" t="s">
        <v>34</v>
      </c>
      <c r="E45" s="4" t="s">
        <v>163</v>
      </c>
      <c r="F45" s="4" t="s">
        <v>36</v>
      </c>
      <c r="G45" s="4" t="s">
        <v>91</v>
      </c>
      <c r="H45" s="8">
        <v>2</v>
      </c>
      <c r="I45" s="4" t="s">
        <v>38</v>
      </c>
      <c r="J45" s="4" t="s">
        <v>39</v>
      </c>
      <c r="K45" s="8">
        <v>2</v>
      </c>
      <c r="L45" s="4" t="s">
        <v>353</v>
      </c>
      <c r="M45" s="8">
        <v>1937.95</v>
      </c>
      <c r="N45" s="8">
        <f t="shared" si="8"/>
        <v>0.712881503204084</v>
      </c>
      <c r="O45" s="4" t="s">
        <v>222</v>
      </c>
      <c r="P45" s="4" t="s">
        <v>42</v>
      </c>
      <c r="Q45" s="4" t="s">
        <v>43</v>
      </c>
      <c r="R45" s="8">
        <v>1</v>
      </c>
      <c r="T45" s="8">
        <f t="shared" si="0"/>
        <v>5.71288150320408</v>
      </c>
      <c r="U45" s="4"/>
      <c r="V45" s="4" t="s">
        <v>354</v>
      </c>
      <c r="W45" s="4">
        <v>0.3383</v>
      </c>
      <c r="X45" s="8">
        <f t="shared" si="1"/>
        <v>0.610919017288444</v>
      </c>
      <c r="Y45" s="4" t="s">
        <v>355</v>
      </c>
      <c r="Z45" s="4">
        <v>13.07</v>
      </c>
      <c r="AA45" s="8">
        <f t="shared" si="2"/>
        <v>0.940797725295277</v>
      </c>
      <c r="AB45" s="4" t="s">
        <v>356</v>
      </c>
      <c r="AC45" s="4">
        <v>0.442</v>
      </c>
      <c r="AD45" s="8">
        <f t="shared" si="3"/>
        <v>0.999535236972466</v>
      </c>
      <c r="AE45" s="8">
        <f t="shared" si="4"/>
        <v>2.55125197955619</v>
      </c>
      <c r="AF45" s="4" t="s">
        <v>357</v>
      </c>
      <c r="AG45" s="8">
        <v>0.34</v>
      </c>
      <c r="AH45" s="5">
        <f t="shared" si="5"/>
        <v>0.522222222222222</v>
      </c>
      <c r="AI45" s="8">
        <v>-1.97</v>
      </c>
      <c r="AJ45" s="5">
        <f t="shared" si="9"/>
        <v>0.586608730001975</v>
      </c>
      <c r="AL45" s="5">
        <f t="shared" si="6"/>
        <v>3.66008293178038</v>
      </c>
      <c r="AR45" s="4" t="s">
        <v>168</v>
      </c>
      <c r="AS45" s="5">
        <v>3.70803790770098</v>
      </c>
      <c r="AU45" s="4" t="s">
        <v>169</v>
      </c>
      <c r="AV45" s="6">
        <v>3.26478653572087</v>
      </c>
      <c r="AX45" s="4" t="s">
        <v>170</v>
      </c>
      <c r="AY45" s="6">
        <v>4.05214282737397</v>
      </c>
      <c r="BA45" s="4" t="s">
        <v>171</v>
      </c>
      <c r="BB45" s="6">
        <v>2.34249981460027</v>
      </c>
      <c r="BD45" s="4" t="s">
        <v>172</v>
      </c>
      <c r="BE45" s="6">
        <v>3.67312625556857</v>
      </c>
    </row>
    <row r="46" spans="1:57">
      <c r="A46" s="4" t="s">
        <v>50</v>
      </c>
      <c r="B46" s="4" t="s">
        <v>33</v>
      </c>
      <c r="C46" s="4" t="s">
        <v>33</v>
      </c>
      <c r="D46" s="4" t="s">
        <v>34</v>
      </c>
      <c r="E46" s="4" t="s">
        <v>163</v>
      </c>
      <c r="F46" s="4" t="s">
        <v>34</v>
      </c>
      <c r="G46" s="4" t="s">
        <v>91</v>
      </c>
      <c r="H46" s="8">
        <v>1</v>
      </c>
      <c r="I46" s="4" t="s">
        <v>205</v>
      </c>
      <c r="J46" s="4" t="s">
        <v>39</v>
      </c>
      <c r="K46" s="8">
        <v>1</v>
      </c>
      <c r="L46" s="4" t="s">
        <v>358</v>
      </c>
      <c r="M46" s="8">
        <v>857.75</v>
      </c>
      <c r="N46" s="8">
        <f t="shared" si="8"/>
        <v>0.92238824496889</v>
      </c>
      <c r="O46" s="4" t="s">
        <v>222</v>
      </c>
      <c r="P46" s="4" t="s">
        <v>42</v>
      </c>
      <c r="Q46" s="4" t="s">
        <v>43</v>
      </c>
      <c r="R46" s="8">
        <v>1</v>
      </c>
      <c r="T46" s="8">
        <f t="shared" si="0"/>
        <v>3.92238824496889</v>
      </c>
      <c r="U46" s="4"/>
      <c r="V46" s="4" t="s">
        <v>359</v>
      </c>
      <c r="W46" s="4">
        <v>0.5312</v>
      </c>
      <c r="X46" s="8">
        <f t="shared" si="1"/>
        <v>0.259872611464968</v>
      </c>
      <c r="Y46" s="4" t="s">
        <v>360</v>
      </c>
      <c r="Z46" s="4">
        <v>13.66</v>
      </c>
      <c r="AA46" s="8">
        <f t="shared" si="2"/>
        <v>0.938105821037642</v>
      </c>
      <c r="AB46" s="4" t="s">
        <v>361</v>
      </c>
      <c r="AC46" s="4">
        <v>1.17</v>
      </c>
      <c r="AD46" s="8">
        <f t="shared" si="3"/>
        <v>0.998034804670714</v>
      </c>
      <c r="AE46" s="8">
        <f t="shared" si="4"/>
        <v>2.19601323717332</v>
      </c>
      <c r="AF46" s="4" t="s">
        <v>362</v>
      </c>
      <c r="AG46" s="8">
        <v>0.45</v>
      </c>
      <c r="AH46" s="5">
        <f t="shared" si="5"/>
        <v>0.644444444444444</v>
      </c>
      <c r="AI46" s="8">
        <v>-2.54</v>
      </c>
      <c r="AJ46" s="5">
        <f t="shared" si="9"/>
        <v>0.474027256567253</v>
      </c>
      <c r="AL46" s="5">
        <f t="shared" si="6"/>
        <v>3.31448493818502</v>
      </c>
      <c r="AR46" s="4" t="s">
        <v>180</v>
      </c>
      <c r="AS46" s="5">
        <v>3.16335520142388</v>
      </c>
      <c r="AU46" s="4" t="s">
        <v>181</v>
      </c>
      <c r="AV46" s="6">
        <v>3.29630278577953</v>
      </c>
      <c r="AX46" s="4" t="s">
        <v>182</v>
      </c>
      <c r="AY46" s="6">
        <v>3.62901593713318</v>
      </c>
      <c r="BA46" s="4" t="s">
        <v>183</v>
      </c>
      <c r="BB46" s="6">
        <v>2.38625567921135</v>
      </c>
      <c r="BD46" s="4"/>
      <c r="BE46" s="6"/>
    </row>
    <row r="47" spans="1:57">
      <c r="A47" s="4" t="s">
        <v>62</v>
      </c>
      <c r="B47" s="4" t="s">
        <v>33</v>
      </c>
      <c r="C47" s="4" t="s">
        <v>33</v>
      </c>
      <c r="D47" s="4" t="s">
        <v>34</v>
      </c>
      <c r="E47" s="4" t="s">
        <v>163</v>
      </c>
      <c r="F47" s="4" t="s">
        <v>34</v>
      </c>
      <c r="G47" s="4" t="s">
        <v>91</v>
      </c>
      <c r="H47" s="8">
        <v>1</v>
      </c>
      <c r="I47" s="4" t="s">
        <v>205</v>
      </c>
      <c r="J47" s="4" t="s">
        <v>39</v>
      </c>
      <c r="K47" s="8">
        <v>1</v>
      </c>
      <c r="L47" s="4" t="s">
        <v>363</v>
      </c>
      <c r="M47" s="8">
        <v>830.83</v>
      </c>
      <c r="N47" s="8">
        <f t="shared" si="8"/>
        <v>0.927609427609428</v>
      </c>
      <c r="O47" s="4" t="s">
        <v>222</v>
      </c>
      <c r="P47" s="4" t="s">
        <v>42</v>
      </c>
      <c r="Q47" s="4" t="s">
        <v>43</v>
      </c>
      <c r="R47" s="8">
        <v>1</v>
      </c>
      <c r="T47" s="8">
        <f t="shared" si="0"/>
        <v>3.92760942760943</v>
      </c>
      <c r="U47" s="4"/>
      <c r="V47" s="4" t="s">
        <v>364</v>
      </c>
      <c r="W47" s="4">
        <v>0.4761</v>
      </c>
      <c r="X47" s="8">
        <f t="shared" si="1"/>
        <v>0.360145586897179</v>
      </c>
      <c r="Y47" s="4" t="s">
        <v>177</v>
      </c>
      <c r="Z47" s="4">
        <v>20.71</v>
      </c>
      <c r="AA47" s="8">
        <f t="shared" si="2"/>
        <v>0.905939846433706</v>
      </c>
      <c r="AB47" s="4" t="s">
        <v>365</v>
      </c>
      <c r="AC47" s="4">
        <v>25.71</v>
      </c>
      <c r="AD47" s="8">
        <f t="shared" si="3"/>
        <v>0.947457045488037</v>
      </c>
      <c r="AE47" s="8">
        <f t="shared" si="4"/>
        <v>2.21354247881892</v>
      </c>
      <c r="AF47" s="4" t="s">
        <v>306</v>
      </c>
      <c r="AG47" s="8">
        <v>0.13</v>
      </c>
      <c r="AH47" s="5">
        <f t="shared" si="5"/>
        <v>0.288888888888889</v>
      </c>
      <c r="AI47" s="8">
        <v>-3.71</v>
      </c>
      <c r="AJ47" s="5">
        <f t="shared" si="9"/>
        <v>0.242938968990717</v>
      </c>
      <c r="AL47" s="5">
        <f t="shared" si="6"/>
        <v>2.74537033669853</v>
      </c>
      <c r="AR47" s="4"/>
      <c r="AS47" s="5"/>
      <c r="AU47" s="4" t="s">
        <v>190</v>
      </c>
      <c r="AV47" s="6">
        <v>3.7771306649326</v>
      </c>
      <c r="AY47" s="6"/>
      <c r="BA47" s="4" t="s">
        <v>191</v>
      </c>
      <c r="BB47" s="6">
        <v>2.97970173006424</v>
      </c>
      <c r="BD47" s="4" t="s">
        <v>192</v>
      </c>
      <c r="BE47" s="6">
        <v>3.00643690243736</v>
      </c>
    </row>
    <row r="48" spans="1:57">
      <c r="A48" s="4" t="s">
        <v>74</v>
      </c>
      <c r="B48" s="4" t="s">
        <v>33</v>
      </c>
      <c r="C48" s="4" t="s">
        <v>33</v>
      </c>
      <c r="D48" s="4" t="s">
        <v>34</v>
      </c>
      <c r="E48" s="4" t="s">
        <v>163</v>
      </c>
      <c r="F48" s="4" t="s">
        <v>36</v>
      </c>
      <c r="G48" s="4" t="s">
        <v>37</v>
      </c>
      <c r="H48" s="5">
        <v>3</v>
      </c>
      <c r="I48" s="4" t="s">
        <v>38</v>
      </c>
      <c r="J48" s="4" t="s">
        <v>39</v>
      </c>
      <c r="K48" s="8">
        <v>2</v>
      </c>
      <c r="L48" s="4" t="s">
        <v>366</v>
      </c>
      <c r="M48" s="8">
        <v>2527.83</v>
      </c>
      <c r="N48" s="8">
        <f t="shared" si="8"/>
        <v>0.598473211376437</v>
      </c>
      <c r="O48" s="4" t="s">
        <v>222</v>
      </c>
      <c r="P48" s="4" t="s">
        <v>42</v>
      </c>
      <c r="Q48" s="4" t="s">
        <v>43</v>
      </c>
      <c r="R48" s="8">
        <v>1</v>
      </c>
      <c r="T48" s="8">
        <f t="shared" si="0"/>
        <v>6.59847321137644</v>
      </c>
      <c r="U48" s="4"/>
      <c r="V48" s="4" t="s">
        <v>367</v>
      </c>
      <c r="W48" s="4">
        <v>0.3047</v>
      </c>
      <c r="X48" s="8">
        <f t="shared" si="1"/>
        <v>0.672065514103731</v>
      </c>
      <c r="Y48" s="4" t="s">
        <v>368</v>
      </c>
      <c r="Z48" s="4">
        <v>24.24</v>
      </c>
      <c r="AA48" s="8">
        <f t="shared" si="2"/>
        <v>0.889834046383792</v>
      </c>
      <c r="AB48" s="4" t="s">
        <v>369</v>
      </c>
      <c r="AC48" s="4">
        <v>52.22</v>
      </c>
      <c r="AD48" s="8">
        <f t="shared" si="3"/>
        <v>0.892819050543752</v>
      </c>
      <c r="AE48" s="8">
        <f t="shared" si="4"/>
        <v>2.45471861103127</v>
      </c>
      <c r="AF48" s="4" t="s">
        <v>306</v>
      </c>
      <c r="AG48" s="8">
        <v>0.13</v>
      </c>
      <c r="AH48" s="5">
        <f t="shared" si="5"/>
        <v>0.288888888888889</v>
      </c>
      <c r="AI48" s="8">
        <v>-4.36</v>
      </c>
      <c r="AJ48" s="5">
        <f t="shared" si="9"/>
        <v>0.114556587003753</v>
      </c>
      <c r="AL48" s="5">
        <f t="shared" si="6"/>
        <v>2.85816408692392</v>
      </c>
      <c r="AR48" s="4" t="s">
        <v>199</v>
      </c>
      <c r="AS48" s="5">
        <v>2.30083490784682</v>
      </c>
      <c r="AU48" s="4" t="s">
        <v>200</v>
      </c>
      <c r="AV48" s="6">
        <v>3.46264460177197</v>
      </c>
      <c r="AX48" s="4" t="s">
        <v>201</v>
      </c>
      <c r="AY48" s="6">
        <v>3.25965134873261</v>
      </c>
      <c r="BA48" s="4" t="s">
        <v>202</v>
      </c>
      <c r="BB48" s="6">
        <v>2.5851385136699</v>
      </c>
      <c r="BD48" s="4" t="s">
        <v>203</v>
      </c>
      <c r="BE48" s="6">
        <v>2.98508826669618</v>
      </c>
    </row>
    <row r="49" spans="1:57">
      <c r="A49" s="4" t="s">
        <v>86</v>
      </c>
      <c r="B49" s="4" t="s">
        <v>33</v>
      </c>
      <c r="C49" s="4" t="s">
        <v>33</v>
      </c>
      <c r="D49" s="4" t="s">
        <v>34</v>
      </c>
      <c r="E49" s="4" t="s">
        <v>163</v>
      </c>
      <c r="F49" s="4" t="s">
        <v>34</v>
      </c>
      <c r="G49" s="4" t="s">
        <v>37</v>
      </c>
      <c r="H49" s="8">
        <v>2</v>
      </c>
      <c r="I49" s="4" t="s">
        <v>38</v>
      </c>
      <c r="J49" s="4" t="s">
        <v>39</v>
      </c>
      <c r="K49" s="8">
        <v>2</v>
      </c>
      <c r="L49" s="4" t="s">
        <v>332</v>
      </c>
      <c r="M49" s="8">
        <v>2182.86</v>
      </c>
      <c r="N49" s="8">
        <f t="shared" si="8"/>
        <v>0.665380766187218</v>
      </c>
      <c r="O49" s="4" t="s">
        <v>222</v>
      </c>
      <c r="P49" s="4" t="s">
        <v>42</v>
      </c>
      <c r="Q49" s="4" t="s">
        <v>43</v>
      </c>
      <c r="R49" s="8">
        <v>1</v>
      </c>
      <c r="T49" s="8">
        <f t="shared" si="0"/>
        <v>5.66538076618722</v>
      </c>
      <c r="U49" s="4"/>
      <c r="V49" s="4" t="s">
        <v>333</v>
      </c>
      <c r="W49" s="4">
        <v>0.2179</v>
      </c>
      <c r="X49" s="8">
        <f t="shared" si="1"/>
        <v>0.830027297543221</v>
      </c>
      <c r="Y49" s="4" t="s">
        <v>334</v>
      </c>
      <c r="Z49" s="4">
        <v>4.02</v>
      </c>
      <c r="AA49" s="8">
        <f t="shared" si="2"/>
        <v>0.982088799077635</v>
      </c>
      <c r="AB49" s="4" t="s">
        <v>335</v>
      </c>
      <c r="AC49" s="4">
        <v>44.24</v>
      </c>
      <c r="AD49" s="8">
        <f t="shared" si="3"/>
        <v>0.909266096928339</v>
      </c>
      <c r="AE49" s="8">
        <f t="shared" si="4"/>
        <v>2.72138219354919</v>
      </c>
      <c r="AF49" s="4" t="s">
        <v>59</v>
      </c>
      <c r="AG49" s="8">
        <v>0.22</v>
      </c>
      <c r="AH49" s="5">
        <f t="shared" si="5"/>
        <v>0.388888888888889</v>
      </c>
      <c r="AI49" s="8">
        <v>-3.86</v>
      </c>
      <c r="AJ49" s="5">
        <f t="shared" si="9"/>
        <v>0.213312265455264</v>
      </c>
      <c r="AL49" s="5">
        <f t="shared" si="6"/>
        <v>3.32358334789335</v>
      </c>
      <c r="AR49" s="4" t="s">
        <v>211</v>
      </c>
      <c r="AS49" s="5">
        <v>2.51333499057969</v>
      </c>
      <c r="AU49" s="4" t="s">
        <v>212</v>
      </c>
      <c r="AV49" s="6">
        <v>3.15284541715618</v>
      </c>
      <c r="AX49" s="4" t="s">
        <v>213</v>
      </c>
      <c r="AY49" s="6">
        <v>3.18092335795056</v>
      </c>
      <c r="BA49" s="4" t="s">
        <v>214</v>
      </c>
      <c r="BB49" s="6">
        <v>3.02460136065668</v>
      </c>
      <c r="BD49" s="4" t="s">
        <v>215</v>
      </c>
      <c r="BE49" s="6">
        <v>3.55144491977511</v>
      </c>
    </row>
    <row r="50" spans="1:57">
      <c r="A50" s="4" t="s">
        <v>98</v>
      </c>
      <c r="B50" s="4" t="s">
        <v>33</v>
      </c>
      <c r="C50" s="4" t="s">
        <v>33</v>
      </c>
      <c r="D50" s="4" t="s">
        <v>34</v>
      </c>
      <c r="E50" s="4" t="s">
        <v>163</v>
      </c>
      <c r="F50" s="4" t="s">
        <v>36</v>
      </c>
      <c r="G50" s="4" t="s">
        <v>37</v>
      </c>
      <c r="H50" s="8">
        <v>3</v>
      </c>
      <c r="I50" s="4" t="s">
        <v>38</v>
      </c>
      <c r="J50" s="4" t="s">
        <v>39</v>
      </c>
      <c r="K50" s="8">
        <v>2</v>
      </c>
      <c r="L50" s="4" t="s">
        <v>370</v>
      </c>
      <c r="M50" s="8">
        <v>2182.77</v>
      </c>
      <c r="N50" s="8">
        <f t="shared" si="8"/>
        <v>0.665398221849835</v>
      </c>
      <c r="O50" s="4" t="s">
        <v>222</v>
      </c>
      <c r="P50" s="4" t="s">
        <v>43</v>
      </c>
      <c r="Q50" s="4" t="s">
        <v>43</v>
      </c>
      <c r="R50" s="8">
        <v>0</v>
      </c>
      <c r="T50" s="8">
        <f t="shared" si="0"/>
        <v>5.66539822184984</v>
      </c>
      <c r="U50" s="4"/>
      <c r="V50" s="4" t="s">
        <v>371</v>
      </c>
      <c r="W50" s="4">
        <v>0.2945</v>
      </c>
      <c r="X50" s="8">
        <f t="shared" si="1"/>
        <v>0.690627843494086</v>
      </c>
      <c r="Y50" s="4" t="s">
        <v>372</v>
      </c>
      <c r="Z50" s="4">
        <v>18.54</v>
      </c>
      <c r="AA50" s="8">
        <f t="shared" si="2"/>
        <v>0.915840579042294</v>
      </c>
      <c r="AB50" s="4" t="s">
        <v>373</v>
      </c>
      <c r="AC50" s="4">
        <v>47.07</v>
      </c>
      <c r="AD50" s="8">
        <f t="shared" si="3"/>
        <v>0.903433372458617</v>
      </c>
      <c r="AE50" s="8">
        <f t="shared" si="4"/>
        <v>2.509901794995</v>
      </c>
      <c r="AF50" s="4" t="s">
        <v>245</v>
      </c>
      <c r="AG50" s="8">
        <v>0.2</v>
      </c>
      <c r="AH50" s="5">
        <f t="shared" si="5"/>
        <v>0.366666666666667</v>
      </c>
      <c r="AI50" s="8">
        <v>-3.85</v>
      </c>
      <c r="AJ50" s="5">
        <f t="shared" si="9"/>
        <v>0.215287379024294</v>
      </c>
      <c r="AL50" s="5">
        <f t="shared" si="6"/>
        <v>3.09185584068596</v>
      </c>
      <c r="AR50" s="4" t="s">
        <v>216</v>
      </c>
      <c r="AS50" s="5">
        <v>1.38206729243541</v>
      </c>
      <c r="AU50" s="4" t="s">
        <v>217</v>
      </c>
      <c r="AV50" s="6">
        <v>3.78109844059606</v>
      </c>
      <c r="AX50" s="4" t="s">
        <v>218</v>
      </c>
      <c r="AY50" s="6">
        <v>3.65861164182554</v>
      </c>
      <c r="BA50" s="4" t="s">
        <v>219</v>
      </c>
      <c r="BB50" s="6">
        <v>2.80769827882364</v>
      </c>
      <c r="BD50" s="4" t="s">
        <v>220</v>
      </c>
      <c r="BE50" s="6">
        <v>3.03996058262557</v>
      </c>
    </row>
    <row r="51" spans="1:57">
      <c r="A51" s="4" t="s">
        <v>111</v>
      </c>
      <c r="B51" s="4" t="s">
        <v>33</v>
      </c>
      <c r="C51" s="4" t="s">
        <v>33</v>
      </c>
      <c r="D51" s="4" t="s">
        <v>34</v>
      </c>
      <c r="E51" s="4" t="s">
        <v>163</v>
      </c>
      <c r="F51" s="4" t="s">
        <v>36</v>
      </c>
      <c r="G51" s="4" t="s">
        <v>37</v>
      </c>
      <c r="H51" s="8">
        <v>3</v>
      </c>
      <c r="I51" s="4" t="s">
        <v>38</v>
      </c>
      <c r="J51" s="4" t="s">
        <v>39</v>
      </c>
      <c r="K51" s="8">
        <v>2</v>
      </c>
      <c r="L51" s="4" t="s">
        <v>374</v>
      </c>
      <c r="M51" s="8">
        <v>2619.1</v>
      </c>
      <c r="N51" s="8">
        <f t="shared" si="8"/>
        <v>0.580771229964778</v>
      </c>
      <c r="O51" s="4" t="s">
        <v>241</v>
      </c>
      <c r="P51" s="4" t="s">
        <v>43</v>
      </c>
      <c r="Q51" s="4" t="s">
        <v>43</v>
      </c>
      <c r="R51" s="8">
        <v>1</v>
      </c>
      <c r="T51" s="8">
        <f t="shared" si="0"/>
        <v>6.58077122996478</v>
      </c>
      <c r="U51" s="4"/>
      <c r="V51" s="4" t="s">
        <v>375</v>
      </c>
      <c r="W51" s="4">
        <v>0.3354</v>
      </c>
      <c r="X51" s="8">
        <f t="shared" si="1"/>
        <v>0.616196542311192</v>
      </c>
      <c r="Y51" s="4" t="s">
        <v>376</v>
      </c>
      <c r="Z51" s="4">
        <v>27.17</v>
      </c>
      <c r="AA51" s="8">
        <f t="shared" si="2"/>
        <v>0.876465776087404</v>
      </c>
      <c r="AB51" s="4" t="s">
        <v>377</v>
      </c>
      <c r="AC51" s="4">
        <v>37.1</v>
      </c>
      <c r="AD51" s="8">
        <f t="shared" si="3"/>
        <v>0.923981875272443</v>
      </c>
      <c r="AE51" s="8">
        <f t="shared" si="4"/>
        <v>2.41664419367104</v>
      </c>
      <c r="AF51" s="4" t="s">
        <v>378</v>
      </c>
      <c r="AG51" s="8">
        <v>0.1</v>
      </c>
      <c r="AH51" s="5">
        <f t="shared" si="5"/>
        <v>0.255555555555556</v>
      </c>
      <c r="AI51" s="8">
        <v>-3.9</v>
      </c>
      <c r="AJ51" s="5">
        <f t="shared" si="9"/>
        <v>0.205411811179143</v>
      </c>
      <c r="AL51" s="5">
        <f t="shared" si="6"/>
        <v>2.87761156040574</v>
      </c>
      <c r="AR51" s="4" t="s">
        <v>227</v>
      </c>
      <c r="AS51" s="5">
        <v>1.92078394367767</v>
      </c>
      <c r="AU51" s="4" t="s">
        <v>228</v>
      </c>
      <c r="AV51" s="6">
        <v>3.39059086045915</v>
      </c>
      <c r="AX51" s="4" t="s">
        <v>229</v>
      </c>
      <c r="AY51" s="6">
        <v>2.23850910028616</v>
      </c>
      <c r="BA51" s="4" t="s">
        <v>230</v>
      </c>
      <c r="BB51" s="6">
        <v>1.38889783135975</v>
      </c>
      <c r="BE51" s="6"/>
    </row>
    <row r="52" spans="1:54">
      <c r="A52" s="4" t="s">
        <v>123</v>
      </c>
      <c r="B52" s="4" t="s">
        <v>33</v>
      </c>
      <c r="C52" s="4" t="s">
        <v>33</v>
      </c>
      <c r="D52" s="4" t="s">
        <v>34</v>
      </c>
      <c r="E52" s="4" t="s">
        <v>163</v>
      </c>
      <c r="F52" s="4" t="s">
        <v>36</v>
      </c>
      <c r="G52" s="4" t="s">
        <v>37</v>
      </c>
      <c r="H52" s="8">
        <v>3</v>
      </c>
      <c r="I52" s="4" t="s">
        <v>38</v>
      </c>
      <c r="J52" s="4" t="s">
        <v>275</v>
      </c>
      <c r="K52" s="5">
        <v>2</v>
      </c>
      <c r="L52" s="4" t="s">
        <v>379</v>
      </c>
      <c r="M52" s="8">
        <v>1628.43</v>
      </c>
      <c r="N52" s="8">
        <f t="shared" si="8"/>
        <v>0.772913466461854</v>
      </c>
      <c r="O52" s="4" t="s">
        <v>241</v>
      </c>
      <c r="P52" s="4" t="s">
        <v>42</v>
      </c>
      <c r="Q52" s="4" t="s">
        <v>43</v>
      </c>
      <c r="R52" s="8">
        <v>2</v>
      </c>
      <c r="T52" s="8">
        <f t="shared" si="0"/>
        <v>7.77291346646185</v>
      </c>
      <c r="U52" s="4"/>
      <c r="V52" s="4" t="s">
        <v>380</v>
      </c>
      <c r="W52" s="4">
        <v>0.3513</v>
      </c>
      <c r="X52" s="8">
        <f t="shared" si="1"/>
        <v>0.587261146496815</v>
      </c>
      <c r="Y52" s="4" t="s">
        <v>381</v>
      </c>
      <c r="Z52" s="4">
        <v>52.13</v>
      </c>
      <c r="AA52" s="8">
        <f t="shared" si="2"/>
        <v>0.762584538340701</v>
      </c>
      <c r="AB52" s="4" t="s">
        <v>382</v>
      </c>
      <c r="AC52" s="4">
        <v>3.73</v>
      </c>
      <c r="AD52" s="8">
        <f t="shared" si="3"/>
        <v>0.992758559214004</v>
      </c>
      <c r="AE52" s="8">
        <f t="shared" si="4"/>
        <v>2.34260424405152</v>
      </c>
      <c r="AF52" s="4" t="s">
        <v>271</v>
      </c>
      <c r="AG52" s="8">
        <v>0.24</v>
      </c>
      <c r="AH52" s="5">
        <f t="shared" si="5"/>
        <v>0.411111111111111</v>
      </c>
      <c r="AI52" s="8">
        <v>-3.04</v>
      </c>
      <c r="AJ52" s="5">
        <f t="shared" si="9"/>
        <v>0.375271578115742</v>
      </c>
      <c r="AL52" s="5">
        <f t="shared" si="6"/>
        <v>3.12898693327837</v>
      </c>
      <c r="AR52" s="4" t="s">
        <v>235</v>
      </c>
      <c r="AS52" s="5">
        <v>3.32358334789335</v>
      </c>
      <c r="AU52" s="4"/>
      <c r="AV52" s="6"/>
      <c r="AX52" s="4"/>
      <c r="AY52" s="6"/>
      <c r="BB52" s="6"/>
    </row>
    <row r="53" spans="1:54">
      <c r="A53" s="4" t="s">
        <v>135</v>
      </c>
      <c r="B53" s="4" t="s">
        <v>33</v>
      </c>
      <c r="C53" s="4" t="s">
        <v>33</v>
      </c>
      <c r="D53" s="4" t="s">
        <v>34</v>
      </c>
      <c r="E53" s="4" t="s">
        <v>163</v>
      </c>
      <c r="F53" s="4" t="s">
        <v>36</v>
      </c>
      <c r="G53" s="4" t="s">
        <v>37</v>
      </c>
      <c r="H53" s="8">
        <v>3</v>
      </c>
      <c r="I53" s="4" t="s">
        <v>38</v>
      </c>
      <c r="J53" s="4" t="s">
        <v>275</v>
      </c>
      <c r="K53" s="8">
        <v>2</v>
      </c>
      <c r="L53" s="4" t="s">
        <v>383</v>
      </c>
      <c r="M53" s="8">
        <v>2333.82</v>
      </c>
      <c r="N53" s="8">
        <f t="shared" si="8"/>
        <v>0.636101801424382</v>
      </c>
      <c r="O53" s="4" t="s">
        <v>222</v>
      </c>
      <c r="P53" s="4" t="s">
        <v>42</v>
      </c>
      <c r="Q53" s="4" t="s">
        <v>43</v>
      </c>
      <c r="R53" s="8">
        <v>1</v>
      </c>
      <c r="T53" s="8">
        <f t="shared" si="0"/>
        <v>6.63610180142438</v>
      </c>
      <c r="U53" s="4"/>
      <c r="V53" s="4" t="s">
        <v>384</v>
      </c>
      <c r="W53" s="4">
        <v>0.3253</v>
      </c>
      <c r="X53" s="8">
        <f t="shared" si="1"/>
        <v>0.634576888080073</v>
      </c>
      <c r="Y53" s="4" t="s">
        <v>385</v>
      </c>
      <c r="Z53" s="4">
        <v>86.15</v>
      </c>
      <c r="AA53" s="8">
        <f t="shared" si="2"/>
        <v>0.607366601315748</v>
      </c>
      <c r="AB53" s="4" t="s">
        <v>386</v>
      </c>
      <c r="AC53" s="4">
        <v>76.93</v>
      </c>
      <c r="AD53" s="8">
        <f t="shared" si="3"/>
        <v>0.841890915686216</v>
      </c>
      <c r="AE53" s="8">
        <f t="shared" si="4"/>
        <v>2.08383440508204</v>
      </c>
      <c r="AF53" s="4" t="s">
        <v>321</v>
      </c>
      <c r="AG53" s="8">
        <v>0.08</v>
      </c>
      <c r="AH53" s="5">
        <f t="shared" si="5"/>
        <v>0.233333333333333</v>
      </c>
      <c r="AI53" s="8">
        <v>-4.2</v>
      </c>
      <c r="AJ53" s="5">
        <f t="shared" si="9"/>
        <v>0.146158404108236</v>
      </c>
      <c r="AL53" s="5">
        <f t="shared" si="6"/>
        <v>2.46332614252361</v>
      </c>
      <c r="AR53" s="4" t="s">
        <v>236</v>
      </c>
      <c r="AS53" s="5">
        <v>2.42219747725437</v>
      </c>
      <c r="AU53" s="4" t="s">
        <v>237</v>
      </c>
      <c r="AV53" s="6">
        <v>3.42806256446561</v>
      </c>
      <c r="AX53" s="4" t="s">
        <v>238</v>
      </c>
      <c r="AY53" s="6">
        <v>3.06539378150386</v>
      </c>
      <c r="BA53" s="4" t="s">
        <v>239</v>
      </c>
      <c r="BB53" s="6">
        <v>3.69281651665947</v>
      </c>
    </row>
    <row r="54" spans="2:54">
      <c r="B54" s="7"/>
      <c r="C54" s="4"/>
      <c r="D54" s="7"/>
      <c r="F54" s="7"/>
      <c r="G54" s="7">
        <v>2</v>
      </c>
      <c r="H54" s="5">
        <f>AVERAGE(H45:H53)</f>
        <v>2.33333333333333</v>
      </c>
      <c r="I54" s="7"/>
      <c r="J54" s="7">
        <v>2</v>
      </c>
      <c r="K54" s="8">
        <f>AVERAGE(K45:K51)</f>
        <v>1.71428571428571</v>
      </c>
      <c r="L54" s="4">
        <v>2096.69</v>
      </c>
      <c r="M54" s="5">
        <f>AVERAGE(M45:M53)</f>
        <v>1900.14888888889</v>
      </c>
      <c r="N54" s="8"/>
      <c r="O54" s="7"/>
      <c r="P54" s="7"/>
      <c r="Q54" s="7">
        <v>2</v>
      </c>
      <c r="R54" s="5">
        <f>AVERAGE(R45:R53)</f>
        <v>1</v>
      </c>
      <c r="S54" s="8">
        <v>6.68209359338392</v>
      </c>
      <c r="T54" s="8">
        <f>AVERAGE(T45:T53)</f>
        <v>5.83132420811632</v>
      </c>
      <c r="U54" s="7"/>
      <c r="V54" s="7"/>
      <c r="W54" s="7"/>
      <c r="X54" s="8"/>
      <c r="Y54" s="7"/>
      <c r="Z54" s="7"/>
      <c r="AA54" s="8"/>
      <c r="AB54" s="7"/>
      <c r="AC54" s="7"/>
      <c r="AD54" s="8">
        <v>2.53443498071961</v>
      </c>
      <c r="AE54" s="8">
        <f>AVERAGE(AE45:AE53)</f>
        <v>2.38776590421428</v>
      </c>
      <c r="AG54" s="5">
        <v>0.477777777777778</v>
      </c>
      <c r="AH54" s="5">
        <f>AVERAGE(AH45:AH53)</f>
        <v>0.377777777777778</v>
      </c>
      <c r="AI54" s="5">
        <v>0.35749555599447</v>
      </c>
      <c r="AJ54" s="5">
        <f>AVERAGE(AJ45:AJ53)</f>
        <v>0.285952553382931</v>
      </c>
      <c r="AK54" s="8">
        <v>3.36970831449185</v>
      </c>
      <c r="AL54" s="5">
        <f>AVERAGE(AL45:AL53)</f>
        <v>3.05149623537499</v>
      </c>
      <c r="AR54" s="4" t="s">
        <v>246</v>
      </c>
      <c r="AS54" s="5">
        <v>1.37992713617215</v>
      </c>
      <c r="AU54" s="4" t="s">
        <v>247</v>
      </c>
      <c r="AV54" s="6">
        <v>3.46295880857813</v>
      </c>
      <c r="AX54" s="4" t="s">
        <v>248</v>
      </c>
      <c r="AY54" s="6">
        <v>3.14748276965077</v>
      </c>
      <c r="BA54" s="4" t="s">
        <v>249</v>
      </c>
      <c r="BB54" s="6">
        <v>3.52258732237043</v>
      </c>
    </row>
    <row r="55" spans="1:54">
      <c r="A55" s="4" t="s">
        <v>152</v>
      </c>
      <c r="B55" s="4" t="s">
        <v>33</v>
      </c>
      <c r="C55" s="4" t="s">
        <v>33</v>
      </c>
      <c r="D55" s="4" t="s">
        <v>34</v>
      </c>
      <c r="E55" s="4" t="s">
        <v>35</v>
      </c>
      <c r="F55" s="4" t="s">
        <v>34</v>
      </c>
      <c r="G55" s="4" t="s">
        <v>91</v>
      </c>
      <c r="H55" s="8">
        <v>0</v>
      </c>
      <c r="I55" s="4" t="s">
        <v>38</v>
      </c>
      <c r="J55" s="4" t="s">
        <v>39</v>
      </c>
      <c r="K55" s="8">
        <v>2</v>
      </c>
      <c r="L55" s="4" t="s">
        <v>387</v>
      </c>
      <c r="M55" s="8">
        <v>2427.42</v>
      </c>
      <c r="N55" s="8">
        <f t="shared" si="8"/>
        <v>0.617947912302751</v>
      </c>
      <c r="O55" s="4" t="s">
        <v>222</v>
      </c>
      <c r="P55" s="4" t="s">
        <v>43</v>
      </c>
      <c r="Q55" s="4" t="s">
        <v>43</v>
      </c>
      <c r="R55" s="8">
        <v>0</v>
      </c>
      <c r="T55" s="8">
        <f t="shared" si="0"/>
        <v>2.61794791230275</v>
      </c>
      <c r="U55" s="4"/>
      <c r="V55" s="4" t="s">
        <v>388</v>
      </c>
      <c r="W55" s="4">
        <v>0.2497</v>
      </c>
      <c r="X55" s="8">
        <f t="shared" si="1"/>
        <v>0.772156505914468</v>
      </c>
      <c r="Y55" s="4" t="s">
        <v>389</v>
      </c>
      <c r="Z55" s="4">
        <v>1.52</v>
      </c>
      <c r="AA55" s="8">
        <f t="shared" si="2"/>
        <v>0.993495173050662</v>
      </c>
      <c r="AB55" s="4" t="s">
        <v>390</v>
      </c>
      <c r="AC55" s="4">
        <v>0.4323</v>
      </c>
      <c r="AD55" s="8">
        <f t="shared" si="3"/>
        <v>0.999555228996266</v>
      </c>
      <c r="AE55" s="8">
        <f t="shared" si="4"/>
        <v>2.7652069079614</v>
      </c>
      <c r="AF55" s="4" t="s">
        <v>83</v>
      </c>
      <c r="AG55" s="8">
        <v>0.3</v>
      </c>
      <c r="AH55" s="5">
        <f t="shared" si="5"/>
        <v>0.477777777777778</v>
      </c>
      <c r="AI55" s="8">
        <v>-2.68</v>
      </c>
      <c r="AJ55" s="5">
        <f t="shared" si="9"/>
        <v>0.44637566660083</v>
      </c>
      <c r="AL55" s="5">
        <f t="shared" si="6"/>
        <v>3.68936035234</v>
      </c>
      <c r="AR55" s="4" t="s">
        <v>255</v>
      </c>
      <c r="AS55" s="5">
        <v>2.50521826255963</v>
      </c>
      <c r="AU55" s="4" t="s">
        <v>256</v>
      </c>
      <c r="AV55" s="6">
        <v>3.0562800909677</v>
      </c>
      <c r="AX55" s="4" t="s">
        <v>257</v>
      </c>
      <c r="AY55" s="6">
        <v>2.34249981460027</v>
      </c>
      <c r="BA55" s="4" t="s">
        <v>258</v>
      </c>
      <c r="BB55" s="6">
        <v>2.99280981560541</v>
      </c>
    </row>
    <row r="56" spans="1:54">
      <c r="A56" s="4" t="s">
        <v>158</v>
      </c>
      <c r="B56" s="4" t="s">
        <v>33</v>
      </c>
      <c r="C56" s="4" t="s">
        <v>33</v>
      </c>
      <c r="D56" s="4" t="s">
        <v>34</v>
      </c>
      <c r="E56" s="4" t="s">
        <v>35</v>
      </c>
      <c r="F56" s="4" t="s">
        <v>34</v>
      </c>
      <c r="G56" s="4" t="s">
        <v>37</v>
      </c>
      <c r="H56" s="8">
        <v>1</v>
      </c>
      <c r="I56" s="4" t="s">
        <v>38</v>
      </c>
      <c r="J56" s="4" t="s">
        <v>39</v>
      </c>
      <c r="K56" s="8">
        <v>2</v>
      </c>
      <c r="L56" s="4" t="s">
        <v>391</v>
      </c>
      <c r="M56" s="8">
        <v>1434.36</v>
      </c>
      <c r="N56" s="8">
        <f t="shared" si="8"/>
        <v>0.81055369361821</v>
      </c>
      <c r="O56" s="4" t="s">
        <v>222</v>
      </c>
      <c r="P56" s="4" t="s">
        <v>43</v>
      </c>
      <c r="Q56" s="4" t="s">
        <v>43</v>
      </c>
      <c r="R56" s="8">
        <v>0</v>
      </c>
      <c r="T56" s="8">
        <f t="shared" si="0"/>
        <v>3.81055369361821</v>
      </c>
      <c r="U56" s="4"/>
      <c r="V56" s="4" t="s">
        <v>392</v>
      </c>
      <c r="W56" s="4">
        <v>0.2479</v>
      </c>
      <c r="X56" s="8">
        <f t="shared" si="1"/>
        <v>0.775432211101001</v>
      </c>
      <c r="Y56" s="4" t="s">
        <v>393</v>
      </c>
      <c r="Z56" s="4">
        <v>1.62</v>
      </c>
      <c r="AA56" s="8">
        <f t="shared" si="2"/>
        <v>0.993038918091741</v>
      </c>
      <c r="AB56" s="4" t="s">
        <v>394</v>
      </c>
      <c r="AC56" s="4">
        <v>1.02</v>
      </c>
      <c r="AD56" s="8">
        <f t="shared" si="3"/>
        <v>0.998343959677943</v>
      </c>
      <c r="AE56" s="8">
        <f t="shared" si="4"/>
        <v>2.76681508887068</v>
      </c>
      <c r="AF56" s="4" t="s">
        <v>120</v>
      </c>
      <c r="AG56" s="8">
        <v>0.31</v>
      </c>
      <c r="AH56" s="5">
        <f t="shared" si="5"/>
        <v>0.488888888888889</v>
      </c>
      <c r="AI56" s="8">
        <v>-3.01</v>
      </c>
      <c r="AJ56" s="5">
        <f t="shared" si="9"/>
        <v>0.381196918822832</v>
      </c>
      <c r="AL56" s="5">
        <f t="shared" si="6"/>
        <v>3.63690089658241</v>
      </c>
      <c r="AR56" s="4" t="s">
        <v>263</v>
      </c>
      <c r="AS56" s="5">
        <v>1.24860760993141</v>
      </c>
      <c r="AU56" s="4" t="s">
        <v>264</v>
      </c>
      <c r="AV56" s="6">
        <v>2.54796923791102</v>
      </c>
      <c r="AX56" s="4" t="s">
        <v>265</v>
      </c>
      <c r="AY56" s="6">
        <v>2.58944891957917</v>
      </c>
      <c r="BA56" s="4" t="s">
        <v>266</v>
      </c>
      <c r="BB56" s="6">
        <v>2.80207547294836</v>
      </c>
    </row>
    <row r="57" spans="1:54">
      <c r="A57" s="4" t="s">
        <v>169</v>
      </c>
      <c r="B57" s="4" t="s">
        <v>33</v>
      </c>
      <c r="C57" s="4" t="s">
        <v>33</v>
      </c>
      <c r="D57" s="4" t="s">
        <v>34</v>
      </c>
      <c r="E57" s="4" t="s">
        <v>35</v>
      </c>
      <c r="F57" s="4" t="s">
        <v>34</v>
      </c>
      <c r="G57" s="4" t="s">
        <v>37</v>
      </c>
      <c r="H57" s="8">
        <v>1</v>
      </c>
      <c r="I57" s="4" t="s">
        <v>38</v>
      </c>
      <c r="J57" s="4" t="s">
        <v>39</v>
      </c>
      <c r="K57" s="8">
        <v>2</v>
      </c>
      <c r="L57" s="4" t="s">
        <v>395</v>
      </c>
      <c r="M57" s="8">
        <v>1389.48</v>
      </c>
      <c r="N57" s="8">
        <f t="shared" si="8"/>
        <v>0.819258250709864</v>
      </c>
      <c r="O57" s="4" t="s">
        <v>222</v>
      </c>
      <c r="P57" s="4" t="s">
        <v>43</v>
      </c>
      <c r="Q57" s="4" t="s">
        <v>43</v>
      </c>
      <c r="R57" s="8">
        <v>0</v>
      </c>
      <c r="T57" s="8">
        <f t="shared" si="0"/>
        <v>3.81925825070986</v>
      </c>
      <c r="U57" s="4"/>
      <c r="V57" s="4" t="s">
        <v>396</v>
      </c>
      <c r="W57" s="4">
        <v>0.2175</v>
      </c>
      <c r="X57" s="8">
        <f t="shared" si="1"/>
        <v>0.830755232029117</v>
      </c>
      <c r="Y57" s="4" t="s">
        <v>397</v>
      </c>
      <c r="Z57" s="4">
        <v>2.48</v>
      </c>
      <c r="AA57" s="8">
        <f t="shared" si="2"/>
        <v>0.98911512544502</v>
      </c>
      <c r="AB57" s="4" t="s">
        <v>398</v>
      </c>
      <c r="AC57" s="4">
        <v>24.3</v>
      </c>
      <c r="AD57" s="8">
        <f t="shared" si="3"/>
        <v>0.950363102555991</v>
      </c>
      <c r="AE57" s="8">
        <f t="shared" si="4"/>
        <v>2.77023346003013</v>
      </c>
      <c r="AF57" s="4" t="s">
        <v>399</v>
      </c>
      <c r="AG57" s="8">
        <v>0.18</v>
      </c>
      <c r="AH57" s="5">
        <f t="shared" si="5"/>
        <v>0.344444444444444</v>
      </c>
      <c r="AI57" s="8">
        <v>-4.18</v>
      </c>
      <c r="AJ57" s="5">
        <f t="shared" si="9"/>
        <v>0.150108631246297</v>
      </c>
      <c r="AL57" s="5">
        <f t="shared" si="6"/>
        <v>3.26478653572087</v>
      </c>
      <c r="AS57" s="5"/>
      <c r="AU57" s="4" t="s">
        <v>272</v>
      </c>
      <c r="AV57" s="6">
        <v>3.31357432148844</v>
      </c>
      <c r="AX57" s="4" t="s">
        <v>273</v>
      </c>
      <c r="AY57" s="6">
        <v>3.13449927722602</v>
      </c>
      <c r="BA57" s="4" t="s">
        <v>274</v>
      </c>
      <c r="BB57" s="6">
        <v>3.23980784582287</v>
      </c>
    </row>
    <row r="58" spans="1:54">
      <c r="A58" s="4" t="s">
        <v>181</v>
      </c>
      <c r="B58" s="4" t="s">
        <v>33</v>
      </c>
      <c r="C58" s="4" t="s">
        <v>33</v>
      </c>
      <c r="D58" s="4" t="s">
        <v>34</v>
      </c>
      <c r="E58" s="4" t="s">
        <v>35</v>
      </c>
      <c r="F58" s="4" t="s">
        <v>34</v>
      </c>
      <c r="G58" s="4" t="s">
        <v>91</v>
      </c>
      <c r="H58" s="8">
        <v>0</v>
      </c>
      <c r="I58" s="4" t="s">
        <v>38</v>
      </c>
      <c r="J58" s="4" t="s">
        <v>39</v>
      </c>
      <c r="K58" s="8">
        <v>2</v>
      </c>
      <c r="L58" s="4" t="s">
        <v>400</v>
      </c>
      <c r="M58" s="8">
        <v>1914.51</v>
      </c>
      <c r="N58" s="8">
        <f t="shared" si="8"/>
        <v>0.717427733556766</v>
      </c>
      <c r="O58" s="4" t="s">
        <v>241</v>
      </c>
      <c r="P58" s="4" t="s">
        <v>43</v>
      </c>
      <c r="Q58" s="4" t="s">
        <v>43</v>
      </c>
      <c r="R58" s="8">
        <v>1</v>
      </c>
      <c r="T58" s="8">
        <f t="shared" si="0"/>
        <v>3.71742773355677</v>
      </c>
      <c r="U58" s="4"/>
      <c r="V58" s="4" t="s">
        <v>401</v>
      </c>
      <c r="W58" s="4">
        <v>0.2912</v>
      </c>
      <c r="X58" s="8">
        <f t="shared" si="1"/>
        <v>0.69663330300273</v>
      </c>
      <c r="Y58" s="4" t="s">
        <v>402</v>
      </c>
      <c r="Z58" s="4">
        <v>2.1</v>
      </c>
      <c r="AA58" s="8">
        <f t="shared" si="2"/>
        <v>0.99084889428892</v>
      </c>
      <c r="AB58" s="4" t="s">
        <v>403</v>
      </c>
      <c r="AC58" s="4">
        <v>10.78</v>
      </c>
      <c r="AD58" s="8">
        <f t="shared" si="3"/>
        <v>0.978228273874238</v>
      </c>
      <c r="AE58" s="8">
        <f t="shared" si="4"/>
        <v>2.66571047116589</v>
      </c>
      <c r="AF58" s="4" t="s">
        <v>179</v>
      </c>
      <c r="AG58" s="8">
        <v>0.21</v>
      </c>
      <c r="AH58" s="5">
        <f t="shared" si="5"/>
        <v>0.377777777777778</v>
      </c>
      <c r="AI58" s="8">
        <v>-3.66</v>
      </c>
      <c r="AJ58" s="5">
        <f t="shared" si="9"/>
        <v>0.252814536835868</v>
      </c>
      <c r="AL58" s="5">
        <f t="shared" si="6"/>
        <v>3.29630278577953</v>
      </c>
      <c r="AU58" s="4" t="s">
        <v>281</v>
      </c>
      <c r="AV58" s="6">
        <v>2.88681148783979</v>
      </c>
      <c r="AX58" s="4" t="s">
        <v>282</v>
      </c>
      <c r="AY58" s="6">
        <v>2.86770156121902</v>
      </c>
      <c r="BA58" s="4" t="s">
        <v>283</v>
      </c>
      <c r="BB58" s="6">
        <v>3.07222703542254</v>
      </c>
    </row>
    <row r="59" spans="1:54">
      <c r="A59" s="4" t="s">
        <v>190</v>
      </c>
      <c r="B59" s="4" t="s">
        <v>33</v>
      </c>
      <c r="C59" s="4" t="s">
        <v>33</v>
      </c>
      <c r="D59" s="4" t="s">
        <v>34</v>
      </c>
      <c r="E59" s="4" t="s">
        <v>35</v>
      </c>
      <c r="F59" s="4" t="s">
        <v>34</v>
      </c>
      <c r="G59" s="4" t="s">
        <v>91</v>
      </c>
      <c r="H59" s="8">
        <v>0</v>
      </c>
      <c r="I59" s="4" t="s">
        <v>38</v>
      </c>
      <c r="J59" s="4" t="s">
        <v>39</v>
      </c>
      <c r="K59" s="8">
        <v>2</v>
      </c>
      <c r="L59" s="4" t="s">
        <v>92</v>
      </c>
      <c r="M59" s="8">
        <v>2627.57</v>
      </c>
      <c r="N59" s="8">
        <f t="shared" si="8"/>
        <v>0.579128458160716</v>
      </c>
      <c r="O59" s="4" t="s">
        <v>241</v>
      </c>
      <c r="P59" s="4" t="s">
        <v>43</v>
      </c>
      <c r="Q59" s="4" t="s">
        <v>43</v>
      </c>
      <c r="R59" s="8">
        <v>1</v>
      </c>
      <c r="T59" s="8">
        <f t="shared" si="0"/>
        <v>3.57912845816072</v>
      </c>
      <c r="U59" s="4"/>
      <c r="V59" s="4" t="s">
        <v>93</v>
      </c>
      <c r="W59" s="4">
        <v>0.2348</v>
      </c>
      <c r="X59" s="8">
        <f t="shared" si="1"/>
        <v>0.799272065514104</v>
      </c>
      <c r="Y59" s="4" t="s">
        <v>94</v>
      </c>
      <c r="Z59" s="4">
        <v>1.31</v>
      </c>
      <c r="AA59" s="8">
        <f t="shared" si="2"/>
        <v>0.994453308464396</v>
      </c>
      <c r="AB59" s="4" t="s">
        <v>95</v>
      </c>
      <c r="AC59" s="4">
        <v>0.4579</v>
      </c>
      <c r="AD59" s="8">
        <f t="shared" si="3"/>
        <v>0.999502466541699</v>
      </c>
      <c r="AE59" s="8">
        <f t="shared" si="4"/>
        <v>2.7932278405202</v>
      </c>
      <c r="AF59" s="4" t="s">
        <v>47</v>
      </c>
      <c r="AG59" s="8">
        <v>0.32</v>
      </c>
      <c r="AH59" s="5">
        <f t="shared" si="5"/>
        <v>0.5</v>
      </c>
      <c r="AI59" s="8">
        <v>-2.49</v>
      </c>
      <c r="AJ59" s="5">
        <f t="shared" si="9"/>
        <v>0.483902824412404</v>
      </c>
      <c r="AL59" s="5">
        <f t="shared" si="6"/>
        <v>3.7771306649326</v>
      </c>
      <c r="AU59" s="4" t="s">
        <v>288</v>
      </c>
      <c r="AV59" s="6">
        <v>2.93460172571699</v>
      </c>
      <c r="AX59" s="4" t="s">
        <v>289</v>
      </c>
      <c r="AY59" s="6">
        <v>3.15413304472243</v>
      </c>
      <c r="BA59" s="4" t="s">
        <v>290</v>
      </c>
      <c r="BB59" s="6">
        <v>2.83330122165854</v>
      </c>
    </row>
    <row r="60" spans="1:54">
      <c r="A60" s="4" t="s">
        <v>200</v>
      </c>
      <c r="B60" s="4" t="s">
        <v>33</v>
      </c>
      <c r="C60" s="4" t="s">
        <v>33</v>
      </c>
      <c r="D60" s="4" t="s">
        <v>34</v>
      </c>
      <c r="E60" s="4" t="s">
        <v>35</v>
      </c>
      <c r="F60" s="4" t="s">
        <v>34</v>
      </c>
      <c r="G60" s="4" t="s">
        <v>91</v>
      </c>
      <c r="H60" s="8">
        <v>0</v>
      </c>
      <c r="I60" s="4" t="s">
        <v>38</v>
      </c>
      <c r="J60" s="4" t="s">
        <v>39</v>
      </c>
      <c r="K60" s="8">
        <v>2</v>
      </c>
      <c r="L60" s="4" t="s">
        <v>404</v>
      </c>
      <c r="M60" s="8">
        <v>2000.27</v>
      </c>
      <c r="N60" s="8">
        <f t="shared" si="8"/>
        <v>0.700794426600878</v>
      </c>
      <c r="O60" s="4" t="s">
        <v>241</v>
      </c>
      <c r="P60" s="4" t="s">
        <v>43</v>
      </c>
      <c r="Q60" s="4" t="s">
        <v>43</v>
      </c>
      <c r="R60" s="8">
        <v>1</v>
      </c>
      <c r="T60" s="8">
        <f t="shared" si="0"/>
        <v>3.70079442660088</v>
      </c>
      <c r="U60" s="4"/>
      <c r="V60" s="4" t="s">
        <v>405</v>
      </c>
      <c r="W60" s="4">
        <v>0.2829</v>
      </c>
      <c r="X60" s="8">
        <f t="shared" si="1"/>
        <v>0.711737943585077</v>
      </c>
      <c r="Y60" s="4" t="s">
        <v>406</v>
      </c>
      <c r="Z60" s="4">
        <v>1.72</v>
      </c>
      <c r="AA60" s="8">
        <f t="shared" si="2"/>
        <v>0.99258266313282</v>
      </c>
      <c r="AB60" s="4" t="s">
        <v>407</v>
      </c>
      <c r="AC60" s="4">
        <v>8.68</v>
      </c>
      <c r="AD60" s="8">
        <f t="shared" si="3"/>
        <v>0.982556443975445</v>
      </c>
      <c r="AE60" s="8">
        <f t="shared" si="4"/>
        <v>2.68687705069334</v>
      </c>
      <c r="AF60" s="4" t="s">
        <v>408</v>
      </c>
      <c r="AG60" s="8">
        <v>0.25</v>
      </c>
      <c r="AH60" s="5">
        <f t="shared" si="5"/>
        <v>0.422222222222222</v>
      </c>
      <c r="AI60" s="8">
        <v>-3.15</v>
      </c>
      <c r="AJ60" s="5">
        <f t="shared" si="9"/>
        <v>0.353545328856409</v>
      </c>
      <c r="AL60" s="5">
        <f t="shared" si="6"/>
        <v>3.46264460177197</v>
      </c>
      <c r="AU60" s="4" t="s">
        <v>291</v>
      </c>
      <c r="AV60" s="6">
        <v>2.62419205648013</v>
      </c>
      <c r="AX60" s="4" t="s">
        <v>292</v>
      </c>
      <c r="AY60" s="6">
        <v>2.86839509017875</v>
      </c>
      <c r="BA60" s="4" t="s">
        <v>293</v>
      </c>
      <c r="BB60" s="6">
        <v>3.22632442137381</v>
      </c>
    </row>
    <row r="61" spans="1:54">
      <c r="A61" s="4" t="s">
        <v>212</v>
      </c>
      <c r="B61" s="4" t="s">
        <v>409</v>
      </c>
      <c r="C61" s="4" t="s">
        <v>33</v>
      </c>
      <c r="D61" s="4" t="s">
        <v>34</v>
      </c>
      <c r="E61" s="4" t="s">
        <v>35</v>
      </c>
      <c r="F61" s="4" t="s">
        <v>34</v>
      </c>
      <c r="G61" s="4" t="s">
        <v>91</v>
      </c>
      <c r="H61" s="8">
        <v>0</v>
      </c>
      <c r="I61" s="4" t="s">
        <v>38</v>
      </c>
      <c r="J61" s="4" t="s">
        <v>39</v>
      </c>
      <c r="K61" s="8">
        <v>2</v>
      </c>
      <c r="L61" s="4" t="s">
        <v>410</v>
      </c>
      <c r="M61" s="8">
        <v>1971.09</v>
      </c>
      <c r="N61" s="8">
        <f t="shared" si="8"/>
        <v>0.706453940324908</v>
      </c>
      <c r="O61" s="4" t="s">
        <v>241</v>
      </c>
      <c r="P61" s="4" t="s">
        <v>43</v>
      </c>
      <c r="Q61" s="4" t="s">
        <v>43</v>
      </c>
      <c r="R61" s="8">
        <v>1</v>
      </c>
      <c r="T61" s="8">
        <f t="shared" si="0"/>
        <v>3.70645394032491</v>
      </c>
      <c r="U61" s="4"/>
      <c r="V61" s="4" t="s">
        <v>411</v>
      </c>
      <c r="W61" s="4">
        <v>0.2639</v>
      </c>
      <c r="X61" s="8">
        <f t="shared" si="1"/>
        <v>0.74631483166515</v>
      </c>
      <c r="Y61" s="4" t="s">
        <v>406</v>
      </c>
      <c r="Z61" s="4">
        <v>1.72</v>
      </c>
      <c r="AA61" s="8">
        <f t="shared" si="2"/>
        <v>0.99258266313282</v>
      </c>
      <c r="AB61" s="4" t="s">
        <v>412</v>
      </c>
      <c r="AC61" s="4">
        <v>13.81</v>
      </c>
      <c r="AD61" s="8">
        <f t="shared" si="3"/>
        <v>0.971983342728211</v>
      </c>
      <c r="AE61" s="8">
        <f t="shared" si="4"/>
        <v>2.71088083752618</v>
      </c>
      <c r="AF61" s="4" t="s">
        <v>413</v>
      </c>
      <c r="AG61" s="8">
        <v>0.17</v>
      </c>
      <c r="AH61" s="5">
        <f t="shared" si="5"/>
        <v>0.333333333333333</v>
      </c>
      <c r="AI61" s="8">
        <v>-4.39</v>
      </c>
      <c r="AJ61" s="5">
        <f t="shared" si="9"/>
        <v>0.108631246296662</v>
      </c>
      <c r="AL61" s="5">
        <f t="shared" si="6"/>
        <v>3.15284541715618</v>
      </c>
      <c r="AU61" s="4" t="s">
        <v>299</v>
      </c>
      <c r="AV61" s="6">
        <v>1.81426736352333</v>
      </c>
      <c r="AX61" s="4" t="s">
        <v>300</v>
      </c>
      <c r="AY61" s="6">
        <v>1.92576056020104</v>
      </c>
      <c r="BA61" s="4" t="s">
        <v>301</v>
      </c>
      <c r="BB61" s="6">
        <v>2.52526766862599</v>
      </c>
    </row>
    <row r="62" spans="1:42">
      <c r="A62" s="4" t="s">
        <v>217</v>
      </c>
      <c r="B62" s="4" t="s">
        <v>33</v>
      </c>
      <c r="C62" s="4" t="s">
        <v>33</v>
      </c>
      <c r="D62" s="4" t="s">
        <v>34</v>
      </c>
      <c r="E62" s="4" t="s">
        <v>35</v>
      </c>
      <c r="F62" s="4" t="s">
        <v>34</v>
      </c>
      <c r="G62" s="4" t="s">
        <v>91</v>
      </c>
      <c r="H62" s="8">
        <v>0</v>
      </c>
      <c r="I62" s="4" t="s">
        <v>38</v>
      </c>
      <c r="J62" s="4" t="s">
        <v>275</v>
      </c>
      <c r="K62" s="8">
        <v>2</v>
      </c>
      <c r="L62" s="4" t="s">
        <v>414</v>
      </c>
      <c r="M62" s="8">
        <v>2449.35</v>
      </c>
      <c r="N62" s="8">
        <f t="shared" si="8"/>
        <v>0.61369454917842</v>
      </c>
      <c r="O62" s="4" t="s">
        <v>241</v>
      </c>
      <c r="P62" s="4" t="s">
        <v>43</v>
      </c>
      <c r="Q62" s="4" t="s">
        <v>43</v>
      </c>
      <c r="R62" s="8">
        <v>1</v>
      </c>
      <c r="T62" s="8">
        <f t="shared" si="0"/>
        <v>3.61369454917842</v>
      </c>
      <c r="U62" s="4"/>
      <c r="V62" s="4" t="s">
        <v>415</v>
      </c>
      <c r="W62" s="4">
        <v>0.2036</v>
      </c>
      <c r="X62" s="8">
        <f t="shared" si="1"/>
        <v>0.856050955414013</v>
      </c>
      <c r="Y62" s="4" t="s">
        <v>416</v>
      </c>
      <c r="Z62" s="4">
        <v>4.66</v>
      </c>
      <c r="AA62" s="8">
        <f t="shared" si="2"/>
        <v>0.97916876734054</v>
      </c>
      <c r="AB62" s="4" t="s">
        <v>417</v>
      </c>
      <c r="AC62" s="4">
        <v>0.694</v>
      </c>
      <c r="AD62" s="8">
        <f t="shared" si="3"/>
        <v>0.999015856560321</v>
      </c>
      <c r="AE62" s="8">
        <f t="shared" si="4"/>
        <v>2.83423557931487</v>
      </c>
      <c r="AF62" s="4" t="s">
        <v>254</v>
      </c>
      <c r="AG62" s="8">
        <v>0.26</v>
      </c>
      <c r="AH62" s="5">
        <f t="shared" si="5"/>
        <v>0.433333333333333</v>
      </c>
      <c r="AI62" s="8">
        <v>-2.34</v>
      </c>
      <c r="AJ62" s="5">
        <f t="shared" si="9"/>
        <v>0.513529527947857</v>
      </c>
      <c r="AL62" s="5">
        <f t="shared" si="6"/>
        <v>3.78109844059606</v>
      </c>
      <c r="AN62" s="4"/>
      <c r="AO62" s="4"/>
      <c r="AP62" s="4"/>
    </row>
    <row r="63" spans="1:42">
      <c r="A63" s="4" t="s">
        <v>228</v>
      </c>
      <c r="B63" s="4" t="s">
        <v>33</v>
      </c>
      <c r="C63" s="4" t="s">
        <v>33</v>
      </c>
      <c r="D63" s="4" t="s">
        <v>34</v>
      </c>
      <c r="E63" s="4" t="s">
        <v>35</v>
      </c>
      <c r="F63" s="4" t="s">
        <v>34</v>
      </c>
      <c r="G63" s="4" t="s">
        <v>91</v>
      </c>
      <c r="H63" s="8">
        <v>0</v>
      </c>
      <c r="I63" s="4" t="s">
        <v>38</v>
      </c>
      <c r="J63" s="4" t="s">
        <v>275</v>
      </c>
      <c r="K63" s="8">
        <v>2</v>
      </c>
      <c r="L63" s="4" t="s">
        <v>418</v>
      </c>
      <c r="M63" s="8">
        <v>2429.4</v>
      </c>
      <c r="N63" s="8">
        <f t="shared" si="8"/>
        <v>0.617563887725178</v>
      </c>
      <c r="O63" s="4" t="s">
        <v>222</v>
      </c>
      <c r="P63" s="4" t="s">
        <v>43</v>
      </c>
      <c r="Q63" s="4" t="s">
        <v>43</v>
      </c>
      <c r="R63" s="8">
        <v>0</v>
      </c>
      <c r="T63" s="8">
        <f t="shared" si="0"/>
        <v>2.61756388772518</v>
      </c>
      <c r="U63" s="4"/>
      <c r="V63" s="4" t="s">
        <v>419</v>
      </c>
      <c r="W63" s="4">
        <v>0.212</v>
      </c>
      <c r="X63" s="8">
        <f t="shared" si="1"/>
        <v>0.840764331210191</v>
      </c>
      <c r="Y63" s="4" t="s">
        <v>420</v>
      </c>
      <c r="Z63" s="4">
        <v>7.64</v>
      </c>
      <c r="AA63" s="8">
        <f t="shared" si="2"/>
        <v>0.965572369564692</v>
      </c>
      <c r="AB63" s="4" t="s">
        <v>421</v>
      </c>
      <c r="AC63" s="4">
        <v>15.51</v>
      </c>
      <c r="AD63" s="8">
        <f t="shared" si="3"/>
        <v>0.968479585979614</v>
      </c>
      <c r="AE63" s="8">
        <f t="shared" si="4"/>
        <v>2.7748162867545</v>
      </c>
      <c r="AF63" s="4" t="s">
        <v>413</v>
      </c>
      <c r="AG63" s="8">
        <v>0.17</v>
      </c>
      <c r="AH63" s="5">
        <f t="shared" si="5"/>
        <v>0.333333333333333</v>
      </c>
      <c r="AI63" s="8">
        <v>-3.51</v>
      </c>
      <c r="AJ63" s="5">
        <f t="shared" si="9"/>
        <v>0.282441240371321</v>
      </c>
      <c r="AL63" s="5">
        <f t="shared" si="6"/>
        <v>3.39059086045915</v>
      </c>
      <c r="AN63" s="4"/>
      <c r="AO63" s="4"/>
      <c r="AP63" s="4"/>
    </row>
    <row r="64" spans="1:42">
      <c r="A64" s="4"/>
      <c r="B64" s="4"/>
      <c r="C64" s="4"/>
      <c r="D64" s="4"/>
      <c r="E64" s="4"/>
      <c r="F64" s="4"/>
      <c r="G64" s="4">
        <v>1</v>
      </c>
      <c r="H64" s="8">
        <f>AVERAGE(H55:H63)</f>
        <v>0.222222222222222</v>
      </c>
      <c r="I64" s="4"/>
      <c r="J64" s="4">
        <v>2</v>
      </c>
      <c r="K64" s="8">
        <v>2</v>
      </c>
      <c r="L64" s="4">
        <v>2627.57</v>
      </c>
      <c r="M64" s="8">
        <f>AVERAGE(M55:M63)</f>
        <v>2071.49444444444</v>
      </c>
      <c r="N64" s="8"/>
      <c r="O64" s="4"/>
      <c r="P64" s="4"/>
      <c r="Q64" s="4">
        <v>2</v>
      </c>
      <c r="R64" s="8">
        <f>AVERAGE(R55:R63)</f>
        <v>0.555555555555556</v>
      </c>
      <c r="S64" s="8">
        <v>5.57912845816072</v>
      </c>
      <c r="T64" s="8">
        <f>AVERAGE(T55:T63)</f>
        <v>3.46475809468641</v>
      </c>
      <c r="U64" s="4"/>
      <c r="V64" s="4"/>
      <c r="W64" s="4"/>
      <c r="X64" s="8"/>
      <c r="Y64" s="4"/>
      <c r="Z64" s="4"/>
      <c r="AA64" s="8"/>
      <c r="AB64" s="4"/>
      <c r="AC64" s="4"/>
      <c r="AD64" s="8">
        <v>2.7932278405202</v>
      </c>
      <c r="AE64" s="8">
        <f>AVERAGE(AE55:AE63)</f>
        <v>2.75200039142635</v>
      </c>
      <c r="AF64" s="4"/>
      <c r="AG64" s="8">
        <v>0.5</v>
      </c>
      <c r="AH64" s="5">
        <f>AVERAGE(AH55:AH63)</f>
        <v>0.412345679012346</v>
      </c>
      <c r="AI64" s="8">
        <v>0.483902824412404</v>
      </c>
      <c r="AJ64" s="5">
        <f>AVERAGE(AJ55:AJ63)</f>
        <v>0.330282880154498</v>
      </c>
      <c r="AK64" s="8">
        <v>3.7771306649326</v>
      </c>
      <c r="AL64" s="5">
        <f>AVERAGE(AL55:AL63)</f>
        <v>3.4946289505932</v>
      </c>
      <c r="AN64" s="4"/>
      <c r="AO64" s="4"/>
      <c r="AP64" s="4"/>
    </row>
    <row r="65" spans="1:42">
      <c r="A65" s="4" t="s">
        <v>237</v>
      </c>
      <c r="B65" s="4" t="s">
        <v>33</v>
      </c>
      <c r="C65" s="4" t="s">
        <v>33</v>
      </c>
      <c r="D65" s="4" t="s">
        <v>34</v>
      </c>
      <c r="E65" s="4" t="s">
        <v>35</v>
      </c>
      <c r="F65" s="4" t="s">
        <v>34</v>
      </c>
      <c r="G65" s="4" t="s">
        <v>91</v>
      </c>
      <c r="H65" s="8">
        <v>0</v>
      </c>
      <c r="I65" s="4" t="s">
        <v>38</v>
      </c>
      <c r="J65" s="4" t="s">
        <v>39</v>
      </c>
      <c r="K65" s="8">
        <v>2</v>
      </c>
      <c r="L65" s="4" t="s">
        <v>422</v>
      </c>
      <c r="M65" s="8">
        <v>2198.21</v>
      </c>
      <c r="N65" s="8">
        <f t="shared" si="8"/>
        <v>0.662403605951993</v>
      </c>
      <c r="O65" s="4" t="s">
        <v>241</v>
      </c>
      <c r="P65" s="4" t="s">
        <v>43</v>
      </c>
      <c r="Q65" s="4" t="s">
        <v>43</v>
      </c>
      <c r="R65" s="8">
        <v>1</v>
      </c>
      <c r="T65" s="8">
        <f t="shared" si="0"/>
        <v>3.66240360595199</v>
      </c>
      <c r="U65" s="4"/>
      <c r="V65" s="4" t="s">
        <v>423</v>
      </c>
      <c r="W65" s="4">
        <v>0.3499</v>
      </c>
      <c r="X65" s="8">
        <f t="shared" si="1"/>
        <v>0.589808917197452</v>
      </c>
      <c r="Y65" s="4" t="s">
        <v>424</v>
      </c>
      <c r="Z65" s="4">
        <v>22.25</v>
      </c>
      <c r="AA65" s="8">
        <f t="shared" si="2"/>
        <v>0.898913520066321</v>
      </c>
      <c r="AB65" s="4" t="s">
        <v>425</v>
      </c>
      <c r="AC65" s="4">
        <v>0.506</v>
      </c>
      <c r="AD65" s="8">
        <f t="shared" si="3"/>
        <v>0.999403330836048</v>
      </c>
      <c r="AE65" s="8">
        <f t="shared" si="4"/>
        <v>2.48812576809982</v>
      </c>
      <c r="AF65" s="4" t="s">
        <v>71</v>
      </c>
      <c r="AG65" s="8">
        <v>0.14</v>
      </c>
      <c r="AH65" s="5">
        <f t="shared" si="5"/>
        <v>0.3</v>
      </c>
      <c r="AI65" s="8">
        <v>-1.7</v>
      </c>
      <c r="AJ65" s="5">
        <f t="shared" si="9"/>
        <v>0.639936796365791</v>
      </c>
      <c r="AL65" s="5">
        <f t="shared" si="6"/>
        <v>3.42806256446561</v>
      </c>
      <c r="AN65" s="4"/>
      <c r="AO65" s="4"/>
      <c r="AP65" s="4"/>
    </row>
    <row r="66" spans="1:42">
      <c r="A66" s="4" t="s">
        <v>247</v>
      </c>
      <c r="B66" s="4" t="s">
        <v>33</v>
      </c>
      <c r="C66" s="4" t="s">
        <v>33</v>
      </c>
      <c r="D66" s="4" t="s">
        <v>34</v>
      </c>
      <c r="E66" s="4" t="s">
        <v>35</v>
      </c>
      <c r="F66" s="4" t="s">
        <v>34</v>
      </c>
      <c r="G66" s="4" t="s">
        <v>37</v>
      </c>
      <c r="H66" s="8">
        <v>1</v>
      </c>
      <c r="I66" s="4" t="s">
        <v>38</v>
      </c>
      <c r="J66" s="4" t="s">
        <v>39</v>
      </c>
      <c r="K66" s="8">
        <v>2</v>
      </c>
      <c r="L66" s="4" t="s">
        <v>426</v>
      </c>
      <c r="M66" s="8">
        <v>1016.49</v>
      </c>
      <c r="N66" s="8">
        <f t="shared" si="8"/>
        <v>0.891600335148722</v>
      </c>
      <c r="O66" s="4" t="s">
        <v>222</v>
      </c>
      <c r="P66" s="4" t="s">
        <v>43</v>
      </c>
      <c r="Q66" s="4" t="s">
        <v>43</v>
      </c>
      <c r="R66" s="8">
        <v>0</v>
      </c>
      <c r="T66" s="8">
        <f t="shared" si="0"/>
        <v>3.89160033514872</v>
      </c>
      <c r="U66" s="4"/>
      <c r="V66" s="4" t="s">
        <v>427</v>
      </c>
      <c r="W66" s="4">
        <v>0.2732</v>
      </c>
      <c r="X66" s="8">
        <f t="shared" si="1"/>
        <v>0.729390354868062</v>
      </c>
      <c r="Y66" s="4" t="s">
        <v>428</v>
      </c>
      <c r="Z66" s="4">
        <v>20.58</v>
      </c>
      <c r="AA66" s="8">
        <f t="shared" si="2"/>
        <v>0.906532977880303</v>
      </c>
      <c r="AB66" s="4" t="s">
        <v>429</v>
      </c>
      <c r="AC66" s="4">
        <v>1.33</v>
      </c>
      <c r="AD66" s="8">
        <f t="shared" si="3"/>
        <v>0.997705039329669</v>
      </c>
      <c r="AE66" s="8">
        <f t="shared" si="4"/>
        <v>2.63362837207803</v>
      </c>
      <c r="AF66" s="4" t="s">
        <v>71</v>
      </c>
      <c r="AG66" s="8">
        <v>0.14</v>
      </c>
      <c r="AH66" s="5">
        <f t="shared" si="5"/>
        <v>0.3</v>
      </c>
      <c r="AI66" s="8">
        <v>-2.26</v>
      </c>
      <c r="AJ66" s="5">
        <f t="shared" si="9"/>
        <v>0.529330436500099</v>
      </c>
      <c r="AL66" s="5">
        <f t="shared" si="6"/>
        <v>3.46295880857813</v>
      </c>
      <c r="AN66" s="4"/>
      <c r="AO66" s="4"/>
      <c r="AP66" s="4"/>
    </row>
    <row r="67" spans="1:42">
      <c r="A67" s="4" t="s">
        <v>256</v>
      </c>
      <c r="B67" s="4" t="s">
        <v>33</v>
      </c>
      <c r="C67" s="4" t="s">
        <v>33</v>
      </c>
      <c r="D67" s="4" t="s">
        <v>34</v>
      </c>
      <c r="E67" s="4" t="s">
        <v>35</v>
      </c>
      <c r="F67" s="4" t="s">
        <v>34</v>
      </c>
      <c r="G67" s="4" t="s">
        <v>37</v>
      </c>
      <c r="H67" s="8">
        <v>1</v>
      </c>
      <c r="I67" s="4" t="s">
        <v>38</v>
      </c>
      <c r="J67" s="4" t="s">
        <v>39</v>
      </c>
      <c r="K67" s="8">
        <v>2</v>
      </c>
      <c r="L67" s="4" t="s">
        <v>430</v>
      </c>
      <c r="M67" s="8">
        <v>980.77</v>
      </c>
      <c r="N67" s="8">
        <f t="shared" si="8"/>
        <v>0.898528293689584</v>
      </c>
      <c r="O67" s="4" t="s">
        <v>222</v>
      </c>
      <c r="P67" s="4" t="s">
        <v>43</v>
      </c>
      <c r="Q67" s="4" t="s">
        <v>43</v>
      </c>
      <c r="R67" s="8">
        <v>0</v>
      </c>
      <c r="T67" s="8">
        <f t="shared" si="0"/>
        <v>3.89852829368958</v>
      </c>
      <c r="U67" s="4"/>
      <c r="V67" s="4" t="s">
        <v>431</v>
      </c>
      <c r="W67" s="4">
        <v>0.2755</v>
      </c>
      <c r="X67" s="8">
        <f t="shared" si="1"/>
        <v>0.725204731574158</v>
      </c>
      <c r="Y67" s="4" t="s">
        <v>432</v>
      </c>
      <c r="Z67" s="4">
        <v>31.9</v>
      </c>
      <c r="AA67" s="8">
        <f t="shared" si="2"/>
        <v>0.854884916530437</v>
      </c>
      <c r="AB67" s="4" t="s">
        <v>433</v>
      </c>
      <c r="AC67" s="4">
        <v>32.48</v>
      </c>
      <c r="AD67" s="8">
        <f t="shared" si="3"/>
        <v>0.933503849495098</v>
      </c>
      <c r="AE67" s="8">
        <f t="shared" si="4"/>
        <v>2.51359349759969</v>
      </c>
      <c r="AF67" s="4" t="s">
        <v>434</v>
      </c>
      <c r="AG67" s="8">
        <v>0.09</v>
      </c>
      <c r="AH67" s="5">
        <f t="shared" si="5"/>
        <v>0.244444444444444</v>
      </c>
      <c r="AI67" s="8">
        <v>-3.43</v>
      </c>
      <c r="AJ67" s="5">
        <f t="shared" si="9"/>
        <v>0.298242148923563</v>
      </c>
      <c r="AL67" s="5">
        <f t="shared" si="6"/>
        <v>3.0562800909677</v>
      </c>
      <c r="AN67" s="4"/>
      <c r="AO67" s="4"/>
      <c r="AP67" s="4"/>
    </row>
    <row r="68" spans="1:42">
      <c r="A68" s="4" t="s">
        <v>264</v>
      </c>
      <c r="B68" s="4" t="s">
        <v>33</v>
      </c>
      <c r="C68" s="4" t="s">
        <v>33</v>
      </c>
      <c r="D68" s="4" t="s">
        <v>34</v>
      </c>
      <c r="E68" s="4" t="s">
        <v>35</v>
      </c>
      <c r="F68" s="4" t="s">
        <v>34</v>
      </c>
      <c r="G68" s="4" t="s">
        <v>37</v>
      </c>
      <c r="H68" s="8">
        <v>1</v>
      </c>
      <c r="I68" s="4" t="s">
        <v>38</v>
      </c>
      <c r="J68" s="4" t="s">
        <v>39</v>
      </c>
      <c r="K68" s="8">
        <v>2</v>
      </c>
      <c r="L68" s="4" t="s">
        <v>435</v>
      </c>
      <c r="M68" s="8">
        <v>2368.67</v>
      </c>
      <c r="N68" s="8">
        <f t="shared" si="8"/>
        <v>0.629342580955484</v>
      </c>
      <c r="O68" s="4" t="s">
        <v>241</v>
      </c>
      <c r="P68" s="4" t="s">
        <v>42</v>
      </c>
      <c r="Q68" s="4" t="s">
        <v>43</v>
      </c>
      <c r="R68" s="8">
        <v>2</v>
      </c>
      <c r="T68" s="8">
        <f t="shared" ref="T68:T131" si="10">H68+K68+R68+N68</f>
        <v>5.62934258095548</v>
      </c>
      <c r="U68" s="4"/>
      <c r="V68" s="4" t="s">
        <v>436</v>
      </c>
      <c r="W68" s="4">
        <v>0.4391</v>
      </c>
      <c r="X68" s="8">
        <f t="shared" ref="X68:X131" si="11">($W$35-W68)/($W$35-$W$146)</f>
        <v>0.427479526842584</v>
      </c>
      <c r="Y68" s="4" t="s">
        <v>437</v>
      </c>
      <c r="Z68" s="4">
        <v>48.28</v>
      </c>
      <c r="AA68" s="8">
        <f t="shared" ref="AA68:AA73" si="12">($Z$43-Z68)/($Z$43-$Z$86)</f>
        <v>0.780150354259163</v>
      </c>
      <c r="AB68" s="4" t="s">
        <v>438</v>
      </c>
      <c r="AC68" s="4">
        <v>68.45</v>
      </c>
      <c r="AD68" s="8">
        <f t="shared" ref="AD68:AD131" si="13">($AC$93-AC68)/($AC$93-$AC$10)</f>
        <v>0.859368478761566</v>
      </c>
      <c r="AE68" s="8">
        <f t="shared" ref="AE68:AE131" si="14">X68+AA68+AD68</f>
        <v>2.06699835986331</v>
      </c>
      <c r="AF68" s="4" t="s">
        <v>439</v>
      </c>
      <c r="AG68" s="8">
        <v>0.15</v>
      </c>
      <c r="AH68" s="5">
        <f t="shared" ref="AH68:AH131" si="15">(AG68-$AG$33)/($AG$17-$AG$33)</f>
        <v>0.311111111111111</v>
      </c>
      <c r="AI68" s="8">
        <v>-4.08</v>
      </c>
      <c r="AJ68" s="5">
        <f t="shared" si="9"/>
        <v>0.169859766936599</v>
      </c>
      <c r="AL68" s="5">
        <f t="shared" ref="AL68:AL131" si="16">AE68+AH68+AJ68</f>
        <v>2.54796923791102</v>
      </c>
      <c r="AN68" s="4"/>
      <c r="AO68" s="4"/>
      <c r="AP68" s="4"/>
    </row>
    <row r="69" spans="1:42">
      <c r="A69" s="4" t="s">
        <v>272</v>
      </c>
      <c r="B69" s="4" t="s">
        <v>33</v>
      </c>
      <c r="C69" s="4" t="s">
        <v>33</v>
      </c>
      <c r="D69" s="4" t="s">
        <v>34</v>
      </c>
      <c r="E69" s="4" t="s">
        <v>35</v>
      </c>
      <c r="F69" s="4" t="s">
        <v>36</v>
      </c>
      <c r="G69" s="4" t="s">
        <v>37</v>
      </c>
      <c r="H69" s="8">
        <v>2</v>
      </c>
      <c r="I69" s="4" t="s">
        <v>38</v>
      </c>
      <c r="J69" s="4" t="s">
        <v>275</v>
      </c>
      <c r="K69" s="8">
        <v>2</v>
      </c>
      <c r="L69" s="4" t="s">
        <v>104</v>
      </c>
      <c r="M69" s="8">
        <v>1472.44</v>
      </c>
      <c r="N69" s="8">
        <f t="shared" si="8"/>
        <v>0.80316800881317</v>
      </c>
      <c r="O69" s="4" t="s">
        <v>241</v>
      </c>
      <c r="P69" s="4" t="s">
        <v>42</v>
      </c>
      <c r="Q69" s="4" t="s">
        <v>43</v>
      </c>
      <c r="R69" s="8">
        <v>2</v>
      </c>
      <c r="T69" s="8">
        <f t="shared" si="10"/>
        <v>6.80316800881317</v>
      </c>
      <c r="U69" s="4"/>
      <c r="V69" s="4" t="s">
        <v>105</v>
      </c>
      <c r="W69" s="4">
        <v>0.2655</v>
      </c>
      <c r="X69" s="8">
        <f t="shared" si="11"/>
        <v>0.743403093721565</v>
      </c>
      <c r="Y69" s="4" t="s">
        <v>106</v>
      </c>
      <c r="Z69" s="4">
        <v>29.85</v>
      </c>
      <c r="AA69" s="8">
        <f t="shared" si="12"/>
        <v>0.864238143188319</v>
      </c>
      <c r="AB69" s="4" t="s">
        <v>107</v>
      </c>
      <c r="AC69" s="4">
        <v>2.83</v>
      </c>
      <c r="AD69" s="8">
        <f t="shared" si="13"/>
        <v>0.994613489257379</v>
      </c>
      <c r="AE69" s="8">
        <f t="shared" si="14"/>
        <v>2.60225472616726</v>
      </c>
      <c r="AF69" s="4" t="s">
        <v>108</v>
      </c>
      <c r="AG69" s="8">
        <v>0.16</v>
      </c>
      <c r="AH69" s="5">
        <f t="shared" si="15"/>
        <v>0.322222222222222</v>
      </c>
      <c r="AI69" s="8">
        <v>-2.97</v>
      </c>
      <c r="AJ69" s="5">
        <f t="shared" si="9"/>
        <v>0.389097373098953</v>
      </c>
      <c r="AL69" s="5">
        <f t="shared" si="16"/>
        <v>3.31357432148844</v>
      </c>
      <c r="AN69" s="4"/>
      <c r="AO69" s="4"/>
      <c r="AP69" s="4"/>
    </row>
    <row r="70" spans="1:42">
      <c r="A70" s="4" t="s">
        <v>281</v>
      </c>
      <c r="B70" s="4" t="s">
        <v>33</v>
      </c>
      <c r="C70" s="4" t="s">
        <v>33</v>
      </c>
      <c r="D70" s="4" t="s">
        <v>34</v>
      </c>
      <c r="E70" s="4" t="s">
        <v>35</v>
      </c>
      <c r="F70" s="4" t="s">
        <v>34</v>
      </c>
      <c r="G70" s="4" t="s">
        <v>37</v>
      </c>
      <c r="H70" s="8">
        <v>1</v>
      </c>
      <c r="I70" s="4" t="s">
        <v>38</v>
      </c>
      <c r="J70" s="4" t="s">
        <v>39</v>
      </c>
      <c r="K70" s="8">
        <v>2</v>
      </c>
      <c r="L70" s="4" t="s">
        <v>440</v>
      </c>
      <c r="M70" s="8">
        <v>2485.77</v>
      </c>
      <c r="N70" s="8">
        <f t="shared" ref="N70:N133" si="17">($M$43-M70)/($M$43-$M$15)</f>
        <v>0.60663082437276</v>
      </c>
      <c r="O70" s="4" t="s">
        <v>241</v>
      </c>
      <c r="P70" s="4" t="s">
        <v>43</v>
      </c>
      <c r="Q70" s="4" t="s">
        <v>43</v>
      </c>
      <c r="R70" s="8">
        <v>1</v>
      </c>
      <c r="T70" s="8">
        <f t="shared" si="10"/>
        <v>4.60663082437276</v>
      </c>
      <c r="U70" s="4"/>
      <c r="V70" s="4" t="s">
        <v>441</v>
      </c>
      <c r="W70" s="4">
        <v>0.3457</v>
      </c>
      <c r="X70" s="8">
        <f t="shared" si="11"/>
        <v>0.597452229299363</v>
      </c>
      <c r="Y70" s="4" t="s">
        <v>442</v>
      </c>
      <c r="Z70" s="4">
        <v>37.09</v>
      </c>
      <c r="AA70" s="8">
        <f t="shared" si="12"/>
        <v>0.831205284162432</v>
      </c>
      <c r="AB70" s="4" t="s">
        <v>443</v>
      </c>
      <c r="AC70" s="4">
        <v>54.77</v>
      </c>
      <c r="AD70" s="8">
        <f t="shared" si="13"/>
        <v>0.887563415420858</v>
      </c>
      <c r="AE70" s="8">
        <f t="shared" si="14"/>
        <v>2.31622092888265</v>
      </c>
      <c r="AF70" s="4" t="s">
        <v>71</v>
      </c>
      <c r="AG70" s="8">
        <v>0.14</v>
      </c>
      <c r="AH70" s="5">
        <f t="shared" si="15"/>
        <v>0.3</v>
      </c>
      <c r="AI70" s="8">
        <v>-3.57</v>
      </c>
      <c r="AJ70" s="5">
        <f t="shared" si="9"/>
        <v>0.27059055895714</v>
      </c>
      <c r="AL70" s="5">
        <f t="shared" si="16"/>
        <v>2.88681148783979</v>
      </c>
      <c r="AN70" s="4"/>
      <c r="AO70" s="4"/>
      <c r="AP70" s="4"/>
    </row>
    <row r="71" spans="1:42">
      <c r="A71" s="4" t="s">
        <v>288</v>
      </c>
      <c r="B71" s="4" t="s">
        <v>33</v>
      </c>
      <c r="C71" s="4" t="s">
        <v>33</v>
      </c>
      <c r="D71" s="4" t="s">
        <v>34</v>
      </c>
      <c r="E71" s="4" t="s">
        <v>35</v>
      </c>
      <c r="F71" s="4" t="s">
        <v>34</v>
      </c>
      <c r="G71" s="4" t="s">
        <v>37</v>
      </c>
      <c r="H71" s="8">
        <v>1</v>
      </c>
      <c r="I71" s="4" t="s">
        <v>38</v>
      </c>
      <c r="J71" s="4" t="s">
        <v>39</v>
      </c>
      <c r="K71" s="8">
        <v>2</v>
      </c>
      <c r="L71" s="4" t="s">
        <v>444</v>
      </c>
      <c r="M71" s="8">
        <v>2455.72</v>
      </c>
      <c r="N71" s="8">
        <f t="shared" si="17"/>
        <v>0.612459076168754</v>
      </c>
      <c r="O71" s="4" t="s">
        <v>241</v>
      </c>
      <c r="P71" s="4" t="s">
        <v>43</v>
      </c>
      <c r="Q71" s="4" t="s">
        <v>43</v>
      </c>
      <c r="R71" s="8">
        <v>1</v>
      </c>
      <c r="T71" s="8">
        <f t="shared" si="10"/>
        <v>4.61245907616875</v>
      </c>
      <c r="U71" s="4"/>
      <c r="V71" s="4" t="s">
        <v>445</v>
      </c>
      <c r="W71" s="4">
        <v>0.2827</v>
      </c>
      <c r="X71" s="8">
        <f t="shared" si="11"/>
        <v>0.712101910828025</v>
      </c>
      <c r="Y71" s="4" t="s">
        <v>446</v>
      </c>
      <c r="Z71" s="4">
        <v>54.82</v>
      </c>
      <c r="AA71" s="8">
        <f t="shared" si="12"/>
        <v>0.750311279945724</v>
      </c>
      <c r="AB71" s="4" t="s">
        <v>447</v>
      </c>
      <c r="AC71" s="4">
        <v>48.56</v>
      </c>
      <c r="AD71" s="8">
        <f t="shared" si="13"/>
        <v>0.900362432720141</v>
      </c>
      <c r="AE71" s="8">
        <f t="shared" si="14"/>
        <v>2.36277562349389</v>
      </c>
      <c r="AF71" s="4" t="s">
        <v>439</v>
      </c>
      <c r="AG71" s="8">
        <v>0.15</v>
      </c>
      <c r="AH71" s="5">
        <f t="shared" si="15"/>
        <v>0.311111111111111</v>
      </c>
      <c r="AI71" s="8">
        <v>-3.62</v>
      </c>
      <c r="AJ71" s="5">
        <f t="shared" si="9"/>
        <v>0.260714991111989</v>
      </c>
      <c r="AL71" s="5">
        <f t="shared" si="16"/>
        <v>2.93460172571699</v>
      </c>
      <c r="AN71" s="4"/>
      <c r="AO71" s="4"/>
      <c r="AP71" s="4"/>
    </row>
    <row r="72" spans="1:42">
      <c r="A72" s="4" t="s">
        <v>291</v>
      </c>
      <c r="B72" s="4" t="s">
        <v>33</v>
      </c>
      <c r="C72" s="4" t="s">
        <v>33</v>
      </c>
      <c r="D72" s="4" t="s">
        <v>34</v>
      </c>
      <c r="E72" s="4" t="s">
        <v>163</v>
      </c>
      <c r="F72" s="4" t="s">
        <v>34</v>
      </c>
      <c r="G72" s="4" t="s">
        <v>37</v>
      </c>
      <c r="H72" s="8">
        <v>2</v>
      </c>
      <c r="I72" s="4" t="s">
        <v>38</v>
      </c>
      <c r="J72" s="4" t="s">
        <v>275</v>
      </c>
      <c r="K72" s="8">
        <v>2</v>
      </c>
      <c r="L72" s="4" t="s">
        <v>448</v>
      </c>
      <c r="M72" s="8">
        <v>2212.32</v>
      </c>
      <c r="N72" s="8">
        <f t="shared" si="17"/>
        <v>0.659666945957268</v>
      </c>
      <c r="O72" s="4" t="s">
        <v>222</v>
      </c>
      <c r="P72" s="4" t="s">
        <v>42</v>
      </c>
      <c r="Q72" s="4" t="s">
        <v>43</v>
      </c>
      <c r="R72" s="8">
        <v>1</v>
      </c>
      <c r="T72" s="8">
        <f t="shared" si="10"/>
        <v>5.65966694595727</v>
      </c>
      <c r="U72" s="4"/>
      <c r="V72" s="4" t="s">
        <v>449</v>
      </c>
      <c r="W72" s="4">
        <v>0.4376</v>
      </c>
      <c r="X72" s="8">
        <f t="shared" si="11"/>
        <v>0.430209281164695</v>
      </c>
      <c r="Y72" s="4" t="s">
        <v>450</v>
      </c>
      <c r="Z72" s="4">
        <v>106.13</v>
      </c>
      <c r="AA72" s="8">
        <f t="shared" si="12"/>
        <v>0.516206860523315</v>
      </c>
      <c r="AB72" s="4" t="s">
        <v>451</v>
      </c>
      <c r="AC72" s="4">
        <v>4.27</v>
      </c>
      <c r="AD72" s="8">
        <f t="shared" si="13"/>
        <v>0.99164560118798</v>
      </c>
      <c r="AE72" s="8">
        <f t="shared" si="14"/>
        <v>1.93806174287599</v>
      </c>
      <c r="AF72" s="4" t="s">
        <v>378</v>
      </c>
      <c r="AG72" s="8">
        <v>0.1</v>
      </c>
      <c r="AH72" s="5">
        <f t="shared" si="15"/>
        <v>0.255555555555556</v>
      </c>
      <c r="AI72" s="8">
        <v>-2.76</v>
      </c>
      <c r="AJ72" s="5">
        <f t="shared" si="9"/>
        <v>0.430574758048588</v>
      </c>
      <c r="AL72" s="5">
        <f t="shared" si="16"/>
        <v>2.62419205648013</v>
      </c>
      <c r="AN72" s="4"/>
      <c r="AO72" s="4"/>
      <c r="AP72" s="4"/>
    </row>
    <row r="73" spans="1:42">
      <c r="A73" s="4" t="s">
        <v>299</v>
      </c>
      <c r="B73" s="4" t="s">
        <v>33</v>
      </c>
      <c r="C73" s="4" t="s">
        <v>33</v>
      </c>
      <c r="D73" s="4" t="s">
        <v>34</v>
      </c>
      <c r="E73" s="4" t="s">
        <v>163</v>
      </c>
      <c r="F73" s="4" t="s">
        <v>34</v>
      </c>
      <c r="G73" s="4" t="s">
        <v>37</v>
      </c>
      <c r="H73" s="8">
        <v>2</v>
      </c>
      <c r="I73" s="4" t="s">
        <v>38</v>
      </c>
      <c r="J73" s="4" t="s">
        <v>275</v>
      </c>
      <c r="K73" s="8">
        <v>2</v>
      </c>
      <c r="L73" s="4" t="s">
        <v>452</v>
      </c>
      <c r="M73" s="8">
        <v>2190.29</v>
      </c>
      <c r="N73" s="8">
        <f t="shared" si="17"/>
        <v>0.663939704262285</v>
      </c>
      <c r="O73" s="4" t="s">
        <v>241</v>
      </c>
      <c r="P73" s="4" t="s">
        <v>42</v>
      </c>
      <c r="Q73" s="4" t="s">
        <v>43</v>
      </c>
      <c r="R73" s="8">
        <v>2</v>
      </c>
      <c r="T73" s="8">
        <f t="shared" si="10"/>
        <v>6.66393970426228</v>
      </c>
      <c r="U73" s="4"/>
      <c r="V73" s="4" t="s">
        <v>453</v>
      </c>
      <c r="W73" s="4">
        <v>0.4948</v>
      </c>
      <c r="X73" s="8">
        <f t="shared" si="11"/>
        <v>0.326114649681529</v>
      </c>
      <c r="Y73" s="4" t="s">
        <v>454</v>
      </c>
      <c r="Z73" s="4">
        <v>174.7</v>
      </c>
      <c r="AA73" s="8">
        <f t="shared" si="12"/>
        <v>0.203352835191128</v>
      </c>
      <c r="AB73" s="4" t="s">
        <v>455</v>
      </c>
      <c r="AC73" s="4">
        <v>98.99</v>
      </c>
      <c r="AD73" s="8">
        <f t="shared" si="13"/>
        <v>0.796424519289727</v>
      </c>
      <c r="AE73" s="8">
        <f t="shared" si="14"/>
        <v>1.32589200416238</v>
      </c>
      <c r="AF73" s="4" t="s">
        <v>306</v>
      </c>
      <c r="AG73" s="8">
        <v>0.13</v>
      </c>
      <c r="AH73" s="5">
        <f t="shared" si="15"/>
        <v>0.288888888888889</v>
      </c>
      <c r="AI73" s="8">
        <v>-3.93</v>
      </c>
      <c r="AJ73" s="5">
        <f t="shared" si="9"/>
        <v>0.199486470472052</v>
      </c>
      <c r="AL73" s="5">
        <f t="shared" si="16"/>
        <v>1.81426736352332</v>
      </c>
      <c r="AN73" s="4"/>
      <c r="AO73" s="4"/>
      <c r="AP73" s="4"/>
    </row>
    <row r="74" spans="1:42">
      <c r="A74" s="4"/>
      <c r="B74" s="4"/>
      <c r="C74" s="4"/>
      <c r="D74" s="4"/>
      <c r="E74" s="4"/>
      <c r="F74" s="4"/>
      <c r="G74" s="4">
        <v>1</v>
      </c>
      <c r="H74" s="8">
        <f>AVERAGE(H65:H73)</f>
        <v>1.22222222222222</v>
      </c>
      <c r="I74" s="4"/>
      <c r="J74" s="4">
        <v>1</v>
      </c>
      <c r="K74" s="8">
        <v>2</v>
      </c>
      <c r="L74" s="4">
        <v>1472.44</v>
      </c>
      <c r="M74" s="8">
        <f>AVERAGE(M65:M73)</f>
        <v>1931.18666666667</v>
      </c>
      <c r="N74" s="8"/>
      <c r="O74" s="4"/>
      <c r="P74" s="4"/>
      <c r="Q74" s="4">
        <v>2</v>
      </c>
      <c r="R74" s="8">
        <f>AVERAGE(R65:R73)</f>
        <v>1.11111111111111</v>
      </c>
      <c r="S74" s="8">
        <v>4.80316800881317</v>
      </c>
      <c r="T74" s="8">
        <f>AVERAGE(T65:T73)</f>
        <v>5.04752659725778</v>
      </c>
      <c r="U74" s="4"/>
      <c r="V74" s="4"/>
      <c r="W74" s="4"/>
      <c r="X74" s="8"/>
      <c r="Y74" s="4"/>
      <c r="Z74" s="4"/>
      <c r="AA74" s="8"/>
      <c r="AB74" s="4"/>
      <c r="AC74" s="4"/>
      <c r="AD74" s="8">
        <v>2.60225472616726</v>
      </c>
      <c r="AE74" s="8">
        <f>AVERAGE(AE65:AE73)</f>
        <v>2.24972789146923</v>
      </c>
      <c r="AF74" s="4"/>
      <c r="AG74" s="8">
        <v>0.322222222222222</v>
      </c>
      <c r="AH74" s="5">
        <f>AVERAGE(AH65:AH73)</f>
        <v>0.292592592592593</v>
      </c>
      <c r="AI74" s="8">
        <v>0.389097373098953</v>
      </c>
      <c r="AJ74" s="5">
        <f>AVERAGE(AJ65:AJ73)</f>
        <v>0.354203700046086</v>
      </c>
      <c r="AK74" s="8">
        <v>3.31357432148844</v>
      </c>
      <c r="AL74" s="5">
        <f>AVERAGE(AL65:AL73)</f>
        <v>2.89652418410791</v>
      </c>
      <c r="AN74" s="4"/>
      <c r="AO74" s="4"/>
      <c r="AP74" s="4"/>
    </row>
    <row r="75" spans="1:42">
      <c r="A75" s="4" t="s">
        <v>29</v>
      </c>
      <c r="B75" s="4" t="s">
        <v>33</v>
      </c>
      <c r="C75" s="4" t="s">
        <v>33</v>
      </c>
      <c r="D75" s="4" t="s">
        <v>34</v>
      </c>
      <c r="E75" s="4" t="s">
        <v>35</v>
      </c>
      <c r="F75" s="4" t="s">
        <v>36</v>
      </c>
      <c r="G75" s="4" t="s">
        <v>91</v>
      </c>
      <c r="H75" s="8">
        <v>1</v>
      </c>
      <c r="I75" s="4" t="s">
        <v>38</v>
      </c>
      <c r="J75" s="4" t="s">
        <v>39</v>
      </c>
      <c r="K75" s="8">
        <v>2</v>
      </c>
      <c r="L75" s="4" t="s">
        <v>456</v>
      </c>
      <c r="M75" s="8">
        <v>1827.87</v>
      </c>
      <c r="N75" s="8">
        <f t="shared" si="17"/>
        <v>0.734231718102686</v>
      </c>
      <c r="O75" s="4" t="s">
        <v>241</v>
      </c>
      <c r="P75" s="4" t="s">
        <v>42</v>
      </c>
      <c r="Q75" s="4" t="s">
        <v>43</v>
      </c>
      <c r="R75" s="8">
        <v>2</v>
      </c>
      <c r="T75" s="8">
        <f t="shared" si="10"/>
        <v>5.73423171810269</v>
      </c>
      <c r="U75" s="4"/>
      <c r="V75" s="4" t="s">
        <v>457</v>
      </c>
      <c r="W75" s="4">
        <v>0.316</v>
      </c>
      <c r="X75" s="8">
        <f t="shared" si="11"/>
        <v>0.651501364877161</v>
      </c>
      <c r="Y75" s="4" t="s">
        <v>458</v>
      </c>
      <c r="Z75" s="4">
        <v>13.22</v>
      </c>
      <c r="AA75" s="8">
        <f t="shared" ref="AA75:AA138" si="18">($Z$43-Z75)/($Z$43-$Z$86)</f>
        <v>0.940113342856895</v>
      </c>
      <c r="AB75" s="4" t="s">
        <v>459</v>
      </c>
      <c r="AC75" s="4">
        <v>0.8366</v>
      </c>
      <c r="AD75" s="8">
        <f t="shared" si="13"/>
        <v>0.998721953200115</v>
      </c>
      <c r="AE75" s="8">
        <f t="shared" si="14"/>
        <v>2.59033666093417</v>
      </c>
      <c r="AF75" s="4" t="s">
        <v>460</v>
      </c>
      <c r="AG75" s="8">
        <v>0.35</v>
      </c>
      <c r="AH75" s="5">
        <f t="shared" si="15"/>
        <v>0.533333333333333</v>
      </c>
      <c r="AI75" s="8">
        <v>-2.19</v>
      </c>
      <c r="AJ75" s="5">
        <f t="shared" si="9"/>
        <v>0.54315623148331</v>
      </c>
      <c r="AL75" s="5">
        <f t="shared" si="16"/>
        <v>3.66682622575081</v>
      </c>
      <c r="AN75" s="4"/>
      <c r="AO75" s="4"/>
      <c r="AP75" s="4"/>
    </row>
    <row r="76" spans="1:42">
      <c r="A76" s="4" t="s">
        <v>51</v>
      </c>
      <c r="B76" s="4" t="s">
        <v>33</v>
      </c>
      <c r="C76" s="4" t="s">
        <v>33</v>
      </c>
      <c r="D76" s="4" t="s">
        <v>34</v>
      </c>
      <c r="E76" s="4" t="s">
        <v>35</v>
      </c>
      <c r="F76" s="4" t="s">
        <v>36</v>
      </c>
      <c r="G76" s="4" t="s">
        <v>37</v>
      </c>
      <c r="H76" s="8">
        <v>2</v>
      </c>
      <c r="I76" s="4" t="s">
        <v>38</v>
      </c>
      <c r="J76" s="4" t="s">
        <v>39</v>
      </c>
      <c r="K76" s="8">
        <v>2</v>
      </c>
      <c r="L76" s="4" t="s">
        <v>461</v>
      </c>
      <c r="M76" s="8">
        <v>808.09</v>
      </c>
      <c r="N76" s="8">
        <f t="shared" si="17"/>
        <v>0.932019891697311</v>
      </c>
      <c r="O76" s="4" t="s">
        <v>222</v>
      </c>
      <c r="P76" s="4" t="s">
        <v>42</v>
      </c>
      <c r="Q76" s="4" t="s">
        <v>43</v>
      </c>
      <c r="R76" s="8">
        <v>1</v>
      </c>
      <c r="T76" s="8">
        <f t="shared" si="10"/>
        <v>5.93201989169731</v>
      </c>
      <c r="U76" s="4"/>
      <c r="V76" s="4" t="s">
        <v>462</v>
      </c>
      <c r="W76" s="4">
        <v>0.4668</v>
      </c>
      <c r="X76" s="8">
        <f t="shared" si="11"/>
        <v>0.377070063694268</v>
      </c>
      <c r="Y76" s="4" t="s">
        <v>463</v>
      </c>
      <c r="Z76" s="4">
        <v>13.7</v>
      </c>
      <c r="AA76" s="8">
        <f t="shared" si="18"/>
        <v>0.937923319054074</v>
      </c>
      <c r="AB76" s="4" t="s">
        <v>464</v>
      </c>
      <c r="AC76" s="4">
        <v>1.89</v>
      </c>
      <c r="AD76" s="8">
        <f t="shared" si="13"/>
        <v>0.996550860636014</v>
      </c>
      <c r="AE76" s="8">
        <f t="shared" si="14"/>
        <v>2.31154424338436</v>
      </c>
      <c r="AF76" s="4" t="s">
        <v>465</v>
      </c>
      <c r="AG76" s="8">
        <v>0.42</v>
      </c>
      <c r="AH76" s="5">
        <f t="shared" si="15"/>
        <v>0.611111111111111</v>
      </c>
      <c r="AI76" s="8">
        <v>-2.53</v>
      </c>
      <c r="AJ76" s="5">
        <f t="shared" si="9"/>
        <v>0.476002370136283</v>
      </c>
      <c r="AL76" s="5">
        <f t="shared" si="16"/>
        <v>3.39865772463175</v>
      </c>
      <c r="AN76" s="4"/>
      <c r="AO76" s="4"/>
      <c r="AP76" s="4"/>
    </row>
    <row r="77" spans="1:42">
      <c r="A77" s="4" t="s">
        <v>63</v>
      </c>
      <c r="B77" s="4" t="s">
        <v>33</v>
      </c>
      <c r="C77" s="4" t="s">
        <v>33</v>
      </c>
      <c r="D77" s="4" t="s">
        <v>34</v>
      </c>
      <c r="E77" s="4" t="s">
        <v>35</v>
      </c>
      <c r="F77" s="4" t="s">
        <v>36</v>
      </c>
      <c r="G77" s="4" t="s">
        <v>37</v>
      </c>
      <c r="H77" s="8">
        <v>2</v>
      </c>
      <c r="I77" s="4" t="s">
        <v>38</v>
      </c>
      <c r="J77" s="4" t="s">
        <v>39</v>
      </c>
      <c r="K77" s="8">
        <v>2</v>
      </c>
      <c r="L77" s="4" t="s">
        <v>466</v>
      </c>
      <c r="M77" s="8">
        <v>782.65</v>
      </c>
      <c r="N77" s="8">
        <f t="shared" si="17"/>
        <v>0.936954025663703</v>
      </c>
      <c r="O77" s="4" t="s">
        <v>222</v>
      </c>
      <c r="P77" s="4" t="s">
        <v>42</v>
      </c>
      <c r="Q77" s="4" t="s">
        <v>43</v>
      </c>
      <c r="R77" s="8">
        <v>1</v>
      </c>
      <c r="T77" s="8">
        <f t="shared" si="10"/>
        <v>5.9369540256637</v>
      </c>
      <c r="U77" s="4"/>
      <c r="V77" s="4" t="s">
        <v>467</v>
      </c>
      <c r="W77" s="4">
        <v>0.4109</v>
      </c>
      <c r="X77" s="8">
        <f t="shared" si="11"/>
        <v>0.478798908098271</v>
      </c>
      <c r="Y77" s="4" t="s">
        <v>468</v>
      </c>
      <c r="Z77" s="4">
        <v>21.08</v>
      </c>
      <c r="AA77" s="8">
        <f t="shared" si="18"/>
        <v>0.904251703085698</v>
      </c>
      <c r="AB77" s="4" t="s">
        <v>469</v>
      </c>
      <c r="AC77" s="4">
        <v>43.56</v>
      </c>
      <c r="AD77" s="8">
        <f t="shared" si="13"/>
        <v>0.910667599627777</v>
      </c>
      <c r="AE77" s="8">
        <f t="shared" si="14"/>
        <v>2.29371821081175</v>
      </c>
      <c r="AF77" s="4" t="s">
        <v>306</v>
      </c>
      <c r="AG77" s="8">
        <v>0.13</v>
      </c>
      <c r="AH77" s="5">
        <f t="shared" si="15"/>
        <v>0.288888888888889</v>
      </c>
      <c r="AI77" s="8">
        <v>-3.7</v>
      </c>
      <c r="AJ77" s="5">
        <f t="shared" si="9"/>
        <v>0.244914082559747</v>
      </c>
      <c r="AL77" s="5">
        <f t="shared" si="16"/>
        <v>2.82752118226038</v>
      </c>
      <c r="AN77" s="4"/>
      <c r="AO77" s="4"/>
      <c r="AP77" s="4"/>
    </row>
    <row r="78" spans="1:42">
      <c r="A78" s="4" t="s">
        <v>75</v>
      </c>
      <c r="B78" s="4" t="s">
        <v>33</v>
      </c>
      <c r="C78" s="4" t="s">
        <v>33</v>
      </c>
      <c r="D78" s="4" t="s">
        <v>34</v>
      </c>
      <c r="E78" s="4" t="s">
        <v>35</v>
      </c>
      <c r="F78" s="4" t="s">
        <v>36</v>
      </c>
      <c r="G78" s="4" t="s">
        <v>91</v>
      </c>
      <c r="H78" s="8">
        <v>1</v>
      </c>
      <c r="I78" s="4" t="s">
        <v>38</v>
      </c>
      <c r="J78" s="4" t="s">
        <v>39</v>
      </c>
      <c r="K78" s="8">
        <v>2</v>
      </c>
      <c r="L78" s="4" t="s">
        <v>470</v>
      </c>
      <c r="M78" s="8">
        <v>2418.69</v>
      </c>
      <c r="N78" s="8">
        <f t="shared" si="17"/>
        <v>0.619641111576596</v>
      </c>
      <c r="O78" s="4" t="s">
        <v>241</v>
      </c>
      <c r="P78" s="4" t="s">
        <v>42</v>
      </c>
      <c r="Q78" s="4" t="s">
        <v>43</v>
      </c>
      <c r="R78" s="8">
        <v>2</v>
      </c>
      <c r="T78" s="8">
        <f t="shared" si="10"/>
        <v>5.6196411115766</v>
      </c>
      <c r="U78" s="4"/>
      <c r="V78" s="4" t="s">
        <v>471</v>
      </c>
      <c r="W78" s="4">
        <v>0.2998</v>
      </c>
      <c r="X78" s="8">
        <f t="shared" si="11"/>
        <v>0.68098271155596</v>
      </c>
      <c r="Y78" s="4" t="s">
        <v>472</v>
      </c>
      <c r="Z78" s="4">
        <v>17.15</v>
      </c>
      <c r="AA78" s="8">
        <f t="shared" si="18"/>
        <v>0.922182522971297</v>
      </c>
      <c r="AB78" s="4" t="s">
        <v>473</v>
      </c>
      <c r="AC78" s="4">
        <v>19.48</v>
      </c>
      <c r="AD78" s="8">
        <f t="shared" si="13"/>
        <v>0.960297283454951</v>
      </c>
      <c r="AE78" s="8">
        <f t="shared" si="14"/>
        <v>2.56346251798221</v>
      </c>
      <c r="AF78" s="4" t="s">
        <v>439</v>
      </c>
      <c r="AG78" s="8">
        <v>0.15</v>
      </c>
      <c r="AH78" s="5">
        <f t="shared" si="15"/>
        <v>0.311111111111111</v>
      </c>
      <c r="AI78" s="8">
        <v>-3.18</v>
      </c>
      <c r="AJ78" s="5">
        <f t="shared" si="9"/>
        <v>0.347619988149319</v>
      </c>
      <c r="AL78" s="5">
        <f t="shared" si="16"/>
        <v>3.22219361724264</v>
      </c>
      <c r="AN78" s="4"/>
      <c r="AO78" s="4"/>
      <c r="AP78" s="4"/>
    </row>
    <row r="79" spans="1:42">
      <c r="A79" s="4" t="s">
        <v>87</v>
      </c>
      <c r="B79" s="4" t="s">
        <v>33</v>
      </c>
      <c r="C79" s="4" t="s">
        <v>33</v>
      </c>
      <c r="D79" s="4" t="s">
        <v>34</v>
      </c>
      <c r="E79" s="4" t="s">
        <v>35</v>
      </c>
      <c r="F79" s="4" t="s">
        <v>34</v>
      </c>
      <c r="G79" s="4" t="s">
        <v>91</v>
      </c>
      <c r="H79" s="8">
        <v>0</v>
      </c>
      <c r="I79" s="4" t="s">
        <v>38</v>
      </c>
      <c r="J79" s="4" t="s">
        <v>39</v>
      </c>
      <c r="K79" s="8">
        <v>2</v>
      </c>
      <c r="L79" s="4" t="s">
        <v>474</v>
      </c>
      <c r="M79" s="8">
        <v>2081.69</v>
      </c>
      <c r="N79" s="8">
        <f t="shared" si="17"/>
        <v>0.685002870486741</v>
      </c>
      <c r="O79" s="4" t="s">
        <v>241</v>
      </c>
      <c r="P79" s="4" t="s">
        <v>42</v>
      </c>
      <c r="Q79" s="4" t="s">
        <v>43</v>
      </c>
      <c r="R79" s="8">
        <v>2</v>
      </c>
      <c r="T79" s="8">
        <f t="shared" si="10"/>
        <v>4.68500287048674</v>
      </c>
      <c r="U79" s="4"/>
      <c r="V79" s="4" t="s">
        <v>475</v>
      </c>
      <c r="W79" s="4">
        <v>0.2534</v>
      </c>
      <c r="X79" s="8">
        <f t="shared" si="11"/>
        <v>0.765423111919927</v>
      </c>
      <c r="Y79" s="4" t="s">
        <v>476</v>
      </c>
      <c r="Z79" s="4">
        <v>2.87</v>
      </c>
      <c r="AA79" s="8">
        <f t="shared" si="18"/>
        <v>0.987335731105227</v>
      </c>
      <c r="AB79" s="4" t="s">
        <v>477</v>
      </c>
      <c r="AC79" s="4">
        <v>16.4</v>
      </c>
      <c r="AD79" s="8">
        <f t="shared" si="13"/>
        <v>0.966645266270055</v>
      </c>
      <c r="AE79" s="8">
        <f t="shared" si="14"/>
        <v>2.71940410929521</v>
      </c>
      <c r="AF79" s="4" t="s">
        <v>271</v>
      </c>
      <c r="AG79" s="8">
        <v>0.24</v>
      </c>
      <c r="AH79" s="5">
        <f t="shared" si="15"/>
        <v>0.411111111111111</v>
      </c>
      <c r="AI79" s="8">
        <v>-2.68</v>
      </c>
      <c r="AJ79" s="5">
        <f t="shared" si="9"/>
        <v>0.44637566660083</v>
      </c>
      <c r="AL79" s="5">
        <f t="shared" si="16"/>
        <v>3.57689088700715</v>
      </c>
      <c r="AN79" s="4"/>
      <c r="AO79" s="4"/>
      <c r="AP79" s="4"/>
    </row>
    <row r="80" spans="1:42">
      <c r="A80" s="4" t="s">
        <v>99</v>
      </c>
      <c r="B80" s="4" t="s">
        <v>33</v>
      </c>
      <c r="C80" s="4" t="s">
        <v>33</v>
      </c>
      <c r="D80" s="4" t="s">
        <v>34</v>
      </c>
      <c r="E80" s="4" t="s">
        <v>35</v>
      </c>
      <c r="F80" s="4" t="s">
        <v>36</v>
      </c>
      <c r="G80" s="4" t="s">
        <v>91</v>
      </c>
      <c r="H80" s="8">
        <v>1</v>
      </c>
      <c r="I80" s="4" t="s">
        <v>38</v>
      </c>
      <c r="J80" s="4" t="s">
        <v>39</v>
      </c>
      <c r="K80" s="8">
        <v>2</v>
      </c>
      <c r="L80" s="4" t="s">
        <v>478</v>
      </c>
      <c r="M80" s="8">
        <v>2083.63</v>
      </c>
      <c r="N80" s="8">
        <f t="shared" si="17"/>
        <v>0.684626603981443</v>
      </c>
      <c r="O80" s="4" t="s">
        <v>241</v>
      </c>
      <c r="P80" s="4" t="s">
        <v>42</v>
      </c>
      <c r="Q80" s="4" t="s">
        <v>43</v>
      </c>
      <c r="R80" s="8">
        <v>2</v>
      </c>
      <c r="T80" s="8">
        <f t="shared" si="10"/>
        <v>5.68462660398144</v>
      </c>
      <c r="U80" s="4"/>
      <c r="V80" s="4" t="s">
        <v>479</v>
      </c>
      <c r="W80" s="4">
        <v>0.2627</v>
      </c>
      <c r="X80" s="8">
        <f t="shared" si="11"/>
        <v>0.748498635122839</v>
      </c>
      <c r="Y80" s="4" t="s">
        <v>480</v>
      </c>
      <c r="Z80" s="4">
        <v>14.04</v>
      </c>
      <c r="AA80" s="8">
        <f t="shared" si="18"/>
        <v>0.936372052193742</v>
      </c>
      <c r="AB80" s="4" t="s">
        <v>481</v>
      </c>
      <c r="AC80" s="4">
        <v>16.47</v>
      </c>
      <c r="AD80" s="8">
        <f t="shared" si="13"/>
        <v>0.966500993933348</v>
      </c>
      <c r="AE80" s="8">
        <f t="shared" si="14"/>
        <v>2.65137168124993</v>
      </c>
      <c r="AF80" s="4" t="s">
        <v>59</v>
      </c>
      <c r="AG80" s="8">
        <v>0.22</v>
      </c>
      <c r="AH80" s="5">
        <f t="shared" si="15"/>
        <v>0.388888888888889</v>
      </c>
      <c r="AI80" s="8">
        <v>-2.67</v>
      </c>
      <c r="AJ80" s="5">
        <f t="shared" si="9"/>
        <v>0.44835078016986</v>
      </c>
      <c r="AL80" s="5">
        <f t="shared" si="16"/>
        <v>3.48861135030868</v>
      </c>
      <c r="AN80" s="4"/>
      <c r="AO80" s="4"/>
      <c r="AP80" s="4"/>
    </row>
    <row r="81" spans="1:42">
      <c r="A81" s="4" t="s">
        <v>112</v>
      </c>
      <c r="B81" s="4" t="s">
        <v>33</v>
      </c>
      <c r="C81" s="4" t="s">
        <v>33</v>
      </c>
      <c r="D81" s="4" t="s">
        <v>34</v>
      </c>
      <c r="E81" s="4" t="s">
        <v>163</v>
      </c>
      <c r="F81" s="4" t="s">
        <v>36</v>
      </c>
      <c r="G81" s="4" t="s">
        <v>91</v>
      </c>
      <c r="H81" s="8">
        <v>2</v>
      </c>
      <c r="I81" s="4" t="s">
        <v>38</v>
      </c>
      <c r="J81" s="4" t="s">
        <v>39</v>
      </c>
      <c r="K81" s="8">
        <v>2</v>
      </c>
      <c r="L81" s="4" t="s">
        <v>482</v>
      </c>
      <c r="M81" s="8">
        <v>2510.2</v>
      </c>
      <c r="N81" s="8">
        <f t="shared" si="17"/>
        <v>0.601892581731291</v>
      </c>
      <c r="O81" s="4" t="s">
        <v>241</v>
      </c>
      <c r="P81" s="4" t="s">
        <v>42</v>
      </c>
      <c r="Q81" s="4" t="s">
        <v>43</v>
      </c>
      <c r="R81" s="8">
        <v>2</v>
      </c>
      <c r="T81" s="8">
        <f t="shared" si="10"/>
        <v>6.60189258173129</v>
      </c>
      <c r="U81" s="4"/>
      <c r="V81" s="4" t="s">
        <v>483</v>
      </c>
      <c r="W81" s="4">
        <v>0.3347</v>
      </c>
      <c r="X81" s="8">
        <f t="shared" si="11"/>
        <v>0.61747042766151</v>
      </c>
      <c r="Y81" s="4" t="s">
        <v>484</v>
      </c>
      <c r="Z81" s="4">
        <v>14.01</v>
      </c>
      <c r="AA81" s="8">
        <f t="shared" si="18"/>
        <v>0.936508928681419</v>
      </c>
      <c r="AB81" s="4" t="s">
        <v>485</v>
      </c>
      <c r="AC81" s="4">
        <v>24.62</v>
      </c>
      <c r="AD81" s="8">
        <f t="shared" si="13"/>
        <v>0.949703571873902</v>
      </c>
      <c r="AE81" s="8">
        <f t="shared" si="14"/>
        <v>2.50368292821683</v>
      </c>
      <c r="AF81" s="4" t="s">
        <v>306</v>
      </c>
      <c r="AG81" s="8">
        <v>0.13</v>
      </c>
      <c r="AH81" s="5">
        <f t="shared" si="15"/>
        <v>0.288888888888889</v>
      </c>
      <c r="AI81" s="8">
        <v>-3.91</v>
      </c>
      <c r="AJ81" s="5">
        <f t="shared" si="9"/>
        <v>0.203436697610113</v>
      </c>
      <c r="AL81" s="5">
        <f t="shared" si="16"/>
        <v>2.99600851471583</v>
      </c>
      <c r="AN81" s="4"/>
      <c r="AO81" s="4"/>
      <c r="AP81" s="4"/>
    </row>
    <row r="82" spans="1:42">
      <c r="A82" s="4" t="s">
        <v>124</v>
      </c>
      <c r="B82" s="4" t="s">
        <v>33</v>
      </c>
      <c r="C82" s="4" t="s">
        <v>33</v>
      </c>
      <c r="D82" s="4" t="s">
        <v>34</v>
      </c>
      <c r="E82" s="4" t="s">
        <v>35</v>
      </c>
      <c r="F82" s="4" t="s">
        <v>36</v>
      </c>
      <c r="G82" s="4" t="s">
        <v>91</v>
      </c>
      <c r="H82" s="8">
        <v>1</v>
      </c>
      <c r="I82" s="4" t="s">
        <v>38</v>
      </c>
      <c r="J82" s="4" t="s">
        <v>275</v>
      </c>
      <c r="K82" s="8">
        <v>2</v>
      </c>
      <c r="L82" s="4" t="s">
        <v>486</v>
      </c>
      <c r="M82" s="8">
        <v>1858.29</v>
      </c>
      <c r="N82" s="8">
        <f t="shared" si="17"/>
        <v>0.728331704138156</v>
      </c>
      <c r="O82" s="4" t="s">
        <v>241</v>
      </c>
      <c r="P82" s="4" t="s">
        <v>42</v>
      </c>
      <c r="Q82" s="4" t="s">
        <v>43</v>
      </c>
      <c r="R82" s="8">
        <v>2</v>
      </c>
      <c r="T82" s="8">
        <f t="shared" si="10"/>
        <v>5.72833170413816</v>
      </c>
      <c r="U82" s="4"/>
      <c r="V82" s="4" t="s">
        <v>487</v>
      </c>
      <c r="W82" s="4">
        <v>0.2422</v>
      </c>
      <c r="X82" s="8">
        <f t="shared" si="11"/>
        <v>0.785805277525023</v>
      </c>
      <c r="Y82" s="4" t="s">
        <v>488</v>
      </c>
      <c r="Z82" s="4">
        <v>37.27</v>
      </c>
      <c r="AA82" s="8">
        <f t="shared" si="18"/>
        <v>0.830384025236374</v>
      </c>
      <c r="AB82" s="4" t="s">
        <v>489</v>
      </c>
      <c r="AC82" s="4">
        <v>1.34</v>
      </c>
      <c r="AD82" s="8">
        <f t="shared" si="13"/>
        <v>0.997684428995854</v>
      </c>
      <c r="AE82" s="8">
        <f t="shared" si="14"/>
        <v>2.61387373175725</v>
      </c>
      <c r="AF82" s="4" t="s">
        <v>408</v>
      </c>
      <c r="AG82" s="8">
        <v>0.25</v>
      </c>
      <c r="AH82" s="5">
        <f t="shared" si="15"/>
        <v>0.422222222222222</v>
      </c>
      <c r="AI82" s="8">
        <v>-1.86</v>
      </c>
      <c r="AJ82" s="5">
        <f t="shared" si="9"/>
        <v>0.608334979261307</v>
      </c>
      <c r="AL82" s="5">
        <f t="shared" si="16"/>
        <v>3.64443093324078</v>
      </c>
      <c r="AN82" s="4"/>
      <c r="AO82" s="4"/>
      <c r="AP82" s="4"/>
    </row>
    <row r="83" spans="1:42">
      <c r="A83" s="4" t="s">
        <v>136</v>
      </c>
      <c r="B83" s="4" t="s">
        <v>33</v>
      </c>
      <c r="C83" s="4" t="s">
        <v>33</v>
      </c>
      <c r="D83" s="4" t="s">
        <v>34</v>
      </c>
      <c r="E83" s="4" t="s">
        <v>35</v>
      </c>
      <c r="F83" s="4" t="s">
        <v>36</v>
      </c>
      <c r="G83" s="4" t="s">
        <v>37</v>
      </c>
      <c r="H83" s="8">
        <v>2</v>
      </c>
      <c r="I83" s="4" t="s">
        <v>38</v>
      </c>
      <c r="J83" s="4" t="s">
        <v>275</v>
      </c>
      <c r="K83" s="8">
        <v>2</v>
      </c>
      <c r="L83" s="4" t="s">
        <v>490</v>
      </c>
      <c r="M83" s="8">
        <v>2240.07</v>
      </c>
      <c r="N83" s="8">
        <f t="shared" si="17"/>
        <v>0.654284783317041</v>
      </c>
      <c r="O83" s="4" t="s">
        <v>241</v>
      </c>
      <c r="P83" s="4" t="s">
        <v>42</v>
      </c>
      <c r="Q83" s="4" t="s">
        <v>43</v>
      </c>
      <c r="R83" s="8">
        <v>2</v>
      </c>
      <c r="T83" s="8">
        <f t="shared" si="10"/>
        <v>6.65428478331704</v>
      </c>
      <c r="U83" s="4"/>
      <c r="V83" s="4" t="s">
        <v>491</v>
      </c>
      <c r="W83" s="4">
        <v>0.2714</v>
      </c>
      <c r="X83" s="8">
        <f t="shared" si="11"/>
        <v>0.732666060054595</v>
      </c>
      <c r="Y83" s="4" t="s">
        <v>492</v>
      </c>
      <c r="Z83" s="4">
        <v>61.11</v>
      </c>
      <c r="AA83" s="8">
        <f t="shared" si="18"/>
        <v>0.721612843029588</v>
      </c>
      <c r="AB83" s="4" t="s">
        <v>493</v>
      </c>
      <c r="AC83" s="4">
        <v>28.18</v>
      </c>
      <c r="AD83" s="8">
        <f t="shared" si="13"/>
        <v>0.942366293035665</v>
      </c>
      <c r="AE83" s="8">
        <f t="shared" si="14"/>
        <v>2.39664519611985</v>
      </c>
      <c r="AF83" s="4" t="s">
        <v>494</v>
      </c>
      <c r="AG83" s="8">
        <v>0.11</v>
      </c>
      <c r="AH83" s="5">
        <f t="shared" si="15"/>
        <v>0.266666666666667</v>
      </c>
      <c r="AI83" s="8">
        <v>-3.02</v>
      </c>
      <c r="AJ83" s="5">
        <f t="shared" si="9"/>
        <v>0.379221805253802</v>
      </c>
      <c r="AL83" s="5">
        <f t="shared" si="16"/>
        <v>3.04253366804032</v>
      </c>
      <c r="AN83" s="4"/>
      <c r="AO83" s="4"/>
      <c r="AP83" s="4"/>
    </row>
    <row r="84" spans="1:42">
      <c r="A84" s="4"/>
      <c r="B84" s="4"/>
      <c r="C84" s="4"/>
      <c r="D84" s="4"/>
      <c r="E84" s="4"/>
      <c r="F84" s="4"/>
      <c r="G84" s="4">
        <v>0</v>
      </c>
      <c r="H84" s="8">
        <f>AVERAGE(H75:H83)</f>
        <v>1.33333333333333</v>
      </c>
      <c r="I84" s="4"/>
      <c r="J84" s="4">
        <v>1</v>
      </c>
      <c r="K84" s="8">
        <v>2</v>
      </c>
      <c r="L84" s="4">
        <v>1997.08</v>
      </c>
      <c r="M84" s="8">
        <f>AVERAGE(M75:M83)</f>
        <v>1845.68666666667</v>
      </c>
      <c r="N84" s="8"/>
      <c r="O84" s="4"/>
      <c r="P84" s="4"/>
      <c r="Q84" s="4">
        <v>2</v>
      </c>
      <c r="R84" s="8">
        <f>AVERAGE(R75:R83)</f>
        <v>1.77777777777778</v>
      </c>
      <c r="S84" s="8">
        <v>3.70141313286475</v>
      </c>
      <c r="T84" s="8">
        <f>AVERAGE(T75:T83)</f>
        <v>5.84188725452166</v>
      </c>
      <c r="U84" s="4"/>
      <c r="V84" s="4"/>
      <c r="W84" s="4"/>
      <c r="X84" s="8"/>
      <c r="Y84" s="4"/>
      <c r="Z84" s="4"/>
      <c r="AA84" s="8"/>
      <c r="AB84" s="4"/>
      <c r="AC84" s="4"/>
      <c r="AD84" s="8">
        <v>2.63134773191152</v>
      </c>
      <c r="AE84" s="8">
        <f>AVERAGE(AE75:AE83)</f>
        <v>2.51600436441684</v>
      </c>
      <c r="AF84" s="4"/>
      <c r="AG84" s="8">
        <v>0.488888888888889</v>
      </c>
      <c r="AH84" s="5">
        <f>AVERAGE(AH75:AH83)</f>
        <v>0.391358024691358</v>
      </c>
      <c r="AI84" s="8">
        <v>0.54118111791428</v>
      </c>
      <c r="AJ84" s="5">
        <f>AVERAGE(AJ75:AJ83)</f>
        <v>0.410823622358286</v>
      </c>
      <c r="AK84" s="8">
        <v>3.66141773871468</v>
      </c>
      <c r="AL84" s="5">
        <f>AVERAGE(AL75:AL83)</f>
        <v>3.31818601146648</v>
      </c>
      <c r="AN84" s="4"/>
      <c r="AO84" s="4"/>
      <c r="AP84" s="4"/>
    </row>
    <row r="85" spans="1:42">
      <c r="A85" s="4" t="s">
        <v>153</v>
      </c>
      <c r="B85" s="4" t="s">
        <v>33</v>
      </c>
      <c r="C85" s="4" t="s">
        <v>33</v>
      </c>
      <c r="D85" s="4" t="s">
        <v>34</v>
      </c>
      <c r="E85" s="4" t="s">
        <v>35</v>
      </c>
      <c r="F85" s="4" t="s">
        <v>34</v>
      </c>
      <c r="G85" s="4" t="s">
        <v>91</v>
      </c>
      <c r="H85" s="8">
        <v>0</v>
      </c>
      <c r="I85" s="4" t="s">
        <v>38</v>
      </c>
      <c r="J85" s="4" t="s">
        <v>39</v>
      </c>
      <c r="K85" s="8">
        <v>2</v>
      </c>
      <c r="L85" s="4" t="s">
        <v>495</v>
      </c>
      <c r="M85" s="8">
        <v>2010.18</v>
      </c>
      <c r="N85" s="8">
        <f t="shared" si="17"/>
        <v>0.698872364194945</v>
      </c>
      <c r="O85" s="4" t="s">
        <v>241</v>
      </c>
      <c r="P85" s="4" t="s">
        <v>42</v>
      </c>
      <c r="Q85" s="4" t="s">
        <v>43</v>
      </c>
      <c r="R85" s="8">
        <v>2</v>
      </c>
      <c r="T85" s="8">
        <f t="shared" si="10"/>
        <v>4.69887236419495</v>
      </c>
      <c r="U85" s="4"/>
      <c r="V85" s="4" t="s">
        <v>496</v>
      </c>
      <c r="W85" s="4">
        <v>0.2483</v>
      </c>
      <c r="X85" s="8">
        <f t="shared" si="11"/>
        <v>0.774704276615105</v>
      </c>
      <c r="Y85" s="4" t="s">
        <v>497</v>
      </c>
      <c r="Z85" s="4">
        <v>0.5996</v>
      </c>
      <c r="AA85" s="8">
        <f t="shared" si="18"/>
        <v>0.997694543692572</v>
      </c>
      <c r="AB85" s="4" t="s">
        <v>498</v>
      </c>
      <c r="AC85" s="4">
        <v>5.06</v>
      </c>
      <c r="AD85" s="8">
        <f t="shared" si="13"/>
        <v>0.990017384816573</v>
      </c>
      <c r="AE85" s="8">
        <f t="shared" si="14"/>
        <v>2.76241620512425</v>
      </c>
      <c r="AF85" s="4" t="s">
        <v>210</v>
      </c>
      <c r="AG85" s="8">
        <v>0.27</v>
      </c>
      <c r="AH85" s="5">
        <f t="shared" si="15"/>
        <v>0.444444444444444</v>
      </c>
      <c r="AI85" s="8">
        <v>-2.88</v>
      </c>
      <c r="AJ85" s="5">
        <f t="shared" ref="AJ85:AJ113" si="19">(AI85-$AI$41)/($AI$90-$AI$41)</f>
        <v>0.406873395220225</v>
      </c>
      <c r="AL85" s="5">
        <f t="shared" si="16"/>
        <v>3.61373404478892</v>
      </c>
      <c r="AN85" s="4"/>
      <c r="AO85" s="4"/>
      <c r="AP85" s="4"/>
    </row>
    <row r="86" spans="1:42">
      <c r="A86" s="4" t="s">
        <v>159</v>
      </c>
      <c r="B86" s="4" t="s">
        <v>33</v>
      </c>
      <c r="C86" s="4" t="s">
        <v>33</v>
      </c>
      <c r="D86" s="4" t="s">
        <v>34</v>
      </c>
      <c r="E86" s="4" t="s">
        <v>35</v>
      </c>
      <c r="F86" s="4" t="s">
        <v>34</v>
      </c>
      <c r="G86" s="4" t="s">
        <v>91</v>
      </c>
      <c r="H86" s="8">
        <v>0</v>
      </c>
      <c r="I86" s="4" t="s">
        <v>38</v>
      </c>
      <c r="J86" s="4" t="s">
        <v>39</v>
      </c>
      <c r="K86" s="8">
        <v>2</v>
      </c>
      <c r="L86" s="4" t="s">
        <v>499</v>
      </c>
      <c r="M86" s="8">
        <v>2106.84</v>
      </c>
      <c r="N86" s="8">
        <f t="shared" si="17"/>
        <v>0.680124982544337</v>
      </c>
      <c r="O86" s="4" t="s">
        <v>241</v>
      </c>
      <c r="P86" s="4" t="s">
        <v>43</v>
      </c>
      <c r="Q86" s="4" t="s">
        <v>43</v>
      </c>
      <c r="R86" s="8">
        <v>1</v>
      </c>
      <c r="T86" s="8">
        <f t="shared" si="10"/>
        <v>3.68012498254434</v>
      </c>
      <c r="U86" s="4"/>
      <c r="V86" s="4" t="s">
        <v>500</v>
      </c>
      <c r="W86" s="4">
        <v>0.2535</v>
      </c>
      <c r="X86" s="8">
        <f t="shared" si="11"/>
        <v>0.765241128298453</v>
      </c>
      <c r="Y86" s="4" t="s">
        <v>501</v>
      </c>
      <c r="Z86" s="4">
        <v>0.0943</v>
      </c>
      <c r="AA86" s="8">
        <f t="shared" si="18"/>
        <v>1</v>
      </c>
      <c r="AB86" s="4" t="s">
        <v>502</v>
      </c>
      <c r="AC86" s="4">
        <v>4.14</v>
      </c>
      <c r="AD86" s="8">
        <f t="shared" si="13"/>
        <v>0.991913535527578</v>
      </c>
      <c r="AE86" s="8">
        <f t="shared" si="14"/>
        <v>2.75715466382603</v>
      </c>
      <c r="AF86" s="4" t="s">
        <v>503</v>
      </c>
      <c r="AG86" s="8">
        <v>0.36</v>
      </c>
      <c r="AH86" s="5">
        <f t="shared" si="15"/>
        <v>0.544444444444444</v>
      </c>
      <c r="AI86" s="8">
        <v>-2.38</v>
      </c>
      <c r="AJ86" s="5">
        <f t="shared" si="19"/>
        <v>0.505629073671736</v>
      </c>
      <c r="AL86" s="5">
        <f t="shared" si="16"/>
        <v>3.80722818194221</v>
      </c>
      <c r="AN86" s="4"/>
      <c r="AO86" s="4"/>
      <c r="AP86" s="4"/>
    </row>
    <row r="87" spans="1:42">
      <c r="A87" s="4" t="s">
        <v>170</v>
      </c>
      <c r="B87" s="4" t="s">
        <v>33</v>
      </c>
      <c r="C87" s="4" t="s">
        <v>33</v>
      </c>
      <c r="D87" s="4" t="s">
        <v>34</v>
      </c>
      <c r="E87" s="4" t="s">
        <v>35</v>
      </c>
      <c r="F87" s="4" t="s">
        <v>34</v>
      </c>
      <c r="G87" s="4" t="s">
        <v>91</v>
      </c>
      <c r="H87" s="8">
        <v>0</v>
      </c>
      <c r="I87" s="4" t="s">
        <v>38</v>
      </c>
      <c r="J87" s="4" t="s">
        <v>39</v>
      </c>
      <c r="K87" s="8">
        <v>2</v>
      </c>
      <c r="L87" s="4" t="s">
        <v>504</v>
      </c>
      <c r="M87" s="8">
        <v>1920.58</v>
      </c>
      <c r="N87" s="8">
        <f t="shared" si="17"/>
        <v>0.716250446089156</v>
      </c>
      <c r="O87" s="4" t="s">
        <v>241</v>
      </c>
      <c r="P87" s="4" t="s">
        <v>42</v>
      </c>
      <c r="Q87" s="4" t="s">
        <v>43</v>
      </c>
      <c r="R87" s="8">
        <v>2</v>
      </c>
      <c r="T87" s="8">
        <f t="shared" si="10"/>
        <v>4.71625044608916</v>
      </c>
      <c r="U87" s="4"/>
      <c r="V87" s="4" t="s">
        <v>505</v>
      </c>
      <c r="W87" s="4">
        <v>0.2275</v>
      </c>
      <c r="X87" s="8">
        <f t="shared" si="11"/>
        <v>0.81255686988171</v>
      </c>
      <c r="Y87" s="4" t="s">
        <v>94</v>
      </c>
      <c r="Z87" s="4">
        <v>1.31</v>
      </c>
      <c r="AA87" s="8">
        <f t="shared" si="18"/>
        <v>0.994453308464396</v>
      </c>
      <c r="AB87" s="4" t="s">
        <v>506</v>
      </c>
      <c r="AC87" s="4">
        <v>0.3298</v>
      </c>
      <c r="AD87" s="8">
        <f t="shared" si="13"/>
        <v>0.999766484917873</v>
      </c>
      <c r="AE87" s="8">
        <f t="shared" si="14"/>
        <v>2.80677666326398</v>
      </c>
      <c r="AF87" s="4" t="s">
        <v>507</v>
      </c>
      <c r="AG87" s="8">
        <v>0.39</v>
      </c>
      <c r="AH87" s="5">
        <f t="shared" si="15"/>
        <v>0.577777777777778</v>
      </c>
      <c r="AI87" s="8">
        <v>-1.56</v>
      </c>
      <c r="AJ87" s="5">
        <f t="shared" si="19"/>
        <v>0.667588386332214</v>
      </c>
      <c r="AL87" s="5">
        <f t="shared" si="16"/>
        <v>4.05214282737397</v>
      </c>
      <c r="AN87" s="4"/>
      <c r="AO87" s="4"/>
      <c r="AP87" s="4"/>
    </row>
    <row r="88" spans="1:42">
      <c r="A88" s="4" t="s">
        <v>182</v>
      </c>
      <c r="B88" s="4" t="s">
        <v>33</v>
      </c>
      <c r="C88" s="4" t="s">
        <v>33</v>
      </c>
      <c r="D88" s="4" t="s">
        <v>34</v>
      </c>
      <c r="E88" s="4" t="s">
        <v>35</v>
      </c>
      <c r="F88" s="4" t="s">
        <v>34</v>
      </c>
      <c r="G88" s="4" t="s">
        <v>91</v>
      </c>
      <c r="H88" s="8">
        <v>0</v>
      </c>
      <c r="I88" s="4" t="s">
        <v>38</v>
      </c>
      <c r="J88" s="4" t="s">
        <v>39</v>
      </c>
      <c r="K88" s="8">
        <v>2</v>
      </c>
      <c r="L88" s="4" t="s">
        <v>508</v>
      </c>
      <c r="M88" s="8">
        <v>1902.65</v>
      </c>
      <c r="N88" s="8">
        <f t="shared" si="17"/>
        <v>0.719728001986067</v>
      </c>
      <c r="O88" s="4" t="s">
        <v>241</v>
      </c>
      <c r="P88" s="4" t="s">
        <v>42</v>
      </c>
      <c r="Q88" s="4" t="s">
        <v>43</v>
      </c>
      <c r="R88" s="8">
        <v>2</v>
      </c>
      <c r="T88" s="8">
        <f t="shared" si="10"/>
        <v>4.71972800198607</v>
      </c>
      <c r="U88" s="4"/>
      <c r="V88" s="4" t="s">
        <v>509</v>
      </c>
      <c r="W88" s="4">
        <v>0.2326</v>
      </c>
      <c r="X88" s="8">
        <f t="shared" si="11"/>
        <v>0.803275705186533</v>
      </c>
      <c r="Y88" s="4" t="s">
        <v>510</v>
      </c>
      <c r="Z88" s="4">
        <v>2.13</v>
      </c>
      <c r="AA88" s="8">
        <f t="shared" si="18"/>
        <v>0.990712017801244</v>
      </c>
      <c r="AB88" s="4" t="s">
        <v>511</v>
      </c>
      <c r="AC88" s="4">
        <v>7.28</v>
      </c>
      <c r="AD88" s="8">
        <f t="shared" si="13"/>
        <v>0.985441890709583</v>
      </c>
      <c r="AE88" s="8">
        <f t="shared" si="14"/>
        <v>2.77942961369736</v>
      </c>
      <c r="AF88" s="4" t="s">
        <v>271</v>
      </c>
      <c r="AG88" s="8">
        <v>0.24</v>
      </c>
      <c r="AH88" s="5">
        <f t="shared" si="15"/>
        <v>0.411111111111111</v>
      </c>
      <c r="AI88" s="8">
        <v>-2.72</v>
      </c>
      <c r="AJ88" s="5">
        <f t="shared" si="19"/>
        <v>0.438475212324709</v>
      </c>
      <c r="AL88" s="5">
        <f t="shared" si="16"/>
        <v>3.62901593713318</v>
      </c>
      <c r="AN88" s="4"/>
      <c r="AO88" s="4"/>
      <c r="AP88" s="4"/>
    </row>
    <row r="89" spans="2:38">
      <c r="B89" s="7"/>
      <c r="C89" s="4"/>
      <c r="D89" s="7"/>
      <c r="F89" s="7"/>
      <c r="G89" s="7">
        <v>0</v>
      </c>
      <c r="H89" s="5">
        <f>AVERAGE(H85:H88)</f>
        <v>0</v>
      </c>
      <c r="I89" s="7"/>
      <c r="J89" s="7">
        <v>2</v>
      </c>
      <c r="K89" s="5">
        <v>2</v>
      </c>
      <c r="L89" s="4">
        <v>2026.26</v>
      </c>
      <c r="M89" s="5">
        <f>AVERAGE(M85:M88)</f>
        <v>1985.0625</v>
      </c>
      <c r="N89" s="8"/>
      <c r="O89" s="7"/>
      <c r="P89" s="7"/>
      <c r="Q89" s="7">
        <v>2</v>
      </c>
      <c r="R89" s="5">
        <f>AVERAGE(R85:R88)</f>
        <v>1.75</v>
      </c>
      <c r="S89" s="8">
        <v>4.69575361914072</v>
      </c>
      <c r="T89" s="8">
        <f>AVERAGE(T85:T88)</f>
        <v>4.45374394870363</v>
      </c>
      <c r="U89" s="7"/>
      <c r="V89" s="7"/>
      <c r="W89" s="7"/>
      <c r="X89" s="8"/>
      <c r="Y89" s="7"/>
      <c r="Z89" s="7"/>
      <c r="AA89" s="8"/>
      <c r="AB89" s="7"/>
      <c r="AC89" s="7"/>
      <c r="AD89" s="8">
        <v>2.71900270979036</v>
      </c>
      <c r="AE89" s="8">
        <f>AVERAGE(AE85:AE88)</f>
        <v>2.7764442864779</v>
      </c>
      <c r="AG89" s="5">
        <v>0.633333333333333</v>
      </c>
      <c r="AH89" s="5">
        <f>AVERAGE(AH85:AH88)</f>
        <v>0.494444444444444</v>
      </c>
      <c r="AI89" s="5">
        <v>0.637961682796761</v>
      </c>
      <c r="AJ89" s="5">
        <f>AVERAGE(AJ85:AJ88)</f>
        <v>0.504641516887221</v>
      </c>
      <c r="AK89" s="8">
        <v>3.99029772592046</v>
      </c>
      <c r="AL89" s="5">
        <f>AVERAGE(AL85:AL88)</f>
        <v>3.77553024780957</v>
      </c>
    </row>
    <row r="90" spans="1:42">
      <c r="A90" s="4" t="s">
        <v>201</v>
      </c>
      <c r="B90" s="4" t="s">
        <v>33</v>
      </c>
      <c r="C90" s="11" t="s">
        <v>33</v>
      </c>
      <c r="D90" s="12" t="s">
        <v>34</v>
      </c>
      <c r="E90" s="11" t="s">
        <v>35</v>
      </c>
      <c r="F90" s="4" t="s">
        <v>36</v>
      </c>
      <c r="G90" s="11" t="s">
        <v>91</v>
      </c>
      <c r="H90" s="13">
        <v>1</v>
      </c>
      <c r="I90" s="11" t="s">
        <v>38</v>
      </c>
      <c r="J90" s="11" t="s">
        <v>39</v>
      </c>
      <c r="K90" s="14">
        <v>2</v>
      </c>
      <c r="L90" s="12" t="s">
        <v>512</v>
      </c>
      <c r="M90" s="14">
        <v>2066.52</v>
      </c>
      <c r="N90" s="8">
        <f t="shared" si="17"/>
        <v>0.687945119396732</v>
      </c>
      <c r="O90" s="4" t="s">
        <v>241</v>
      </c>
      <c r="P90" s="4" t="s">
        <v>42</v>
      </c>
      <c r="Q90" s="11" t="s">
        <v>43</v>
      </c>
      <c r="R90" s="13">
        <v>2</v>
      </c>
      <c r="T90" s="8">
        <f t="shared" si="10"/>
        <v>5.68794511939673</v>
      </c>
      <c r="U90" s="11"/>
      <c r="V90" s="11" t="s">
        <v>513</v>
      </c>
      <c r="W90" s="11">
        <v>0.3511</v>
      </c>
      <c r="X90" s="8">
        <f t="shared" si="11"/>
        <v>0.587625113739763</v>
      </c>
      <c r="Y90" s="11" t="s">
        <v>514</v>
      </c>
      <c r="Z90" s="11">
        <v>19.35</v>
      </c>
      <c r="AA90" s="8">
        <f t="shared" si="18"/>
        <v>0.912144913875033</v>
      </c>
      <c r="AB90" s="11" t="s">
        <v>515</v>
      </c>
      <c r="AC90" s="11">
        <v>321.58</v>
      </c>
      <c r="AD90" s="8">
        <f t="shared" si="13"/>
        <v>0.337659098895595</v>
      </c>
      <c r="AE90" s="8">
        <f t="shared" si="14"/>
        <v>1.83742912651039</v>
      </c>
      <c r="AF90" s="11" t="s">
        <v>408</v>
      </c>
      <c r="AG90" s="13">
        <v>0.25</v>
      </c>
      <c r="AH90" s="5">
        <f t="shared" si="15"/>
        <v>0.422222222222222</v>
      </c>
      <c r="AI90" s="8">
        <v>0.123</v>
      </c>
      <c r="AJ90" s="5">
        <f t="shared" si="19"/>
        <v>1</v>
      </c>
      <c r="AL90" s="5">
        <f t="shared" si="16"/>
        <v>3.25965134873261</v>
      </c>
      <c r="AN90" s="11"/>
      <c r="AO90" s="11"/>
      <c r="AP90" s="11"/>
    </row>
    <row r="91" spans="1:42">
      <c r="A91" s="4" t="s">
        <v>213</v>
      </c>
      <c r="B91" s="4" t="s">
        <v>33</v>
      </c>
      <c r="C91" s="11" t="s">
        <v>33</v>
      </c>
      <c r="D91" s="12" t="s">
        <v>34</v>
      </c>
      <c r="E91" s="11" t="s">
        <v>35</v>
      </c>
      <c r="F91" s="11" t="s">
        <v>34</v>
      </c>
      <c r="G91" s="11" t="s">
        <v>91</v>
      </c>
      <c r="H91" s="13">
        <v>0</v>
      </c>
      <c r="I91" s="11" t="s">
        <v>38</v>
      </c>
      <c r="J91" s="11" t="s">
        <v>39</v>
      </c>
      <c r="K91" s="14">
        <v>2</v>
      </c>
      <c r="L91" s="12" t="s">
        <v>516</v>
      </c>
      <c r="M91" s="14">
        <v>2136.49</v>
      </c>
      <c r="N91" s="8">
        <f t="shared" si="17"/>
        <v>0.674374311471086</v>
      </c>
      <c r="O91" s="4" t="s">
        <v>241</v>
      </c>
      <c r="P91" s="4" t="s">
        <v>42</v>
      </c>
      <c r="Q91" s="11" t="s">
        <v>43</v>
      </c>
      <c r="R91" s="13">
        <v>2</v>
      </c>
      <c r="T91" s="8">
        <f t="shared" si="10"/>
        <v>4.67437431147109</v>
      </c>
      <c r="U91" s="11"/>
      <c r="V91" s="11" t="s">
        <v>517</v>
      </c>
      <c r="W91" s="11">
        <v>0.2296</v>
      </c>
      <c r="X91" s="8">
        <f t="shared" si="11"/>
        <v>0.808735213830755</v>
      </c>
      <c r="Y91" s="11" t="s">
        <v>518</v>
      </c>
      <c r="Z91" s="11">
        <v>3.14</v>
      </c>
      <c r="AA91" s="8">
        <f t="shared" si="18"/>
        <v>0.986103842716141</v>
      </c>
      <c r="AB91" s="11" t="s">
        <v>519</v>
      </c>
      <c r="AC91" s="11">
        <v>275.3</v>
      </c>
      <c r="AD91" s="8">
        <f t="shared" si="13"/>
        <v>0.433043723792672</v>
      </c>
      <c r="AE91" s="8">
        <f t="shared" si="14"/>
        <v>2.22788278033957</v>
      </c>
      <c r="AF91" s="11" t="s">
        <v>120</v>
      </c>
      <c r="AG91" s="13">
        <v>0.31</v>
      </c>
      <c r="AH91" s="5">
        <f t="shared" si="15"/>
        <v>0.488888888888889</v>
      </c>
      <c r="AI91" s="8">
        <v>-2.59</v>
      </c>
      <c r="AJ91" s="5">
        <f t="shared" si="19"/>
        <v>0.464151688722102</v>
      </c>
      <c r="AL91" s="5">
        <f t="shared" si="16"/>
        <v>3.18092335795056</v>
      </c>
      <c r="AN91" s="11"/>
      <c r="AO91" s="11"/>
      <c r="AP91" s="11"/>
    </row>
    <row r="92" spans="1:42">
      <c r="A92" s="4" t="s">
        <v>218</v>
      </c>
      <c r="B92" s="4" t="s">
        <v>33</v>
      </c>
      <c r="C92" s="11" t="s">
        <v>33</v>
      </c>
      <c r="D92" s="12" t="s">
        <v>34</v>
      </c>
      <c r="E92" s="11" t="s">
        <v>163</v>
      </c>
      <c r="F92" s="4" t="s">
        <v>36</v>
      </c>
      <c r="G92" s="11" t="s">
        <v>91</v>
      </c>
      <c r="H92" s="13">
        <v>2</v>
      </c>
      <c r="I92" s="11" t="s">
        <v>38</v>
      </c>
      <c r="J92" s="12" t="s">
        <v>275</v>
      </c>
      <c r="K92" s="14">
        <v>2</v>
      </c>
      <c r="L92" s="12" t="s">
        <v>520</v>
      </c>
      <c r="M92" s="14">
        <v>1917.34</v>
      </c>
      <c r="N92" s="8">
        <f t="shared" si="17"/>
        <v>0.716878849943366</v>
      </c>
      <c r="O92" s="4" t="s">
        <v>241</v>
      </c>
      <c r="P92" s="4" t="s">
        <v>42</v>
      </c>
      <c r="Q92" s="11" t="s">
        <v>43</v>
      </c>
      <c r="R92" s="13">
        <v>2</v>
      </c>
      <c r="T92" s="8">
        <f t="shared" si="10"/>
        <v>6.71687884994337</v>
      </c>
      <c r="U92" s="11"/>
      <c r="V92" s="11" t="s">
        <v>521</v>
      </c>
      <c r="W92" s="11">
        <v>0.2687</v>
      </c>
      <c r="X92" s="8">
        <f t="shared" si="11"/>
        <v>0.737579617834395</v>
      </c>
      <c r="Y92" s="11" t="s">
        <v>522</v>
      </c>
      <c r="Z92" s="11">
        <v>37.85</v>
      </c>
      <c r="AA92" s="8">
        <f t="shared" si="18"/>
        <v>0.827737746474632</v>
      </c>
      <c r="AB92" s="11" t="s">
        <v>523</v>
      </c>
      <c r="AC92" s="11">
        <v>21.53</v>
      </c>
      <c r="AD92" s="8">
        <f t="shared" si="13"/>
        <v>0.956072165022821</v>
      </c>
      <c r="AE92" s="8">
        <f t="shared" si="14"/>
        <v>2.52138952933185</v>
      </c>
      <c r="AF92" s="4" t="s">
        <v>524</v>
      </c>
      <c r="AG92" s="8">
        <v>0.33</v>
      </c>
      <c r="AH92" s="5">
        <f t="shared" si="15"/>
        <v>0.511111111111111</v>
      </c>
      <c r="AI92" s="8">
        <v>-1.77</v>
      </c>
      <c r="AJ92" s="5">
        <f t="shared" si="19"/>
        <v>0.626111001382579</v>
      </c>
      <c r="AL92" s="5">
        <f t="shared" si="16"/>
        <v>3.65861164182554</v>
      </c>
      <c r="AN92" s="11"/>
      <c r="AO92" s="11"/>
      <c r="AP92" s="11"/>
    </row>
    <row r="93" spans="1:42">
      <c r="A93" s="4" t="s">
        <v>229</v>
      </c>
      <c r="B93" s="4" t="s">
        <v>33</v>
      </c>
      <c r="C93" s="11" t="s">
        <v>33</v>
      </c>
      <c r="D93" s="12" t="s">
        <v>34</v>
      </c>
      <c r="E93" s="11" t="s">
        <v>163</v>
      </c>
      <c r="F93" s="4" t="s">
        <v>36</v>
      </c>
      <c r="G93" s="11" t="s">
        <v>37</v>
      </c>
      <c r="H93" s="13">
        <v>3</v>
      </c>
      <c r="I93" s="11" t="s">
        <v>38</v>
      </c>
      <c r="J93" s="12" t="s">
        <v>275</v>
      </c>
      <c r="K93" s="14">
        <v>2</v>
      </c>
      <c r="L93" s="12" t="s">
        <v>525</v>
      </c>
      <c r="M93" s="14">
        <v>1910.11</v>
      </c>
      <c r="N93" s="8">
        <f t="shared" si="17"/>
        <v>0.718281121506928</v>
      </c>
      <c r="O93" s="4" t="s">
        <v>241</v>
      </c>
      <c r="P93" s="4" t="s">
        <v>42</v>
      </c>
      <c r="Q93" s="11" t="s">
        <v>43</v>
      </c>
      <c r="R93" s="13">
        <v>2</v>
      </c>
      <c r="T93" s="8">
        <f t="shared" si="10"/>
        <v>7.71828112150693</v>
      </c>
      <c r="U93" s="11"/>
      <c r="V93" s="11" t="s">
        <v>526</v>
      </c>
      <c r="W93" s="11">
        <v>0.2588</v>
      </c>
      <c r="X93" s="8">
        <f t="shared" si="11"/>
        <v>0.755595996360328</v>
      </c>
      <c r="Y93" s="11" t="s">
        <v>527</v>
      </c>
      <c r="Z93" s="11">
        <v>58.76</v>
      </c>
      <c r="AA93" s="8">
        <f t="shared" si="18"/>
        <v>0.732334834564233</v>
      </c>
      <c r="AB93" s="11" t="s">
        <v>528</v>
      </c>
      <c r="AC93" s="11">
        <v>485.41</v>
      </c>
      <c r="AD93" s="8">
        <f t="shared" si="13"/>
        <v>0</v>
      </c>
      <c r="AE93" s="8">
        <f t="shared" si="14"/>
        <v>1.48793083092456</v>
      </c>
      <c r="AF93" s="4" t="s">
        <v>344</v>
      </c>
      <c r="AG93" s="8">
        <v>0.19</v>
      </c>
      <c r="AH93" s="5">
        <f t="shared" si="15"/>
        <v>0.355555555555556</v>
      </c>
      <c r="AI93" s="8">
        <v>-2.94</v>
      </c>
      <c r="AJ93" s="5">
        <f t="shared" si="19"/>
        <v>0.395022713806044</v>
      </c>
      <c r="AL93" s="5">
        <f t="shared" si="16"/>
        <v>2.23850910028616</v>
      </c>
      <c r="AN93" s="4"/>
      <c r="AO93" s="4"/>
      <c r="AP93" s="4"/>
    </row>
    <row r="94" spans="1:42">
      <c r="A94" s="4"/>
      <c r="B94" s="4"/>
      <c r="C94" s="4"/>
      <c r="D94" s="4"/>
      <c r="E94" s="4"/>
      <c r="F94" s="4"/>
      <c r="G94" s="4">
        <v>1</v>
      </c>
      <c r="H94" s="8">
        <f>AVERAGE(H90:H93)</f>
        <v>1.5</v>
      </c>
      <c r="I94" s="4"/>
      <c r="J94" s="4">
        <v>2</v>
      </c>
      <c r="K94" s="8">
        <v>2</v>
      </c>
      <c r="L94" s="4">
        <v>2071.65</v>
      </c>
      <c r="M94" s="8">
        <f>AVERAGE(M90:M93)</f>
        <v>2007.615</v>
      </c>
      <c r="N94" s="8"/>
      <c r="O94" s="4"/>
      <c r="P94" s="4"/>
      <c r="Q94" s="4">
        <v>2</v>
      </c>
      <c r="R94" s="8">
        <f>AVERAGE(R90:R93)</f>
        <v>2</v>
      </c>
      <c r="S94" s="8">
        <v>5.68695014662757</v>
      </c>
      <c r="T94" s="8">
        <f>AVERAGE(T90:T93)</f>
        <v>6.19936985057953</v>
      </c>
      <c r="U94" s="4"/>
      <c r="V94" s="4"/>
      <c r="W94" s="4"/>
      <c r="X94" s="8"/>
      <c r="Y94" s="4"/>
      <c r="Z94" s="4"/>
      <c r="AA94" s="8"/>
      <c r="AB94" s="4"/>
      <c r="AC94" s="4"/>
      <c r="AD94" s="8">
        <v>2.51332362865684</v>
      </c>
      <c r="AE94" s="8">
        <f>AVERAGE(AE90:AE93)</f>
        <v>2.01865806677659</v>
      </c>
      <c r="AF94" s="4"/>
      <c r="AG94" s="8">
        <v>0.6</v>
      </c>
      <c r="AH94" s="5">
        <f>AVERAGE(AH90:AH93)</f>
        <v>0.444444444444444</v>
      </c>
      <c r="AI94" s="8">
        <v>0.570807821449733</v>
      </c>
      <c r="AJ94" s="5">
        <f>AVERAGE(AJ90:AJ93)</f>
        <v>0.621321350977681</v>
      </c>
      <c r="AK94" s="8">
        <v>3.68413145010658</v>
      </c>
      <c r="AL94" s="5">
        <f>AVERAGE(AL90:AL93)</f>
        <v>3.08442386219872</v>
      </c>
      <c r="AN94" s="4"/>
      <c r="AO94" s="4"/>
      <c r="AP94" s="4"/>
    </row>
    <row r="95" spans="1:42">
      <c r="A95" s="4" t="s">
        <v>238</v>
      </c>
      <c r="B95" s="4" t="s">
        <v>33</v>
      </c>
      <c r="C95" s="11" t="s">
        <v>33</v>
      </c>
      <c r="D95" s="12" t="s">
        <v>34</v>
      </c>
      <c r="E95" s="11" t="s">
        <v>35</v>
      </c>
      <c r="F95" s="4" t="s">
        <v>36</v>
      </c>
      <c r="G95" s="11" t="s">
        <v>37</v>
      </c>
      <c r="H95" s="13">
        <v>2</v>
      </c>
      <c r="I95" s="11" t="s">
        <v>38</v>
      </c>
      <c r="J95" s="11" t="s">
        <v>39</v>
      </c>
      <c r="K95" s="13">
        <v>2</v>
      </c>
      <c r="L95" s="11" t="s">
        <v>529</v>
      </c>
      <c r="M95" s="13">
        <v>1444.1</v>
      </c>
      <c r="N95" s="8">
        <f t="shared" si="17"/>
        <v>0.808664603019442</v>
      </c>
      <c r="O95" s="11" t="s">
        <v>222</v>
      </c>
      <c r="P95" s="4" t="s">
        <v>42</v>
      </c>
      <c r="Q95" s="11" t="s">
        <v>43</v>
      </c>
      <c r="R95" s="13">
        <v>1</v>
      </c>
      <c r="T95" s="8">
        <f t="shared" si="10"/>
        <v>5.80866460301944</v>
      </c>
      <c r="U95" s="11"/>
      <c r="V95" s="11" t="s">
        <v>530</v>
      </c>
      <c r="W95" s="11">
        <v>0.4347</v>
      </c>
      <c r="X95" s="8">
        <f t="shared" si="11"/>
        <v>0.435486806187443</v>
      </c>
      <c r="Y95" s="11" t="s">
        <v>531</v>
      </c>
      <c r="Z95" s="11">
        <v>47.33</v>
      </c>
      <c r="AA95" s="8">
        <f t="shared" si="18"/>
        <v>0.784484776368913</v>
      </c>
      <c r="AB95" s="11" t="s">
        <v>532</v>
      </c>
      <c r="AC95" s="11">
        <v>0.9155</v>
      </c>
      <c r="AD95" s="8">
        <f t="shared" si="13"/>
        <v>0.998559337666312</v>
      </c>
      <c r="AE95" s="8">
        <f t="shared" si="14"/>
        <v>2.21853092022267</v>
      </c>
      <c r="AF95" s="4" t="s">
        <v>413</v>
      </c>
      <c r="AG95" s="8">
        <v>0.17</v>
      </c>
      <c r="AH95" s="5">
        <f t="shared" si="15"/>
        <v>0.333333333333333</v>
      </c>
      <c r="AI95" s="8">
        <v>-2.34</v>
      </c>
      <c r="AJ95" s="5">
        <f t="shared" si="19"/>
        <v>0.513529527947857</v>
      </c>
      <c r="AL95" s="5">
        <f t="shared" si="16"/>
        <v>3.06539378150386</v>
      </c>
      <c r="AN95" s="11"/>
      <c r="AO95" s="11"/>
      <c r="AP95" s="11"/>
    </row>
    <row r="96" spans="1:42">
      <c r="A96" s="4" t="s">
        <v>248</v>
      </c>
      <c r="B96" s="4" t="s">
        <v>33</v>
      </c>
      <c r="C96" s="11" t="s">
        <v>33</v>
      </c>
      <c r="D96" s="12" t="s">
        <v>34</v>
      </c>
      <c r="E96" s="11" t="s">
        <v>163</v>
      </c>
      <c r="F96" s="4" t="s">
        <v>36</v>
      </c>
      <c r="G96" s="11" t="s">
        <v>37</v>
      </c>
      <c r="H96" s="13">
        <v>3</v>
      </c>
      <c r="I96" s="11" t="s">
        <v>38</v>
      </c>
      <c r="J96" s="11" t="s">
        <v>39</v>
      </c>
      <c r="K96" s="13">
        <v>2</v>
      </c>
      <c r="L96" s="12" t="s">
        <v>533</v>
      </c>
      <c r="M96" s="14">
        <v>734.14</v>
      </c>
      <c r="N96" s="8">
        <f t="shared" si="17"/>
        <v>0.946362627814241</v>
      </c>
      <c r="O96" s="11" t="s">
        <v>222</v>
      </c>
      <c r="P96" s="4" t="s">
        <v>42</v>
      </c>
      <c r="Q96" s="11" t="s">
        <v>43</v>
      </c>
      <c r="R96" s="13">
        <v>1</v>
      </c>
      <c r="T96" s="8">
        <f t="shared" si="10"/>
        <v>6.94636262781424</v>
      </c>
      <c r="U96" s="11"/>
      <c r="V96" s="11" t="s">
        <v>534</v>
      </c>
      <c r="W96" s="11">
        <v>0.467</v>
      </c>
      <c r="X96" s="8">
        <f t="shared" si="11"/>
        <v>0.376706096451319</v>
      </c>
      <c r="Y96" s="11" t="s">
        <v>535</v>
      </c>
      <c r="Z96" s="11">
        <v>28.76</v>
      </c>
      <c r="AA96" s="8">
        <f t="shared" si="18"/>
        <v>0.869211322240559</v>
      </c>
      <c r="AB96" s="11" t="s">
        <v>536</v>
      </c>
      <c r="AC96" s="11">
        <v>2.07</v>
      </c>
      <c r="AD96" s="8">
        <f t="shared" si="13"/>
        <v>0.996179874627339</v>
      </c>
      <c r="AE96" s="8">
        <f t="shared" si="14"/>
        <v>2.24209729331922</v>
      </c>
      <c r="AF96" s="11" t="s">
        <v>254</v>
      </c>
      <c r="AG96" s="13">
        <v>0.26</v>
      </c>
      <c r="AH96" s="5">
        <f t="shared" si="15"/>
        <v>0.433333333333333</v>
      </c>
      <c r="AI96" s="8">
        <v>-2.55</v>
      </c>
      <c r="AJ96" s="5">
        <f t="shared" si="19"/>
        <v>0.472052142998222</v>
      </c>
      <c r="AL96" s="5">
        <f t="shared" si="16"/>
        <v>3.14748276965077</v>
      </c>
      <c r="AN96" s="11"/>
      <c r="AO96" s="11"/>
      <c r="AP96" s="11"/>
    </row>
    <row r="97" spans="1:42">
      <c r="A97" s="4" t="s">
        <v>257</v>
      </c>
      <c r="B97" s="4" t="s">
        <v>33</v>
      </c>
      <c r="C97" s="11" t="s">
        <v>33</v>
      </c>
      <c r="D97" s="12" t="s">
        <v>34</v>
      </c>
      <c r="E97" s="11" t="s">
        <v>163</v>
      </c>
      <c r="F97" s="4" t="s">
        <v>36</v>
      </c>
      <c r="G97" s="11" t="s">
        <v>37</v>
      </c>
      <c r="H97" s="13">
        <v>3</v>
      </c>
      <c r="I97" s="11" t="s">
        <v>38</v>
      </c>
      <c r="J97" s="11" t="s">
        <v>39</v>
      </c>
      <c r="K97" s="13">
        <v>2</v>
      </c>
      <c r="L97" s="12" t="s">
        <v>537</v>
      </c>
      <c r="M97" s="14">
        <v>711.2</v>
      </c>
      <c r="N97" s="8">
        <f t="shared" si="17"/>
        <v>0.950811882263495</v>
      </c>
      <c r="O97" s="11" t="s">
        <v>222</v>
      </c>
      <c r="P97" s="4" t="s">
        <v>42</v>
      </c>
      <c r="Q97" s="11" t="s">
        <v>43</v>
      </c>
      <c r="R97" s="13">
        <v>1</v>
      </c>
      <c r="T97" s="8">
        <f t="shared" si="10"/>
        <v>6.95081188226349</v>
      </c>
      <c r="U97" s="11"/>
      <c r="V97" s="11" t="s">
        <v>538</v>
      </c>
      <c r="W97" s="11">
        <v>0.5637</v>
      </c>
      <c r="X97" s="8">
        <f t="shared" si="11"/>
        <v>0.200727934485896</v>
      </c>
      <c r="Y97" s="11" t="s">
        <v>539</v>
      </c>
      <c r="Z97" s="11">
        <v>48.35</v>
      </c>
      <c r="AA97" s="8">
        <f t="shared" si="18"/>
        <v>0.779830975787918</v>
      </c>
      <c r="AB97" s="11" t="s">
        <v>540</v>
      </c>
      <c r="AC97" s="11">
        <v>49.34</v>
      </c>
      <c r="AD97" s="8">
        <f t="shared" si="13"/>
        <v>0.89875482668255</v>
      </c>
      <c r="AE97" s="8">
        <f t="shared" si="14"/>
        <v>1.87931373695637</v>
      </c>
      <c r="AF97" s="4" t="s">
        <v>316</v>
      </c>
      <c r="AG97" s="8">
        <v>0.07</v>
      </c>
      <c r="AH97" s="5">
        <f t="shared" si="15"/>
        <v>0.222222222222222</v>
      </c>
      <c r="AI97" s="8">
        <v>-3.72</v>
      </c>
      <c r="AJ97" s="5">
        <f t="shared" si="19"/>
        <v>0.240963855421687</v>
      </c>
      <c r="AL97" s="5">
        <f t="shared" si="16"/>
        <v>2.34249981460027</v>
      </c>
      <c r="AN97" s="11"/>
      <c r="AO97" s="11"/>
      <c r="AP97" s="11"/>
    </row>
    <row r="98" spans="1:42">
      <c r="A98" s="4" t="s">
        <v>265</v>
      </c>
      <c r="B98" s="4" t="s">
        <v>33</v>
      </c>
      <c r="C98" s="11" t="s">
        <v>33</v>
      </c>
      <c r="D98" s="12" t="s">
        <v>34</v>
      </c>
      <c r="E98" s="11" t="s">
        <v>35</v>
      </c>
      <c r="F98" s="4" t="s">
        <v>36</v>
      </c>
      <c r="G98" s="11" t="s">
        <v>37</v>
      </c>
      <c r="H98" s="13">
        <v>2</v>
      </c>
      <c r="I98" s="11" t="s">
        <v>38</v>
      </c>
      <c r="J98" s="11" t="s">
        <v>39</v>
      </c>
      <c r="K98" s="13">
        <v>2</v>
      </c>
      <c r="L98" s="12" t="s">
        <v>541</v>
      </c>
      <c r="M98" s="14">
        <v>2203.81</v>
      </c>
      <c r="N98" s="8">
        <f t="shared" si="17"/>
        <v>0.661317475833605</v>
      </c>
      <c r="O98" s="4" t="s">
        <v>241</v>
      </c>
      <c r="P98" s="4" t="s">
        <v>42</v>
      </c>
      <c r="Q98" s="11" t="s">
        <v>43</v>
      </c>
      <c r="R98" s="13">
        <v>2</v>
      </c>
      <c r="T98" s="8">
        <f t="shared" si="10"/>
        <v>6.6613174758336</v>
      </c>
      <c r="U98" s="11"/>
      <c r="V98" s="11" t="s">
        <v>542</v>
      </c>
      <c r="W98" s="11">
        <v>0.4667</v>
      </c>
      <c r="X98" s="8">
        <f t="shared" si="11"/>
        <v>0.377252047315742</v>
      </c>
      <c r="Y98" s="11" t="s">
        <v>543</v>
      </c>
      <c r="Z98" s="11">
        <v>68.29</v>
      </c>
      <c r="AA98" s="8">
        <f t="shared" si="18"/>
        <v>0.688853736979054</v>
      </c>
      <c r="AB98" s="11" t="s">
        <v>544</v>
      </c>
      <c r="AC98" s="11">
        <v>22.9</v>
      </c>
      <c r="AD98" s="8">
        <f t="shared" si="13"/>
        <v>0.953248549290129</v>
      </c>
      <c r="AE98" s="8">
        <f t="shared" si="14"/>
        <v>2.01935433358492</v>
      </c>
      <c r="AF98" s="4" t="s">
        <v>331</v>
      </c>
      <c r="AG98" s="8">
        <v>0.12</v>
      </c>
      <c r="AH98" s="5">
        <f t="shared" si="15"/>
        <v>0.277777777777778</v>
      </c>
      <c r="AI98" s="8">
        <v>-3.46</v>
      </c>
      <c r="AJ98" s="5">
        <f t="shared" si="19"/>
        <v>0.292316808216472</v>
      </c>
      <c r="AL98" s="5">
        <f t="shared" si="16"/>
        <v>2.58944891957917</v>
      </c>
      <c r="AN98" s="11"/>
      <c r="AO98" s="11"/>
      <c r="AP98" s="11"/>
    </row>
    <row r="99" spans="1:42">
      <c r="A99" s="4" t="s">
        <v>273</v>
      </c>
      <c r="B99" s="4" t="s">
        <v>33</v>
      </c>
      <c r="C99" s="11" t="s">
        <v>33</v>
      </c>
      <c r="D99" s="12" t="s">
        <v>34</v>
      </c>
      <c r="E99" s="11" t="s">
        <v>35</v>
      </c>
      <c r="F99" s="4" t="s">
        <v>36</v>
      </c>
      <c r="G99" s="11" t="s">
        <v>37</v>
      </c>
      <c r="H99" s="13">
        <v>2</v>
      </c>
      <c r="I99" s="11" t="s">
        <v>38</v>
      </c>
      <c r="J99" s="11" t="s">
        <v>39</v>
      </c>
      <c r="K99" s="13">
        <v>2</v>
      </c>
      <c r="L99" s="4" t="s">
        <v>545</v>
      </c>
      <c r="M99" s="8">
        <v>1634.27</v>
      </c>
      <c r="N99" s="8">
        <f t="shared" si="17"/>
        <v>0.77178078790982</v>
      </c>
      <c r="O99" s="4" t="s">
        <v>241</v>
      </c>
      <c r="P99" s="4" t="s">
        <v>42</v>
      </c>
      <c r="Q99" s="11" t="s">
        <v>43</v>
      </c>
      <c r="R99" s="13">
        <v>2</v>
      </c>
      <c r="T99" s="8">
        <f t="shared" si="10"/>
        <v>6.77178078790982</v>
      </c>
      <c r="U99" s="11"/>
      <c r="V99" s="11" t="s">
        <v>546</v>
      </c>
      <c r="W99" s="11">
        <v>0.3747</v>
      </c>
      <c r="X99" s="8">
        <f t="shared" si="11"/>
        <v>0.544676979071884</v>
      </c>
      <c r="Y99" s="11" t="s">
        <v>547</v>
      </c>
      <c r="Z99" s="11">
        <v>11.09</v>
      </c>
      <c r="AA99" s="8">
        <f t="shared" si="18"/>
        <v>0.949831573481914</v>
      </c>
      <c r="AB99" s="4" t="s">
        <v>548</v>
      </c>
      <c r="AC99" s="4">
        <v>19.61</v>
      </c>
      <c r="AD99" s="8">
        <f t="shared" si="13"/>
        <v>0.960029349115353</v>
      </c>
      <c r="AE99" s="8">
        <f t="shared" si="14"/>
        <v>2.45453790166915</v>
      </c>
      <c r="AF99" s="11" t="s">
        <v>306</v>
      </c>
      <c r="AG99" s="13">
        <v>0.13</v>
      </c>
      <c r="AH99" s="5">
        <f t="shared" si="15"/>
        <v>0.288888888888889</v>
      </c>
      <c r="AI99" s="8">
        <v>-2.96</v>
      </c>
      <c r="AJ99" s="5">
        <f t="shared" si="19"/>
        <v>0.391072486667983</v>
      </c>
      <c r="AL99" s="5">
        <f t="shared" si="16"/>
        <v>3.13449927722602</v>
      </c>
      <c r="AN99" s="11"/>
      <c r="AO99" s="11"/>
      <c r="AP99" s="11"/>
    </row>
    <row r="100" spans="1:42">
      <c r="A100" s="4" t="s">
        <v>282</v>
      </c>
      <c r="B100" s="4" t="s">
        <v>33</v>
      </c>
      <c r="C100" s="11" t="s">
        <v>33</v>
      </c>
      <c r="D100" s="12" t="s">
        <v>34</v>
      </c>
      <c r="E100" s="11" t="s">
        <v>35</v>
      </c>
      <c r="F100" s="4" t="s">
        <v>36</v>
      </c>
      <c r="G100" s="11" t="s">
        <v>37</v>
      </c>
      <c r="H100" s="13">
        <v>2</v>
      </c>
      <c r="I100" s="11" t="s">
        <v>38</v>
      </c>
      <c r="J100" s="11" t="s">
        <v>39</v>
      </c>
      <c r="K100" s="13">
        <v>2</v>
      </c>
      <c r="L100" s="12" t="s">
        <v>549</v>
      </c>
      <c r="M100" s="14">
        <v>2328.11</v>
      </c>
      <c r="N100" s="8">
        <f t="shared" si="17"/>
        <v>0.637209266241524</v>
      </c>
      <c r="O100" s="4" t="s">
        <v>241</v>
      </c>
      <c r="P100" s="4" t="s">
        <v>42</v>
      </c>
      <c r="Q100" s="11" t="s">
        <v>43</v>
      </c>
      <c r="R100" s="13">
        <v>2</v>
      </c>
      <c r="T100" s="8">
        <f t="shared" si="10"/>
        <v>6.63720926624152</v>
      </c>
      <c r="U100" s="11"/>
      <c r="V100" s="11" t="s">
        <v>550</v>
      </c>
      <c r="W100" s="11">
        <v>0.4046</v>
      </c>
      <c r="X100" s="8">
        <f t="shared" si="11"/>
        <v>0.490263876251137</v>
      </c>
      <c r="Y100" s="11" t="s">
        <v>551</v>
      </c>
      <c r="Z100" s="11">
        <v>58.61</v>
      </c>
      <c r="AA100" s="8">
        <f t="shared" si="18"/>
        <v>0.733019217002615</v>
      </c>
      <c r="AB100" s="11" t="s">
        <v>552</v>
      </c>
      <c r="AC100" s="11">
        <v>18.42</v>
      </c>
      <c r="AD100" s="8">
        <f t="shared" si="13"/>
        <v>0.96248197883937</v>
      </c>
      <c r="AE100" s="8">
        <f t="shared" si="14"/>
        <v>2.18576507209312</v>
      </c>
      <c r="AF100" s="11" t="s">
        <v>306</v>
      </c>
      <c r="AG100" s="13">
        <v>0.13</v>
      </c>
      <c r="AH100" s="5">
        <f t="shared" si="15"/>
        <v>0.288888888888889</v>
      </c>
      <c r="AI100" s="8">
        <v>-2.95</v>
      </c>
      <c r="AJ100" s="5">
        <f t="shared" si="19"/>
        <v>0.393047600237014</v>
      </c>
      <c r="AL100" s="5">
        <f t="shared" si="16"/>
        <v>2.86770156121902</v>
      </c>
      <c r="AN100" s="11"/>
      <c r="AO100" s="11"/>
      <c r="AP100" s="11"/>
    </row>
    <row r="101" spans="1:42">
      <c r="A101" s="4" t="s">
        <v>289</v>
      </c>
      <c r="B101" s="4" t="s">
        <v>33</v>
      </c>
      <c r="C101" s="11" t="s">
        <v>33</v>
      </c>
      <c r="D101" s="12" t="s">
        <v>34</v>
      </c>
      <c r="E101" s="11" t="s">
        <v>163</v>
      </c>
      <c r="F101" s="4" t="s">
        <v>36</v>
      </c>
      <c r="G101" s="11" t="s">
        <v>37</v>
      </c>
      <c r="H101" s="13">
        <v>3</v>
      </c>
      <c r="I101" s="11" t="s">
        <v>38</v>
      </c>
      <c r="J101" s="11" t="s">
        <v>39</v>
      </c>
      <c r="K101" s="13">
        <v>2</v>
      </c>
      <c r="L101" s="11" t="s">
        <v>553</v>
      </c>
      <c r="M101" s="13">
        <v>1617.64</v>
      </c>
      <c r="N101" s="8">
        <f t="shared" si="17"/>
        <v>0.775006206457819</v>
      </c>
      <c r="O101" s="4" t="s">
        <v>241</v>
      </c>
      <c r="P101" s="4" t="s">
        <v>42</v>
      </c>
      <c r="Q101" s="11" t="s">
        <v>43</v>
      </c>
      <c r="R101" s="13">
        <v>2</v>
      </c>
      <c r="T101" s="8">
        <f t="shared" si="10"/>
        <v>7.77500620645782</v>
      </c>
      <c r="U101" s="11"/>
      <c r="V101" s="11" t="s">
        <v>554</v>
      </c>
      <c r="W101" s="11">
        <v>0.2974</v>
      </c>
      <c r="X101" s="8">
        <f t="shared" si="11"/>
        <v>0.685350318471338</v>
      </c>
      <c r="Y101" s="11" t="s">
        <v>555</v>
      </c>
      <c r="Z101" s="11">
        <v>40.88</v>
      </c>
      <c r="AA101" s="8">
        <f t="shared" si="18"/>
        <v>0.813913221219323</v>
      </c>
      <c r="AB101" s="11" t="s">
        <v>57</v>
      </c>
      <c r="AC101" s="11">
        <v>1.25</v>
      </c>
      <c r="AD101" s="8">
        <f t="shared" si="13"/>
        <v>0.997869922000192</v>
      </c>
      <c r="AE101" s="8">
        <f t="shared" si="14"/>
        <v>2.49713346169085</v>
      </c>
      <c r="AF101" s="4" t="s">
        <v>331</v>
      </c>
      <c r="AG101" s="8">
        <v>0.12</v>
      </c>
      <c r="AH101" s="5">
        <f t="shared" si="15"/>
        <v>0.277777777777778</v>
      </c>
      <c r="AI101" s="8">
        <v>-3.02</v>
      </c>
      <c r="AJ101" s="5">
        <f t="shared" si="19"/>
        <v>0.379221805253802</v>
      </c>
      <c r="AL101" s="5">
        <f t="shared" si="16"/>
        <v>3.15413304472243</v>
      </c>
      <c r="AN101" s="11"/>
      <c r="AO101" s="11"/>
      <c r="AP101" s="11"/>
    </row>
    <row r="102" spans="1:42">
      <c r="A102" s="4" t="s">
        <v>292</v>
      </c>
      <c r="B102" s="4" t="s">
        <v>33</v>
      </c>
      <c r="C102" s="11" t="s">
        <v>33</v>
      </c>
      <c r="D102" s="12" t="s">
        <v>34</v>
      </c>
      <c r="E102" s="11" t="s">
        <v>35</v>
      </c>
      <c r="F102" s="4" t="s">
        <v>36</v>
      </c>
      <c r="G102" s="11" t="s">
        <v>37</v>
      </c>
      <c r="H102" s="13">
        <v>2</v>
      </c>
      <c r="I102" s="11" t="s">
        <v>38</v>
      </c>
      <c r="J102" s="12" t="s">
        <v>275</v>
      </c>
      <c r="K102" s="13">
        <v>2</v>
      </c>
      <c r="L102" s="11" t="s">
        <v>556</v>
      </c>
      <c r="M102" s="13">
        <v>1434.53</v>
      </c>
      <c r="N102" s="8">
        <f t="shared" si="17"/>
        <v>0.810520721811045</v>
      </c>
      <c r="O102" s="4" t="s">
        <v>241</v>
      </c>
      <c r="P102" s="4" t="s">
        <v>42</v>
      </c>
      <c r="Q102" s="11" t="s">
        <v>43</v>
      </c>
      <c r="R102" s="13">
        <v>2</v>
      </c>
      <c r="S102" s="13"/>
      <c r="T102" s="8">
        <f t="shared" si="10"/>
        <v>6.81052072181104</v>
      </c>
      <c r="U102" s="11"/>
      <c r="V102" s="11" t="s">
        <v>557</v>
      </c>
      <c r="W102" s="11">
        <v>0.3136</v>
      </c>
      <c r="X102" s="8">
        <f t="shared" si="11"/>
        <v>0.655868971792539</v>
      </c>
      <c r="Y102" s="4" t="s">
        <v>558</v>
      </c>
      <c r="Z102" s="11">
        <v>132.61</v>
      </c>
      <c r="AA102" s="8">
        <f t="shared" si="18"/>
        <v>0.395390547401012</v>
      </c>
      <c r="AB102" s="11" t="s">
        <v>559</v>
      </c>
      <c r="AC102" s="11">
        <v>1.46</v>
      </c>
      <c r="AD102" s="8">
        <f t="shared" si="13"/>
        <v>0.997437104990071</v>
      </c>
      <c r="AE102" s="8">
        <f t="shared" si="14"/>
        <v>2.04869662418362</v>
      </c>
      <c r="AF102" s="11" t="s">
        <v>494</v>
      </c>
      <c r="AG102" s="13">
        <v>0.11</v>
      </c>
      <c r="AH102" s="5">
        <f t="shared" si="15"/>
        <v>0.266666666666667</v>
      </c>
      <c r="AI102" s="8">
        <v>-2.14</v>
      </c>
      <c r="AJ102" s="5">
        <f t="shared" si="19"/>
        <v>0.553031799328461</v>
      </c>
      <c r="AL102" s="5">
        <f t="shared" si="16"/>
        <v>2.86839509017875</v>
      </c>
      <c r="AN102" s="4"/>
      <c r="AO102" s="4"/>
      <c r="AP102" s="4"/>
    </row>
    <row r="103" spans="1:42">
      <c r="A103" s="4" t="s">
        <v>300</v>
      </c>
      <c r="B103" s="4" t="s">
        <v>33</v>
      </c>
      <c r="C103" s="11" t="s">
        <v>33</v>
      </c>
      <c r="D103" s="12" t="s">
        <v>34</v>
      </c>
      <c r="E103" s="11" t="s">
        <v>35</v>
      </c>
      <c r="F103" s="4" t="s">
        <v>36</v>
      </c>
      <c r="G103" s="11" t="s">
        <v>37</v>
      </c>
      <c r="H103" s="13">
        <v>2</v>
      </c>
      <c r="I103" s="11" t="s">
        <v>38</v>
      </c>
      <c r="J103" s="12" t="s">
        <v>275</v>
      </c>
      <c r="K103" s="8">
        <v>2</v>
      </c>
      <c r="L103" s="4" t="s">
        <v>560</v>
      </c>
      <c r="M103" s="8">
        <v>2015.27</v>
      </c>
      <c r="N103" s="8">
        <f t="shared" si="17"/>
        <v>0.697885149498053</v>
      </c>
      <c r="O103" s="11" t="s">
        <v>222</v>
      </c>
      <c r="P103" s="4" t="s">
        <v>42</v>
      </c>
      <c r="Q103" s="11" t="s">
        <v>43</v>
      </c>
      <c r="R103" s="13">
        <v>1</v>
      </c>
      <c r="S103" s="13"/>
      <c r="T103" s="8">
        <f t="shared" si="10"/>
        <v>5.69788514949805</v>
      </c>
      <c r="U103" s="11"/>
      <c r="V103" s="11" t="s">
        <v>561</v>
      </c>
      <c r="W103" s="11">
        <v>0.4445</v>
      </c>
      <c r="X103" s="8">
        <f t="shared" si="11"/>
        <v>0.417652411282985</v>
      </c>
      <c r="Y103" s="11" t="s">
        <v>562</v>
      </c>
      <c r="Z103" s="11">
        <v>217.36</v>
      </c>
      <c r="AA103" s="8">
        <f t="shared" si="18"/>
        <v>0.0087144697153927</v>
      </c>
      <c r="AB103" s="11" t="s">
        <v>563</v>
      </c>
      <c r="AC103" s="11">
        <v>33.68</v>
      </c>
      <c r="AD103" s="8">
        <f t="shared" si="13"/>
        <v>0.931030609437266</v>
      </c>
      <c r="AE103" s="8">
        <f t="shared" si="14"/>
        <v>1.35739749043564</v>
      </c>
      <c r="AF103" s="11" t="s">
        <v>434</v>
      </c>
      <c r="AG103" s="13">
        <v>0.09</v>
      </c>
      <c r="AH103" s="5">
        <f t="shared" si="15"/>
        <v>0.244444444444444</v>
      </c>
      <c r="AI103" s="8">
        <v>-3.3</v>
      </c>
      <c r="AJ103" s="5">
        <f t="shared" si="19"/>
        <v>0.323918625320956</v>
      </c>
      <c r="AL103" s="5">
        <f t="shared" si="16"/>
        <v>1.92576056020104</v>
      </c>
      <c r="AN103" s="4"/>
      <c r="AO103" s="4"/>
      <c r="AP103" s="4"/>
    </row>
    <row r="104" spans="1:42">
      <c r="A104" s="4"/>
      <c r="B104" s="4"/>
      <c r="C104" s="4"/>
      <c r="D104" s="4"/>
      <c r="E104" s="4"/>
      <c r="F104" s="4"/>
      <c r="G104" s="4">
        <v>2</v>
      </c>
      <c r="H104" s="8">
        <f>AVERAGE(H95:H103)</f>
        <v>2.33333333333333</v>
      </c>
      <c r="I104" s="4"/>
      <c r="J104" s="4">
        <v>2</v>
      </c>
      <c r="K104" s="8">
        <v>2</v>
      </c>
      <c r="L104" s="4">
        <v>1572.17</v>
      </c>
      <c r="M104" s="8">
        <f>AVERAGE(M95:M103)</f>
        <v>1569.23</v>
      </c>
      <c r="N104" s="8"/>
      <c r="O104" s="4"/>
      <c r="P104" s="4"/>
      <c r="Q104" s="4">
        <v>2</v>
      </c>
      <c r="R104" s="8">
        <f>AVERAGE(R95:R103)</f>
        <v>1.55555555555556</v>
      </c>
      <c r="S104" s="8">
        <v>6.78382519511552</v>
      </c>
      <c r="T104" s="8">
        <f>AVERAGE(T95:T103)</f>
        <v>6.67328430231656</v>
      </c>
      <c r="U104" s="4"/>
      <c r="V104" s="4"/>
      <c r="W104" s="4"/>
      <c r="X104" s="8"/>
      <c r="Y104" s="4"/>
      <c r="Z104" s="4"/>
      <c r="AA104" s="8"/>
      <c r="AB104" s="4"/>
      <c r="AC104" s="4"/>
      <c r="AD104" s="8">
        <v>2.48792883004064</v>
      </c>
      <c r="AE104" s="8">
        <f>AVERAGE(AE95:AE103)</f>
        <v>2.10031409268395</v>
      </c>
      <c r="AF104" s="4"/>
      <c r="AG104" s="8">
        <v>0.322222222222222</v>
      </c>
      <c r="AH104" s="5">
        <f>AVERAGE(AH95:AH103)</f>
        <v>0.292592592592593</v>
      </c>
      <c r="AI104" s="8">
        <v>0.479952597274343</v>
      </c>
      <c r="AJ104" s="5">
        <f>AVERAGE(AJ95:AJ103)</f>
        <v>0.395461627932495</v>
      </c>
      <c r="AK104" s="8">
        <v>3.29010364953721</v>
      </c>
      <c r="AL104" s="5">
        <f>AVERAGE(AL95:AL103)</f>
        <v>2.78836831320904</v>
      </c>
      <c r="AN104" s="4"/>
      <c r="AO104" s="4"/>
      <c r="AP104" s="4"/>
    </row>
    <row r="105" spans="1:42">
      <c r="A105" s="4" t="s">
        <v>30</v>
      </c>
      <c r="B105" s="4" t="s">
        <v>33</v>
      </c>
      <c r="C105" s="11" t="s">
        <v>33</v>
      </c>
      <c r="D105" s="12" t="s">
        <v>34</v>
      </c>
      <c r="E105" s="11" t="s">
        <v>35</v>
      </c>
      <c r="F105" s="11" t="s">
        <v>34</v>
      </c>
      <c r="G105" s="11" t="s">
        <v>91</v>
      </c>
      <c r="H105" s="13">
        <v>0</v>
      </c>
      <c r="I105" s="11" t="s">
        <v>38</v>
      </c>
      <c r="J105" s="11" t="s">
        <v>39</v>
      </c>
      <c r="K105" s="8">
        <v>2</v>
      </c>
      <c r="L105" s="4" t="s">
        <v>422</v>
      </c>
      <c r="M105" s="8">
        <v>2198.21</v>
      </c>
      <c r="N105" s="8">
        <f t="shared" si="17"/>
        <v>0.662403605951993</v>
      </c>
      <c r="O105" s="4" t="s">
        <v>241</v>
      </c>
      <c r="P105" s="4" t="s">
        <v>42</v>
      </c>
      <c r="Q105" s="11" t="s">
        <v>43</v>
      </c>
      <c r="R105" s="13">
        <v>2</v>
      </c>
      <c r="T105" s="8">
        <f t="shared" si="10"/>
        <v>4.66240360595199</v>
      </c>
      <c r="U105" s="11"/>
      <c r="V105" s="11" t="s">
        <v>423</v>
      </c>
      <c r="W105" s="11">
        <v>0.3499</v>
      </c>
      <c r="X105" s="8">
        <f t="shared" si="11"/>
        <v>0.589808917197452</v>
      </c>
      <c r="Y105" s="4" t="s">
        <v>424</v>
      </c>
      <c r="Z105" s="11">
        <v>22.25</v>
      </c>
      <c r="AA105" s="8">
        <f t="shared" si="18"/>
        <v>0.898913520066321</v>
      </c>
      <c r="AB105" s="11" t="s">
        <v>425</v>
      </c>
      <c r="AC105" s="11">
        <v>0.506</v>
      </c>
      <c r="AD105" s="8">
        <f t="shared" si="13"/>
        <v>0.999403330836048</v>
      </c>
      <c r="AE105" s="8">
        <f t="shared" si="14"/>
        <v>2.48812576809982</v>
      </c>
      <c r="AF105" s="4" t="s">
        <v>71</v>
      </c>
      <c r="AG105" s="8">
        <v>0.14</v>
      </c>
      <c r="AH105" s="5">
        <f t="shared" si="15"/>
        <v>0.3</v>
      </c>
      <c r="AI105" s="8">
        <v>-1.7</v>
      </c>
      <c r="AJ105" s="5">
        <f t="shared" si="19"/>
        <v>0.639936796365791</v>
      </c>
      <c r="AL105" s="5">
        <f t="shared" si="16"/>
        <v>3.42806256446561</v>
      </c>
      <c r="AN105" s="11"/>
      <c r="AO105" s="11"/>
      <c r="AP105" s="11"/>
    </row>
    <row r="106" spans="1:42">
      <c r="A106" s="4" t="s">
        <v>52</v>
      </c>
      <c r="B106" s="4" t="s">
        <v>33</v>
      </c>
      <c r="C106" s="11" t="s">
        <v>33</v>
      </c>
      <c r="D106" s="12" t="s">
        <v>34</v>
      </c>
      <c r="E106" s="11" t="s">
        <v>35</v>
      </c>
      <c r="F106" s="11" t="s">
        <v>34</v>
      </c>
      <c r="G106" s="11" t="s">
        <v>37</v>
      </c>
      <c r="H106" s="13">
        <v>1</v>
      </c>
      <c r="I106" s="11" t="s">
        <v>38</v>
      </c>
      <c r="J106" s="11" t="s">
        <v>39</v>
      </c>
      <c r="K106" s="8">
        <v>2</v>
      </c>
      <c r="L106" s="12" t="s">
        <v>426</v>
      </c>
      <c r="M106" s="14">
        <v>1016.49</v>
      </c>
      <c r="N106" s="8">
        <f t="shared" si="17"/>
        <v>0.891600335148722</v>
      </c>
      <c r="O106" s="11" t="s">
        <v>222</v>
      </c>
      <c r="P106" s="4" t="s">
        <v>42</v>
      </c>
      <c r="Q106" s="11" t="s">
        <v>43</v>
      </c>
      <c r="R106" s="13">
        <v>1</v>
      </c>
      <c r="T106" s="8">
        <f t="shared" si="10"/>
        <v>4.89160033514872</v>
      </c>
      <c r="U106" s="11"/>
      <c r="V106" s="11" t="s">
        <v>427</v>
      </c>
      <c r="W106" s="11">
        <v>0.2732</v>
      </c>
      <c r="X106" s="8">
        <f t="shared" si="11"/>
        <v>0.729390354868062</v>
      </c>
      <c r="Y106" s="11" t="s">
        <v>428</v>
      </c>
      <c r="Z106" s="11">
        <v>20.58</v>
      </c>
      <c r="AA106" s="8">
        <f t="shared" si="18"/>
        <v>0.906532977880303</v>
      </c>
      <c r="AB106" s="11" t="s">
        <v>429</v>
      </c>
      <c r="AC106" s="11">
        <v>1.33</v>
      </c>
      <c r="AD106" s="8">
        <f t="shared" si="13"/>
        <v>0.997705039329669</v>
      </c>
      <c r="AE106" s="8">
        <f t="shared" si="14"/>
        <v>2.63362837207803</v>
      </c>
      <c r="AF106" s="11" t="s">
        <v>71</v>
      </c>
      <c r="AG106" s="13">
        <v>0.14</v>
      </c>
      <c r="AH106" s="5">
        <f t="shared" si="15"/>
        <v>0.3</v>
      </c>
      <c r="AI106" s="8">
        <v>-2.26</v>
      </c>
      <c r="AJ106" s="5">
        <f t="shared" si="19"/>
        <v>0.529330436500099</v>
      </c>
      <c r="AL106" s="5">
        <f t="shared" si="16"/>
        <v>3.46295880857813</v>
      </c>
      <c r="AN106" s="11"/>
      <c r="AO106" s="11"/>
      <c r="AP106" s="11"/>
    </row>
    <row r="107" spans="1:42">
      <c r="A107" s="4" t="s">
        <v>64</v>
      </c>
      <c r="B107" s="4" t="s">
        <v>33</v>
      </c>
      <c r="C107" s="11" t="s">
        <v>33</v>
      </c>
      <c r="D107" s="12" t="s">
        <v>34</v>
      </c>
      <c r="E107" s="11" t="s">
        <v>35</v>
      </c>
      <c r="F107" s="11" t="s">
        <v>34</v>
      </c>
      <c r="G107" s="11" t="s">
        <v>37</v>
      </c>
      <c r="H107" s="13">
        <v>1</v>
      </c>
      <c r="I107" s="11" t="s">
        <v>38</v>
      </c>
      <c r="J107" s="11" t="s">
        <v>39</v>
      </c>
      <c r="K107" s="8">
        <v>2</v>
      </c>
      <c r="L107" s="12" t="s">
        <v>430</v>
      </c>
      <c r="M107" s="14">
        <v>980.77</v>
      </c>
      <c r="N107" s="8">
        <f t="shared" si="17"/>
        <v>0.898528293689584</v>
      </c>
      <c r="O107" s="11" t="s">
        <v>222</v>
      </c>
      <c r="P107" s="4" t="s">
        <v>42</v>
      </c>
      <c r="Q107" s="11" t="s">
        <v>43</v>
      </c>
      <c r="R107" s="13">
        <v>1</v>
      </c>
      <c r="T107" s="8">
        <f t="shared" si="10"/>
        <v>4.89852829368958</v>
      </c>
      <c r="U107" s="11"/>
      <c r="V107" s="11" t="s">
        <v>431</v>
      </c>
      <c r="W107" s="11">
        <v>0.2755</v>
      </c>
      <c r="X107" s="8">
        <f t="shared" si="11"/>
        <v>0.725204731574158</v>
      </c>
      <c r="Y107" s="11" t="s">
        <v>432</v>
      </c>
      <c r="Z107" s="11">
        <v>31.9</v>
      </c>
      <c r="AA107" s="8">
        <f t="shared" si="18"/>
        <v>0.854884916530437</v>
      </c>
      <c r="AB107" s="11" t="s">
        <v>433</v>
      </c>
      <c r="AC107" s="11">
        <v>32.48</v>
      </c>
      <c r="AD107" s="8">
        <f t="shared" si="13"/>
        <v>0.933503849495098</v>
      </c>
      <c r="AE107" s="8">
        <f t="shared" si="14"/>
        <v>2.51359349759969</v>
      </c>
      <c r="AF107" s="11" t="s">
        <v>434</v>
      </c>
      <c r="AG107" s="13">
        <v>0.09</v>
      </c>
      <c r="AH107" s="5">
        <f t="shared" si="15"/>
        <v>0.244444444444444</v>
      </c>
      <c r="AI107" s="8">
        <v>-3.43</v>
      </c>
      <c r="AJ107" s="5">
        <f t="shared" si="19"/>
        <v>0.298242148923563</v>
      </c>
      <c r="AL107" s="5">
        <f t="shared" si="16"/>
        <v>3.0562800909677</v>
      </c>
      <c r="AN107" s="11"/>
      <c r="AO107" s="11"/>
      <c r="AP107" s="11"/>
    </row>
    <row r="108" spans="1:42">
      <c r="A108" s="4" t="s">
        <v>76</v>
      </c>
      <c r="B108" s="4" t="s">
        <v>33</v>
      </c>
      <c r="C108" s="11" t="s">
        <v>33</v>
      </c>
      <c r="D108" s="12" t="s">
        <v>34</v>
      </c>
      <c r="E108" s="11" t="s">
        <v>35</v>
      </c>
      <c r="F108" s="11" t="s">
        <v>34</v>
      </c>
      <c r="G108" s="11" t="s">
        <v>37</v>
      </c>
      <c r="H108" s="13">
        <v>1</v>
      </c>
      <c r="I108" s="11" t="s">
        <v>38</v>
      </c>
      <c r="J108" s="11" t="s">
        <v>39</v>
      </c>
      <c r="K108" s="8">
        <v>2</v>
      </c>
      <c r="L108" s="12" t="s">
        <v>435</v>
      </c>
      <c r="M108" s="14">
        <v>2368.67</v>
      </c>
      <c r="N108" s="8">
        <f t="shared" si="17"/>
        <v>0.629342580955484</v>
      </c>
      <c r="O108" s="4" t="s">
        <v>241</v>
      </c>
      <c r="P108" s="4" t="s">
        <v>42</v>
      </c>
      <c r="Q108" s="11" t="s">
        <v>43</v>
      </c>
      <c r="R108" s="13">
        <v>2</v>
      </c>
      <c r="T108" s="8">
        <f t="shared" si="10"/>
        <v>5.62934258095548</v>
      </c>
      <c r="U108" s="11"/>
      <c r="V108" s="11" t="s">
        <v>564</v>
      </c>
      <c r="W108" s="11">
        <v>0.4391</v>
      </c>
      <c r="X108" s="8">
        <f t="shared" si="11"/>
        <v>0.427479526842584</v>
      </c>
      <c r="Y108" s="11" t="s">
        <v>437</v>
      </c>
      <c r="Z108" s="11">
        <v>48.28</v>
      </c>
      <c r="AA108" s="8">
        <f t="shared" si="18"/>
        <v>0.780150354259163</v>
      </c>
      <c r="AB108" s="11" t="s">
        <v>438</v>
      </c>
      <c r="AC108" s="11">
        <v>68.45</v>
      </c>
      <c r="AD108" s="8">
        <f t="shared" si="13"/>
        <v>0.859368478761566</v>
      </c>
      <c r="AE108" s="8">
        <f t="shared" si="14"/>
        <v>2.06699835986331</v>
      </c>
      <c r="AF108" s="4" t="s">
        <v>439</v>
      </c>
      <c r="AG108" s="8">
        <v>0.15</v>
      </c>
      <c r="AH108" s="5">
        <f t="shared" si="15"/>
        <v>0.311111111111111</v>
      </c>
      <c r="AI108" s="8">
        <v>-4.08</v>
      </c>
      <c r="AJ108" s="5">
        <f t="shared" si="19"/>
        <v>0.169859766936599</v>
      </c>
      <c r="AL108" s="5">
        <f t="shared" si="16"/>
        <v>2.54796923791102</v>
      </c>
      <c r="AN108" s="11"/>
      <c r="AO108" s="11"/>
      <c r="AP108" s="11"/>
    </row>
    <row r="109" spans="1:42">
      <c r="A109" s="4" t="s">
        <v>88</v>
      </c>
      <c r="B109" s="4" t="s">
        <v>33</v>
      </c>
      <c r="C109" s="11" t="s">
        <v>33</v>
      </c>
      <c r="D109" s="12" t="s">
        <v>34</v>
      </c>
      <c r="E109" s="11" t="s">
        <v>35</v>
      </c>
      <c r="F109" s="4" t="s">
        <v>36</v>
      </c>
      <c r="G109" s="11" t="s">
        <v>37</v>
      </c>
      <c r="H109" s="13">
        <v>2</v>
      </c>
      <c r="I109" s="11" t="s">
        <v>38</v>
      </c>
      <c r="J109" s="11" t="s">
        <v>39</v>
      </c>
      <c r="K109" s="8">
        <v>2</v>
      </c>
      <c r="L109" s="12" t="s">
        <v>565</v>
      </c>
      <c r="M109" s="14">
        <v>2491.48</v>
      </c>
      <c r="N109" s="8">
        <f t="shared" si="17"/>
        <v>0.605523359555618</v>
      </c>
      <c r="O109" s="4" t="s">
        <v>241</v>
      </c>
      <c r="P109" s="4" t="s">
        <v>42</v>
      </c>
      <c r="Q109" s="11" t="s">
        <v>43</v>
      </c>
      <c r="R109" s="13">
        <v>2</v>
      </c>
      <c r="T109" s="8">
        <f t="shared" si="10"/>
        <v>6.60552335955562</v>
      </c>
      <c r="U109" s="11"/>
      <c r="V109" s="11" t="s">
        <v>566</v>
      </c>
      <c r="W109" s="11">
        <v>0.303</v>
      </c>
      <c r="X109" s="8">
        <f t="shared" si="11"/>
        <v>0.67515923566879</v>
      </c>
      <c r="Y109" s="11" t="s">
        <v>567</v>
      </c>
      <c r="Z109" s="11">
        <v>7.5</v>
      </c>
      <c r="AA109" s="8">
        <f t="shared" si="18"/>
        <v>0.966211126507181</v>
      </c>
      <c r="AB109" s="11" t="s">
        <v>568</v>
      </c>
      <c r="AC109" s="11">
        <v>54.74</v>
      </c>
      <c r="AD109" s="8">
        <f t="shared" si="13"/>
        <v>0.887625246422304</v>
      </c>
      <c r="AE109" s="8">
        <f t="shared" si="14"/>
        <v>2.52899560859827</v>
      </c>
      <c r="AF109" s="4" t="s">
        <v>439</v>
      </c>
      <c r="AG109" s="8">
        <v>0.15</v>
      </c>
      <c r="AH109" s="5">
        <f t="shared" si="15"/>
        <v>0.311111111111111</v>
      </c>
      <c r="AI109" s="8">
        <v>-3.58</v>
      </c>
      <c r="AJ109" s="5">
        <f t="shared" si="19"/>
        <v>0.26861544538811</v>
      </c>
      <c r="AL109" s="5">
        <f t="shared" si="16"/>
        <v>3.1087221650975</v>
      </c>
      <c r="AN109" s="11"/>
      <c r="AO109" s="11"/>
      <c r="AP109" s="11"/>
    </row>
    <row r="110" spans="1:42">
      <c r="A110" s="4" t="s">
        <v>100</v>
      </c>
      <c r="B110" s="4" t="s">
        <v>33</v>
      </c>
      <c r="C110" s="11" t="s">
        <v>33</v>
      </c>
      <c r="D110" s="12" t="s">
        <v>34</v>
      </c>
      <c r="E110" s="11" t="s">
        <v>35</v>
      </c>
      <c r="F110" s="11" t="s">
        <v>34</v>
      </c>
      <c r="G110" s="11" t="s">
        <v>37</v>
      </c>
      <c r="H110" s="13">
        <v>1</v>
      </c>
      <c r="I110" s="11" t="s">
        <v>38</v>
      </c>
      <c r="J110" s="11" t="s">
        <v>39</v>
      </c>
      <c r="K110" s="8">
        <v>2</v>
      </c>
      <c r="L110" s="12" t="s">
        <v>440</v>
      </c>
      <c r="M110" s="14">
        <v>2485.77</v>
      </c>
      <c r="N110" s="8">
        <f t="shared" si="17"/>
        <v>0.60663082437276</v>
      </c>
      <c r="O110" s="4" t="s">
        <v>241</v>
      </c>
      <c r="P110" s="11" t="s">
        <v>43</v>
      </c>
      <c r="Q110" s="11" t="s">
        <v>43</v>
      </c>
      <c r="R110" s="13">
        <v>1</v>
      </c>
      <c r="T110" s="8">
        <f t="shared" si="10"/>
        <v>4.60663082437276</v>
      </c>
      <c r="U110" s="11"/>
      <c r="V110" s="11" t="s">
        <v>441</v>
      </c>
      <c r="W110" s="11">
        <v>0.3457</v>
      </c>
      <c r="X110" s="8">
        <f t="shared" si="11"/>
        <v>0.597452229299363</v>
      </c>
      <c r="Y110" s="11" t="s">
        <v>442</v>
      </c>
      <c r="Z110" s="11">
        <v>37.09</v>
      </c>
      <c r="AA110" s="8">
        <f t="shared" si="18"/>
        <v>0.831205284162432</v>
      </c>
      <c r="AB110" s="11" t="s">
        <v>443</v>
      </c>
      <c r="AC110" s="11">
        <v>54.77</v>
      </c>
      <c r="AD110" s="8">
        <f t="shared" si="13"/>
        <v>0.887563415420858</v>
      </c>
      <c r="AE110" s="8">
        <f t="shared" si="14"/>
        <v>2.31622092888265</v>
      </c>
      <c r="AF110" s="11" t="s">
        <v>71</v>
      </c>
      <c r="AG110" s="13">
        <v>0.14</v>
      </c>
      <c r="AH110" s="5">
        <f t="shared" si="15"/>
        <v>0.3</v>
      </c>
      <c r="AI110" s="8">
        <v>-3.57</v>
      </c>
      <c r="AJ110" s="5">
        <f t="shared" si="19"/>
        <v>0.27059055895714</v>
      </c>
      <c r="AL110" s="5">
        <f t="shared" si="16"/>
        <v>2.88681148783979</v>
      </c>
      <c r="AN110" s="11"/>
      <c r="AO110" s="11"/>
      <c r="AP110" s="11"/>
    </row>
    <row r="111" spans="1:42">
      <c r="A111" s="4" t="s">
        <v>113</v>
      </c>
      <c r="B111" s="4" t="s">
        <v>33</v>
      </c>
      <c r="C111" s="11" t="s">
        <v>33</v>
      </c>
      <c r="D111" s="12" t="s">
        <v>34</v>
      </c>
      <c r="E111" s="11" t="s">
        <v>35</v>
      </c>
      <c r="F111" s="11" t="s">
        <v>34</v>
      </c>
      <c r="G111" s="11" t="s">
        <v>37</v>
      </c>
      <c r="H111" s="13">
        <v>1</v>
      </c>
      <c r="I111" s="11" t="s">
        <v>38</v>
      </c>
      <c r="J111" s="11" t="s">
        <v>39</v>
      </c>
      <c r="K111" s="8">
        <v>2</v>
      </c>
      <c r="L111" s="12" t="s">
        <v>569</v>
      </c>
      <c r="M111" s="14">
        <v>2469.24</v>
      </c>
      <c r="N111" s="8">
        <f t="shared" si="17"/>
        <v>0.609836847740074</v>
      </c>
      <c r="O111" s="4" t="s">
        <v>241</v>
      </c>
      <c r="P111" s="11" t="s">
        <v>43</v>
      </c>
      <c r="Q111" s="11" t="s">
        <v>43</v>
      </c>
      <c r="R111" s="13">
        <v>1</v>
      </c>
      <c r="S111" s="13"/>
      <c r="T111" s="8">
        <f t="shared" si="10"/>
        <v>4.60983684774007</v>
      </c>
      <c r="U111" s="11"/>
      <c r="V111" s="11" t="s">
        <v>570</v>
      </c>
      <c r="W111" s="11">
        <v>0.2617</v>
      </c>
      <c r="X111" s="8">
        <f t="shared" si="11"/>
        <v>0.75031847133758</v>
      </c>
      <c r="Y111" s="11" t="s">
        <v>571</v>
      </c>
      <c r="Z111" s="11">
        <v>38.11</v>
      </c>
      <c r="AA111" s="8">
        <f t="shared" si="18"/>
        <v>0.826551483581437</v>
      </c>
      <c r="AB111" s="11" t="s">
        <v>572</v>
      </c>
      <c r="AC111" s="11">
        <v>2.04</v>
      </c>
      <c r="AD111" s="8">
        <f t="shared" si="13"/>
        <v>0.996241705628785</v>
      </c>
      <c r="AE111" s="8">
        <f t="shared" si="14"/>
        <v>2.5731116605478</v>
      </c>
      <c r="AF111" s="11" t="s">
        <v>71</v>
      </c>
      <c r="AG111" s="13">
        <v>0.14</v>
      </c>
      <c r="AH111" s="5">
        <f t="shared" si="15"/>
        <v>0.3</v>
      </c>
      <c r="AI111" s="8">
        <v>-2.45</v>
      </c>
      <c r="AJ111" s="5">
        <f t="shared" si="19"/>
        <v>0.491803278688525</v>
      </c>
      <c r="AL111" s="5">
        <f t="shared" si="16"/>
        <v>3.36491493923633</v>
      </c>
      <c r="AN111" s="11"/>
      <c r="AO111" s="11"/>
      <c r="AP111" s="11"/>
    </row>
    <row r="112" spans="1:42">
      <c r="A112" s="4" t="s">
        <v>125</v>
      </c>
      <c r="B112" s="4" t="s">
        <v>33</v>
      </c>
      <c r="C112" s="11" t="s">
        <v>33</v>
      </c>
      <c r="D112" s="12" t="s">
        <v>34</v>
      </c>
      <c r="E112" s="11" t="s">
        <v>163</v>
      </c>
      <c r="F112" s="11" t="s">
        <v>34</v>
      </c>
      <c r="G112" s="11" t="s">
        <v>37</v>
      </c>
      <c r="H112" s="13">
        <v>2</v>
      </c>
      <c r="I112" s="11" t="s">
        <v>38</v>
      </c>
      <c r="J112" s="12" t="s">
        <v>275</v>
      </c>
      <c r="K112" s="14">
        <v>2</v>
      </c>
      <c r="L112" s="12" t="s">
        <v>448</v>
      </c>
      <c r="M112" s="14">
        <v>2212.32</v>
      </c>
      <c r="N112" s="8">
        <f t="shared" si="17"/>
        <v>0.659666945957268</v>
      </c>
      <c r="O112" s="11" t="s">
        <v>222</v>
      </c>
      <c r="P112" s="4" t="s">
        <v>42</v>
      </c>
      <c r="Q112" s="11" t="s">
        <v>43</v>
      </c>
      <c r="R112" s="13">
        <v>1</v>
      </c>
      <c r="S112" s="13"/>
      <c r="T112" s="8">
        <f t="shared" si="10"/>
        <v>5.65966694595727</v>
      </c>
      <c r="U112" s="11"/>
      <c r="V112" s="11" t="s">
        <v>449</v>
      </c>
      <c r="W112" s="11">
        <v>0.4376</v>
      </c>
      <c r="X112" s="8">
        <f t="shared" si="11"/>
        <v>0.430209281164695</v>
      </c>
      <c r="Y112" s="11" t="s">
        <v>450</v>
      </c>
      <c r="Z112" s="11">
        <v>106.13</v>
      </c>
      <c r="AA112" s="8">
        <f t="shared" si="18"/>
        <v>0.516206860523315</v>
      </c>
      <c r="AB112" s="11" t="s">
        <v>451</v>
      </c>
      <c r="AC112" s="11">
        <v>4.27</v>
      </c>
      <c r="AD112" s="8">
        <f t="shared" si="13"/>
        <v>0.99164560118798</v>
      </c>
      <c r="AE112" s="8">
        <f t="shared" si="14"/>
        <v>1.93806174287599</v>
      </c>
      <c r="AF112" s="4" t="s">
        <v>378</v>
      </c>
      <c r="AG112" s="8">
        <v>0.1</v>
      </c>
      <c r="AH112" s="5">
        <f t="shared" si="15"/>
        <v>0.255555555555556</v>
      </c>
      <c r="AI112" s="8">
        <v>-2.76</v>
      </c>
      <c r="AJ112" s="5">
        <f t="shared" si="19"/>
        <v>0.430574758048588</v>
      </c>
      <c r="AL112" s="5">
        <f t="shared" si="16"/>
        <v>2.62419205648013</v>
      </c>
      <c r="AN112" s="4"/>
      <c r="AO112" s="4"/>
      <c r="AP112" s="4"/>
    </row>
    <row r="113" spans="1:42">
      <c r="A113" s="4" t="s">
        <v>137</v>
      </c>
      <c r="B113" s="4" t="s">
        <v>33</v>
      </c>
      <c r="C113" s="11" t="s">
        <v>33</v>
      </c>
      <c r="D113" s="12" t="s">
        <v>34</v>
      </c>
      <c r="E113" s="11" t="s">
        <v>163</v>
      </c>
      <c r="F113" s="11" t="s">
        <v>34</v>
      </c>
      <c r="G113" s="11" t="s">
        <v>37</v>
      </c>
      <c r="H113" s="13">
        <v>2</v>
      </c>
      <c r="I113" s="11" t="s">
        <v>38</v>
      </c>
      <c r="J113" s="12" t="s">
        <v>275</v>
      </c>
      <c r="K113" s="14">
        <v>2</v>
      </c>
      <c r="L113" s="12" t="s">
        <v>452</v>
      </c>
      <c r="M113" s="14">
        <v>2190.29</v>
      </c>
      <c r="N113" s="8">
        <f t="shared" si="17"/>
        <v>0.663939704262285</v>
      </c>
      <c r="O113" s="4" t="s">
        <v>241</v>
      </c>
      <c r="P113" s="4" t="s">
        <v>42</v>
      </c>
      <c r="Q113" s="11" t="s">
        <v>43</v>
      </c>
      <c r="R113" s="13">
        <v>2</v>
      </c>
      <c r="S113" s="13"/>
      <c r="T113" s="8">
        <f t="shared" si="10"/>
        <v>6.66393970426228</v>
      </c>
      <c r="U113" s="11"/>
      <c r="V113" s="11" t="s">
        <v>453</v>
      </c>
      <c r="W113" s="11">
        <v>0.4948</v>
      </c>
      <c r="X113" s="8">
        <f t="shared" si="11"/>
        <v>0.326114649681529</v>
      </c>
      <c r="Y113" s="11" t="s">
        <v>454</v>
      </c>
      <c r="Z113" s="11">
        <v>174.7</v>
      </c>
      <c r="AA113" s="8">
        <f t="shared" si="18"/>
        <v>0.203352835191128</v>
      </c>
      <c r="AB113" s="11" t="s">
        <v>455</v>
      </c>
      <c r="AC113" s="11">
        <v>98.99</v>
      </c>
      <c r="AD113" s="8">
        <f t="shared" si="13"/>
        <v>0.796424519289727</v>
      </c>
      <c r="AE113" s="8">
        <f t="shared" si="14"/>
        <v>1.32589200416238</v>
      </c>
      <c r="AF113" s="4" t="s">
        <v>306</v>
      </c>
      <c r="AG113" s="8">
        <v>0.13</v>
      </c>
      <c r="AH113" s="5">
        <f t="shared" si="15"/>
        <v>0.288888888888889</v>
      </c>
      <c r="AI113" s="8">
        <v>-3.93</v>
      </c>
      <c r="AJ113" s="5">
        <f t="shared" si="19"/>
        <v>0.199486470472052</v>
      </c>
      <c r="AL113" s="5">
        <f t="shared" si="16"/>
        <v>1.81426736352332</v>
      </c>
      <c r="AN113" s="4"/>
      <c r="AO113" s="4"/>
      <c r="AP113" s="4"/>
    </row>
    <row r="114" spans="1:42">
      <c r="A114" s="4"/>
      <c r="B114" s="4"/>
      <c r="C114" s="4"/>
      <c r="D114" s="4"/>
      <c r="E114" s="4"/>
      <c r="F114" s="4"/>
      <c r="G114" s="4">
        <v>2</v>
      </c>
      <c r="H114" s="8">
        <f>AVERAGE(H105:H113)</f>
        <v>1.22222222222222</v>
      </c>
      <c r="I114" s="4"/>
      <c r="J114" s="4">
        <v>1</v>
      </c>
      <c r="K114" s="8">
        <v>2</v>
      </c>
      <c r="L114" s="4">
        <v>1472.44</v>
      </c>
      <c r="M114" s="8">
        <f>AVERAGE(M105:M113)</f>
        <v>2045.91555555556</v>
      </c>
      <c r="N114" s="8"/>
      <c r="O114" s="4"/>
      <c r="P114" s="4"/>
      <c r="Q114" s="4">
        <v>2</v>
      </c>
      <c r="R114" s="8">
        <f>AVERAGE(R105:R113)</f>
        <v>1.44444444444444</v>
      </c>
      <c r="S114" s="8">
        <v>5.80316800881317</v>
      </c>
      <c r="T114" s="8">
        <f>AVERAGE(T105:T113)</f>
        <v>5.35860805529264</v>
      </c>
      <c r="U114" s="4"/>
      <c r="V114" s="4"/>
      <c r="W114" s="4"/>
      <c r="X114" s="8"/>
      <c r="Y114" s="4"/>
      <c r="Z114" s="4"/>
      <c r="AA114" s="8"/>
      <c r="AB114" s="4"/>
      <c r="AC114" s="4"/>
      <c r="AD114" s="8">
        <v>2.60225472616726</v>
      </c>
      <c r="AE114" s="8">
        <f>AVERAGE(AE105:AE113)</f>
        <v>2.26495866030088</v>
      </c>
      <c r="AF114" s="4"/>
      <c r="AG114" s="8">
        <v>0.322222222222222</v>
      </c>
      <c r="AH114" s="5">
        <f>AVERAGE(AH105:AH113)</f>
        <v>0.290123456790123</v>
      </c>
      <c r="AI114" s="8">
        <v>0.389097373098953</v>
      </c>
      <c r="AJ114" s="5">
        <f>AVERAGE(AJ105:AJ113)</f>
        <v>0.366493295586719</v>
      </c>
      <c r="AK114" s="8">
        <v>3.31357432148844</v>
      </c>
      <c r="AL114" s="5">
        <f>AVERAGE(AL105:AL113)</f>
        <v>2.92157541267773</v>
      </c>
      <c r="AN114" s="4"/>
      <c r="AO114" s="4"/>
      <c r="AP114" s="4"/>
    </row>
    <row r="115" spans="1:42">
      <c r="A115" s="4" t="s">
        <v>154</v>
      </c>
      <c r="B115" s="4" t="s">
        <v>33</v>
      </c>
      <c r="C115" s="11" t="s">
        <v>33</v>
      </c>
      <c r="D115" s="12" t="s">
        <v>34</v>
      </c>
      <c r="E115" s="11" t="s">
        <v>35</v>
      </c>
      <c r="F115" s="11" t="s">
        <v>34</v>
      </c>
      <c r="G115" s="11" t="s">
        <v>91</v>
      </c>
      <c r="H115" s="13">
        <v>0</v>
      </c>
      <c r="I115" s="11" t="s">
        <v>38</v>
      </c>
      <c r="J115" s="11" t="s">
        <v>39</v>
      </c>
      <c r="K115" s="8">
        <v>2</v>
      </c>
      <c r="L115" s="4" t="s">
        <v>573</v>
      </c>
      <c r="M115" s="8">
        <v>1514.33</v>
      </c>
      <c r="N115" s="8">
        <f t="shared" si="17"/>
        <v>0.795043367624013</v>
      </c>
      <c r="O115" s="4" t="s">
        <v>241</v>
      </c>
      <c r="P115" s="4" t="s">
        <v>42</v>
      </c>
      <c r="Q115" s="11" t="s">
        <v>43</v>
      </c>
      <c r="R115" s="13">
        <v>2</v>
      </c>
      <c r="T115" s="8">
        <f t="shared" si="10"/>
        <v>4.79504336762401</v>
      </c>
      <c r="U115" s="11"/>
      <c r="V115" s="11" t="s">
        <v>574</v>
      </c>
      <c r="W115" s="11">
        <v>0.3921</v>
      </c>
      <c r="X115" s="8">
        <f t="shared" si="11"/>
        <v>0.513011828935396</v>
      </c>
      <c r="Y115" s="11" t="s">
        <v>575</v>
      </c>
      <c r="Z115" s="11">
        <v>28.81</v>
      </c>
      <c r="AA115" s="8">
        <f t="shared" si="18"/>
        <v>0.868983194761098</v>
      </c>
      <c r="AB115" s="11" t="s">
        <v>576</v>
      </c>
      <c r="AC115" s="11">
        <v>0.7755</v>
      </c>
      <c r="AD115" s="8">
        <f t="shared" si="13"/>
        <v>0.998847882339726</v>
      </c>
      <c r="AE115" s="8">
        <f t="shared" si="14"/>
        <v>2.38084290603622</v>
      </c>
      <c r="AF115" s="4" t="s">
        <v>59</v>
      </c>
      <c r="AG115" s="8">
        <v>0.22</v>
      </c>
      <c r="AH115" s="5">
        <f t="shared" si="15"/>
        <v>0.388888888888889</v>
      </c>
      <c r="AI115" s="8">
        <v>-1.99</v>
      </c>
      <c r="AJ115" s="5">
        <f t="shared" ref="AJ115:AJ147" si="20">(AI115-$AI$41)/($AI$90-$AI$41)</f>
        <v>0.582658502863915</v>
      </c>
      <c r="AL115" s="5">
        <f t="shared" si="16"/>
        <v>3.35239029778902</v>
      </c>
      <c r="AN115" s="11"/>
      <c r="AO115" s="11"/>
      <c r="AP115" s="11"/>
    </row>
    <row r="116" spans="1:42">
      <c r="A116" s="4" t="s">
        <v>160</v>
      </c>
      <c r="B116" s="4" t="s">
        <v>33</v>
      </c>
      <c r="C116" s="11" t="s">
        <v>33</v>
      </c>
      <c r="D116" s="12" t="s">
        <v>34</v>
      </c>
      <c r="E116" s="11" t="s">
        <v>163</v>
      </c>
      <c r="F116" s="4" t="s">
        <v>36</v>
      </c>
      <c r="G116" s="11" t="s">
        <v>37</v>
      </c>
      <c r="H116" s="13">
        <v>3</v>
      </c>
      <c r="I116" s="11" t="s">
        <v>38</v>
      </c>
      <c r="J116" s="11" t="s">
        <v>39</v>
      </c>
      <c r="K116" s="8">
        <v>2</v>
      </c>
      <c r="L116" s="12" t="s">
        <v>533</v>
      </c>
      <c r="M116" s="14">
        <v>734.14</v>
      </c>
      <c r="N116" s="8">
        <f t="shared" si="17"/>
        <v>0.946362627814241</v>
      </c>
      <c r="O116" s="11" t="s">
        <v>222</v>
      </c>
      <c r="P116" s="4" t="s">
        <v>42</v>
      </c>
      <c r="Q116" s="11" t="s">
        <v>43</v>
      </c>
      <c r="R116" s="8">
        <v>1</v>
      </c>
      <c r="T116" s="8">
        <f t="shared" si="10"/>
        <v>6.94636262781424</v>
      </c>
      <c r="U116" s="4"/>
      <c r="V116" s="4" t="s">
        <v>534</v>
      </c>
      <c r="W116" s="4">
        <v>0.467</v>
      </c>
      <c r="X116" s="8">
        <f t="shared" si="11"/>
        <v>0.376706096451319</v>
      </c>
      <c r="Y116" s="11" t="s">
        <v>535</v>
      </c>
      <c r="Z116" s="4">
        <v>28.76</v>
      </c>
      <c r="AA116" s="8">
        <f t="shared" si="18"/>
        <v>0.869211322240559</v>
      </c>
      <c r="AB116" s="11" t="s">
        <v>536</v>
      </c>
      <c r="AC116" s="11">
        <v>2.07</v>
      </c>
      <c r="AD116" s="8">
        <f t="shared" si="13"/>
        <v>0.996179874627339</v>
      </c>
      <c r="AE116" s="8">
        <f t="shared" si="14"/>
        <v>2.24209729331922</v>
      </c>
      <c r="AF116" s="4" t="s">
        <v>254</v>
      </c>
      <c r="AG116" s="8">
        <v>0.26</v>
      </c>
      <c r="AH116" s="5">
        <f t="shared" si="15"/>
        <v>0.433333333333333</v>
      </c>
      <c r="AI116" s="8">
        <v>-2.55</v>
      </c>
      <c r="AJ116" s="5">
        <f t="shared" si="20"/>
        <v>0.472052142998222</v>
      </c>
      <c r="AL116" s="5">
        <f t="shared" si="16"/>
        <v>3.14748276965077</v>
      </c>
      <c r="AN116" s="11"/>
      <c r="AO116" s="11"/>
      <c r="AP116" s="11"/>
    </row>
    <row r="117" spans="1:42">
      <c r="A117" s="4" t="s">
        <v>171</v>
      </c>
      <c r="B117" s="4" t="s">
        <v>33</v>
      </c>
      <c r="C117" s="11" t="s">
        <v>33</v>
      </c>
      <c r="D117" s="12" t="s">
        <v>34</v>
      </c>
      <c r="E117" s="11" t="s">
        <v>163</v>
      </c>
      <c r="F117" s="4" t="s">
        <v>36</v>
      </c>
      <c r="G117" s="11" t="s">
        <v>37</v>
      </c>
      <c r="H117" s="13">
        <v>3</v>
      </c>
      <c r="I117" s="11" t="s">
        <v>38</v>
      </c>
      <c r="J117" s="11" t="s">
        <v>39</v>
      </c>
      <c r="K117" s="8">
        <v>2</v>
      </c>
      <c r="L117" s="4" t="s">
        <v>537</v>
      </c>
      <c r="M117" s="8">
        <v>711.2</v>
      </c>
      <c r="N117" s="8">
        <f t="shared" si="17"/>
        <v>0.950811882263495</v>
      </c>
      <c r="O117" s="11" t="s">
        <v>222</v>
      </c>
      <c r="P117" s="4" t="s">
        <v>42</v>
      </c>
      <c r="Q117" s="11" t="s">
        <v>43</v>
      </c>
      <c r="R117" s="8">
        <v>1</v>
      </c>
      <c r="T117" s="8">
        <f t="shared" si="10"/>
        <v>6.95081188226349</v>
      </c>
      <c r="U117" s="4"/>
      <c r="V117" s="4" t="s">
        <v>538</v>
      </c>
      <c r="W117" s="4">
        <v>0.5637</v>
      </c>
      <c r="X117" s="8">
        <f t="shared" si="11"/>
        <v>0.200727934485896</v>
      </c>
      <c r="Y117" s="11" t="s">
        <v>539</v>
      </c>
      <c r="Z117" s="4">
        <v>48.35</v>
      </c>
      <c r="AA117" s="8">
        <f t="shared" si="18"/>
        <v>0.779830975787918</v>
      </c>
      <c r="AB117" s="11" t="s">
        <v>540</v>
      </c>
      <c r="AC117" s="11">
        <v>49.34</v>
      </c>
      <c r="AD117" s="8">
        <f t="shared" si="13"/>
        <v>0.89875482668255</v>
      </c>
      <c r="AE117" s="8">
        <f t="shared" si="14"/>
        <v>1.87931373695637</v>
      </c>
      <c r="AF117" s="4" t="s">
        <v>316</v>
      </c>
      <c r="AG117" s="8">
        <v>0.07</v>
      </c>
      <c r="AH117" s="5">
        <f t="shared" si="15"/>
        <v>0.222222222222222</v>
      </c>
      <c r="AI117" s="8">
        <v>-3.72</v>
      </c>
      <c r="AJ117" s="5">
        <f t="shared" si="20"/>
        <v>0.240963855421687</v>
      </c>
      <c r="AL117" s="5">
        <f t="shared" si="16"/>
        <v>2.34249981460027</v>
      </c>
      <c r="AN117" s="11"/>
      <c r="AO117" s="11"/>
      <c r="AP117" s="11"/>
    </row>
    <row r="118" spans="1:42">
      <c r="A118" s="4" t="s">
        <v>183</v>
      </c>
      <c r="B118" s="4" t="s">
        <v>33</v>
      </c>
      <c r="C118" s="11" t="s">
        <v>33</v>
      </c>
      <c r="D118" s="12" t="s">
        <v>34</v>
      </c>
      <c r="E118" s="11" t="s">
        <v>163</v>
      </c>
      <c r="F118" s="4" t="s">
        <v>36</v>
      </c>
      <c r="G118" s="11" t="s">
        <v>37</v>
      </c>
      <c r="H118" s="13">
        <v>3</v>
      </c>
      <c r="I118" s="11" t="s">
        <v>38</v>
      </c>
      <c r="J118" s="11" t="s">
        <v>39</v>
      </c>
      <c r="K118" s="8">
        <v>2</v>
      </c>
      <c r="L118" s="12" t="s">
        <v>577</v>
      </c>
      <c r="M118" s="14">
        <v>2303.7</v>
      </c>
      <c r="N118" s="8">
        <f t="shared" si="17"/>
        <v>0.641943629846856</v>
      </c>
      <c r="O118" s="4" t="s">
        <v>241</v>
      </c>
      <c r="P118" s="4" t="s">
        <v>42</v>
      </c>
      <c r="Q118" s="11" t="s">
        <v>43</v>
      </c>
      <c r="R118" s="13">
        <v>2</v>
      </c>
      <c r="T118" s="8">
        <f t="shared" si="10"/>
        <v>7.64194362984686</v>
      </c>
      <c r="U118" s="11"/>
      <c r="V118" s="11" t="s">
        <v>578</v>
      </c>
      <c r="W118" s="11">
        <v>0.4045</v>
      </c>
      <c r="X118" s="8">
        <f t="shared" si="11"/>
        <v>0.490445859872611</v>
      </c>
      <c r="Y118" s="11" t="s">
        <v>579</v>
      </c>
      <c r="Z118" s="11">
        <v>65.78</v>
      </c>
      <c r="AA118" s="8">
        <f t="shared" si="18"/>
        <v>0.700305736447973</v>
      </c>
      <c r="AB118" s="4" t="s">
        <v>580</v>
      </c>
      <c r="AC118" s="4">
        <v>100.15</v>
      </c>
      <c r="AD118" s="8">
        <f t="shared" si="13"/>
        <v>0.794033720567155</v>
      </c>
      <c r="AE118" s="8">
        <f t="shared" si="14"/>
        <v>1.98478531688774</v>
      </c>
      <c r="AF118" s="11" t="s">
        <v>306</v>
      </c>
      <c r="AG118" s="13">
        <v>0.13</v>
      </c>
      <c r="AH118" s="5">
        <f t="shared" si="15"/>
        <v>0.288888888888889</v>
      </c>
      <c r="AI118" s="8">
        <v>-4.37</v>
      </c>
      <c r="AJ118" s="5">
        <f t="shared" si="20"/>
        <v>0.112581473434723</v>
      </c>
      <c r="AL118" s="5">
        <f t="shared" si="16"/>
        <v>2.38625567921135</v>
      </c>
      <c r="AN118" s="11"/>
      <c r="AO118" s="11"/>
      <c r="AP118" s="11"/>
    </row>
    <row r="119" spans="1:42">
      <c r="A119" s="4" t="s">
        <v>191</v>
      </c>
      <c r="B119" s="4" t="s">
        <v>33</v>
      </c>
      <c r="C119" s="11" t="s">
        <v>33</v>
      </c>
      <c r="D119" s="12" t="s">
        <v>34</v>
      </c>
      <c r="E119" s="11" t="s">
        <v>35</v>
      </c>
      <c r="F119" s="4" t="s">
        <v>36</v>
      </c>
      <c r="G119" s="11" t="s">
        <v>37</v>
      </c>
      <c r="H119" s="13">
        <v>1</v>
      </c>
      <c r="I119" s="11" t="s">
        <v>38</v>
      </c>
      <c r="J119" s="11" t="s">
        <v>39</v>
      </c>
      <c r="K119" s="8">
        <v>2</v>
      </c>
      <c r="L119" s="12" t="s">
        <v>581</v>
      </c>
      <c r="M119" s="14">
        <v>2439.56</v>
      </c>
      <c r="N119" s="8">
        <f t="shared" si="17"/>
        <v>0.615593337367531</v>
      </c>
      <c r="O119" s="4" t="s">
        <v>241</v>
      </c>
      <c r="P119" s="4" t="s">
        <v>42</v>
      </c>
      <c r="Q119" s="11" t="s">
        <v>43</v>
      </c>
      <c r="R119" s="13">
        <v>2</v>
      </c>
      <c r="T119" s="8">
        <f t="shared" si="10"/>
        <v>5.61559333736753</v>
      </c>
      <c r="U119" s="11"/>
      <c r="V119" s="11" t="s">
        <v>582</v>
      </c>
      <c r="W119" s="11">
        <v>0.3116</v>
      </c>
      <c r="X119" s="8">
        <f t="shared" si="11"/>
        <v>0.65950864422202</v>
      </c>
      <c r="Y119" s="11" t="s">
        <v>583</v>
      </c>
      <c r="Z119" s="11">
        <v>10.49</v>
      </c>
      <c r="AA119" s="8">
        <f t="shared" si="18"/>
        <v>0.952569103235441</v>
      </c>
      <c r="AB119" s="11" t="s">
        <v>584</v>
      </c>
      <c r="AC119" s="11">
        <v>85.16</v>
      </c>
      <c r="AD119" s="8">
        <f t="shared" si="13"/>
        <v>0.824928610956247</v>
      </c>
      <c r="AE119" s="8">
        <f t="shared" si="14"/>
        <v>2.43700635841371</v>
      </c>
      <c r="AF119" s="4" t="s">
        <v>413</v>
      </c>
      <c r="AG119" s="8">
        <v>0.17</v>
      </c>
      <c r="AH119" s="5">
        <f t="shared" si="15"/>
        <v>0.333333333333333</v>
      </c>
      <c r="AI119" s="8">
        <v>-3.88</v>
      </c>
      <c r="AJ119" s="5">
        <f t="shared" si="20"/>
        <v>0.209362038317203</v>
      </c>
      <c r="AL119" s="5">
        <f t="shared" si="16"/>
        <v>2.97970173006424</v>
      </c>
      <c r="AN119" s="11"/>
      <c r="AO119" s="11"/>
      <c r="AP119" s="11"/>
    </row>
    <row r="120" spans="1:42">
      <c r="A120" s="4" t="s">
        <v>202</v>
      </c>
      <c r="B120" s="4" t="s">
        <v>33</v>
      </c>
      <c r="C120" s="11" t="s">
        <v>33</v>
      </c>
      <c r="D120" s="12" t="s">
        <v>34</v>
      </c>
      <c r="E120" s="11" t="s">
        <v>35</v>
      </c>
      <c r="F120" s="4" t="s">
        <v>36</v>
      </c>
      <c r="G120" s="11" t="s">
        <v>37</v>
      </c>
      <c r="H120" s="13">
        <v>1</v>
      </c>
      <c r="I120" s="11" t="s">
        <v>38</v>
      </c>
      <c r="J120" s="11" t="s">
        <v>39</v>
      </c>
      <c r="K120" s="8">
        <v>2</v>
      </c>
      <c r="L120" s="4" t="s">
        <v>585</v>
      </c>
      <c r="M120" s="8">
        <v>2428.07</v>
      </c>
      <c r="N120" s="8">
        <f t="shared" si="17"/>
        <v>0.617821843628295</v>
      </c>
      <c r="O120" s="4" t="s">
        <v>241</v>
      </c>
      <c r="P120" s="4" t="s">
        <v>42</v>
      </c>
      <c r="Q120" s="11" t="s">
        <v>43</v>
      </c>
      <c r="R120" s="13">
        <v>2</v>
      </c>
      <c r="S120" s="13"/>
      <c r="T120" s="8">
        <f t="shared" si="10"/>
        <v>5.6178218436283</v>
      </c>
      <c r="U120" s="11"/>
      <c r="V120" s="11" t="s">
        <v>586</v>
      </c>
      <c r="W120" s="11">
        <v>0.4315</v>
      </c>
      <c r="X120" s="8">
        <f t="shared" si="11"/>
        <v>0.441310282074613</v>
      </c>
      <c r="Y120" s="11" t="s">
        <v>587</v>
      </c>
      <c r="Z120" s="11">
        <v>49.17</v>
      </c>
      <c r="AA120" s="8">
        <f t="shared" si="18"/>
        <v>0.776089685124765</v>
      </c>
      <c r="AB120" s="11" t="s">
        <v>588</v>
      </c>
      <c r="AC120" s="11">
        <v>81.63</v>
      </c>
      <c r="AD120" s="8">
        <f t="shared" si="13"/>
        <v>0.832204058793038</v>
      </c>
      <c r="AE120" s="8">
        <f t="shared" si="14"/>
        <v>2.04960402599242</v>
      </c>
      <c r="AF120" s="4" t="s">
        <v>108</v>
      </c>
      <c r="AG120" s="8">
        <v>0.16</v>
      </c>
      <c r="AH120" s="5">
        <f t="shared" si="15"/>
        <v>0.322222222222222</v>
      </c>
      <c r="AI120" s="8">
        <v>-3.86</v>
      </c>
      <c r="AJ120" s="5">
        <f t="shared" si="20"/>
        <v>0.213312265455264</v>
      </c>
      <c r="AL120" s="5">
        <f t="shared" si="16"/>
        <v>2.5851385136699</v>
      </c>
      <c r="AN120" s="11"/>
      <c r="AO120" s="11"/>
      <c r="AP120" s="11"/>
    </row>
    <row r="121" spans="1:42">
      <c r="A121" s="4" t="s">
        <v>214</v>
      </c>
      <c r="B121" s="4" t="s">
        <v>33</v>
      </c>
      <c r="C121" s="11" t="s">
        <v>33</v>
      </c>
      <c r="D121" s="12" t="s">
        <v>34</v>
      </c>
      <c r="E121" s="11" t="s">
        <v>35</v>
      </c>
      <c r="F121" s="4" t="s">
        <v>36</v>
      </c>
      <c r="G121" s="11" t="s">
        <v>37</v>
      </c>
      <c r="H121" s="13">
        <v>1</v>
      </c>
      <c r="I121" s="11" t="s">
        <v>38</v>
      </c>
      <c r="J121" s="11" t="s">
        <v>39</v>
      </c>
      <c r="K121" s="8">
        <v>2</v>
      </c>
      <c r="L121" s="11" t="s">
        <v>589</v>
      </c>
      <c r="M121" s="13">
        <v>1686.2</v>
      </c>
      <c r="N121" s="8">
        <f t="shared" si="17"/>
        <v>0.761708870579838</v>
      </c>
      <c r="O121" s="4" t="s">
        <v>241</v>
      </c>
      <c r="P121" s="4" t="s">
        <v>42</v>
      </c>
      <c r="Q121" s="11" t="s">
        <v>43</v>
      </c>
      <c r="R121" s="13">
        <v>2</v>
      </c>
      <c r="S121" s="13"/>
      <c r="T121" s="8">
        <f t="shared" si="10"/>
        <v>5.76170887057984</v>
      </c>
      <c r="U121" s="11"/>
      <c r="V121" s="11" t="s">
        <v>590</v>
      </c>
      <c r="W121" s="11">
        <v>0.3915</v>
      </c>
      <c r="X121" s="8">
        <f t="shared" si="11"/>
        <v>0.51410373066424</v>
      </c>
      <c r="Y121" s="11" t="s">
        <v>591</v>
      </c>
      <c r="Z121" s="11">
        <v>50.36</v>
      </c>
      <c r="AA121" s="8">
        <f t="shared" si="18"/>
        <v>0.770660251113604</v>
      </c>
      <c r="AB121" s="11" t="s">
        <v>592</v>
      </c>
      <c r="AC121" s="11">
        <v>3.03</v>
      </c>
      <c r="AD121" s="8">
        <f t="shared" si="13"/>
        <v>0.994201282581073</v>
      </c>
      <c r="AE121" s="8">
        <f t="shared" si="14"/>
        <v>2.27896526435892</v>
      </c>
      <c r="AF121" s="4" t="s">
        <v>439</v>
      </c>
      <c r="AG121" s="8">
        <v>0.15</v>
      </c>
      <c r="AH121" s="5">
        <f t="shared" si="15"/>
        <v>0.311111111111111</v>
      </c>
      <c r="AI121" s="8">
        <v>-2.74</v>
      </c>
      <c r="AJ121" s="5">
        <f t="shared" si="20"/>
        <v>0.434524985186648</v>
      </c>
      <c r="AL121" s="5">
        <f t="shared" si="16"/>
        <v>3.02460136065668</v>
      </c>
      <c r="AN121" s="11"/>
      <c r="AO121" s="11"/>
      <c r="AP121" s="11"/>
    </row>
    <row r="122" spans="1:42">
      <c r="A122" s="4" t="s">
        <v>219</v>
      </c>
      <c r="B122" s="4" t="s">
        <v>33</v>
      </c>
      <c r="C122" s="11" t="s">
        <v>33</v>
      </c>
      <c r="D122" s="12" t="s">
        <v>34</v>
      </c>
      <c r="E122" s="11" t="s">
        <v>35</v>
      </c>
      <c r="F122" s="4" t="s">
        <v>36</v>
      </c>
      <c r="G122" s="11" t="s">
        <v>37</v>
      </c>
      <c r="H122" s="13">
        <v>1</v>
      </c>
      <c r="I122" s="11" t="s">
        <v>38</v>
      </c>
      <c r="J122" s="12" t="s">
        <v>275</v>
      </c>
      <c r="K122" s="13">
        <v>2</v>
      </c>
      <c r="L122" s="11" t="s">
        <v>593</v>
      </c>
      <c r="M122" s="13">
        <v>1506.99</v>
      </c>
      <c r="N122" s="8">
        <f t="shared" si="17"/>
        <v>0.796466973886329</v>
      </c>
      <c r="O122" s="11" t="s">
        <v>222</v>
      </c>
      <c r="P122" s="4" t="s">
        <v>42</v>
      </c>
      <c r="Q122" s="11" t="s">
        <v>43</v>
      </c>
      <c r="R122" s="13">
        <v>1</v>
      </c>
      <c r="S122" s="13"/>
      <c r="T122" s="8">
        <f t="shared" si="10"/>
        <v>4.79646697388633</v>
      </c>
      <c r="U122" s="11"/>
      <c r="V122" s="11" t="s">
        <v>594</v>
      </c>
      <c r="W122" s="11">
        <v>0.2849</v>
      </c>
      <c r="X122" s="8">
        <f t="shared" si="11"/>
        <v>0.708098271155596</v>
      </c>
      <c r="Y122" s="11" t="s">
        <v>595</v>
      </c>
      <c r="Z122" s="11">
        <v>127.93</v>
      </c>
      <c r="AA122" s="8">
        <f t="shared" si="18"/>
        <v>0.416743279478519</v>
      </c>
      <c r="AB122" s="11" t="s">
        <v>596</v>
      </c>
      <c r="AC122" s="11">
        <v>6.36</v>
      </c>
      <c r="AD122" s="8">
        <f t="shared" si="13"/>
        <v>0.987338041420588</v>
      </c>
      <c r="AE122" s="8">
        <f t="shared" si="14"/>
        <v>2.1121795920547</v>
      </c>
      <c r="AF122" s="4" t="s">
        <v>108</v>
      </c>
      <c r="AG122" s="8">
        <v>0.16</v>
      </c>
      <c r="AH122" s="5">
        <f t="shared" si="15"/>
        <v>0.322222222222222</v>
      </c>
      <c r="AI122" s="8">
        <v>-3.05</v>
      </c>
      <c r="AJ122" s="5">
        <f t="shared" si="20"/>
        <v>0.373296464546712</v>
      </c>
      <c r="AL122" s="5">
        <f t="shared" si="16"/>
        <v>2.80769827882364</v>
      </c>
      <c r="AN122" s="4"/>
      <c r="AO122" s="4"/>
      <c r="AP122" s="4"/>
    </row>
    <row r="123" spans="1:42">
      <c r="A123" s="4" t="s">
        <v>230</v>
      </c>
      <c r="B123" s="4" t="s">
        <v>33</v>
      </c>
      <c r="C123" s="11" t="s">
        <v>33</v>
      </c>
      <c r="D123" s="12" t="s">
        <v>34</v>
      </c>
      <c r="E123" s="11" t="s">
        <v>35</v>
      </c>
      <c r="F123" s="4" t="s">
        <v>36</v>
      </c>
      <c r="G123" s="11" t="s">
        <v>37</v>
      </c>
      <c r="H123" s="13">
        <v>1</v>
      </c>
      <c r="I123" s="11" t="s">
        <v>38</v>
      </c>
      <c r="J123" s="12" t="s">
        <v>275</v>
      </c>
      <c r="K123" s="14">
        <v>2</v>
      </c>
      <c r="L123" s="12" t="s">
        <v>597</v>
      </c>
      <c r="M123" s="14">
        <v>2115.67</v>
      </c>
      <c r="N123" s="8">
        <f t="shared" si="17"/>
        <v>0.678412388089807</v>
      </c>
      <c r="O123" s="4" t="s">
        <v>241</v>
      </c>
      <c r="P123" s="4" t="s">
        <v>42</v>
      </c>
      <c r="Q123" s="11" t="s">
        <v>43</v>
      </c>
      <c r="R123" s="13">
        <v>2</v>
      </c>
      <c r="S123" s="13"/>
      <c r="T123" s="8">
        <f t="shared" si="10"/>
        <v>5.67841238808981</v>
      </c>
      <c r="U123" s="11"/>
      <c r="V123" s="11" t="s">
        <v>598</v>
      </c>
      <c r="W123" s="11">
        <v>0.5331</v>
      </c>
      <c r="X123" s="8">
        <f t="shared" si="11"/>
        <v>0.256414922656961</v>
      </c>
      <c r="Y123" s="11" t="s">
        <v>599</v>
      </c>
      <c r="Z123" s="11">
        <v>210.89</v>
      </c>
      <c r="AA123" s="8">
        <f t="shared" si="18"/>
        <v>0.038234165557587</v>
      </c>
      <c r="AB123" s="11" t="s">
        <v>600</v>
      </c>
      <c r="AC123" s="11">
        <v>147.48</v>
      </c>
      <c r="AD123" s="8">
        <f t="shared" si="13"/>
        <v>0.696485010619475</v>
      </c>
      <c r="AE123" s="8">
        <f t="shared" si="14"/>
        <v>0.991134098834022</v>
      </c>
      <c r="AF123" s="4" t="s">
        <v>378</v>
      </c>
      <c r="AG123" s="8">
        <v>0.1</v>
      </c>
      <c r="AH123" s="5">
        <f t="shared" si="15"/>
        <v>0.255555555555556</v>
      </c>
      <c r="AI123" s="8">
        <v>-4.22</v>
      </c>
      <c r="AJ123" s="5">
        <f t="shared" si="20"/>
        <v>0.142208176970176</v>
      </c>
      <c r="AL123" s="5">
        <f t="shared" si="16"/>
        <v>1.38889783135975</v>
      </c>
      <c r="AN123" s="4"/>
      <c r="AO123" s="4"/>
      <c r="AP123" s="4"/>
    </row>
    <row r="124" spans="2:38">
      <c r="B124" s="7"/>
      <c r="C124" s="4"/>
      <c r="D124" s="7"/>
      <c r="F124" s="7"/>
      <c r="G124" s="7">
        <v>3</v>
      </c>
      <c r="H124" s="5">
        <f>AVERAGE(H115:H123)</f>
        <v>1.55555555555556</v>
      </c>
      <c r="I124" s="7"/>
      <c r="J124" s="7">
        <v>2</v>
      </c>
      <c r="K124" s="5">
        <v>2</v>
      </c>
      <c r="L124" s="4">
        <v>1963.37</v>
      </c>
      <c r="M124" s="5">
        <f>AVERAGE(M115:M123)</f>
        <v>1715.54</v>
      </c>
      <c r="N124" s="8"/>
      <c r="O124" s="7"/>
      <c r="P124" s="7"/>
      <c r="Q124" s="7">
        <v>2</v>
      </c>
      <c r="R124" s="5">
        <f>AVERAGE(R115:R123)</f>
        <v>1.66666666666667</v>
      </c>
      <c r="S124" s="8">
        <v>7.70795124827383</v>
      </c>
      <c r="T124" s="8">
        <f>AVERAGE(T115:T123)</f>
        <v>5.97824054678893</v>
      </c>
      <c r="U124" s="7"/>
      <c r="V124" s="7"/>
      <c r="W124" s="7"/>
      <c r="X124" s="8"/>
      <c r="Y124" s="7"/>
      <c r="Z124" s="7"/>
      <c r="AA124" s="8"/>
      <c r="AB124" s="7"/>
      <c r="AC124" s="7"/>
      <c r="AD124" s="8">
        <v>2.45023891540037</v>
      </c>
      <c r="AE124" s="8">
        <f>AVERAGE(AE115:AE123)</f>
        <v>2.03954762142815</v>
      </c>
      <c r="AG124" s="5">
        <v>0.388888888888889</v>
      </c>
      <c r="AH124" s="5">
        <f>AVERAGE(AH115:AH123)</f>
        <v>0.319753086419753</v>
      </c>
      <c r="AI124" s="5">
        <v>0.365396010270591</v>
      </c>
      <c r="AJ124" s="5">
        <f>AVERAGE(AJ115:AJ123)</f>
        <v>0.308995545021617</v>
      </c>
      <c r="AK124" s="8">
        <v>3.20452381455985</v>
      </c>
      <c r="AL124" s="5">
        <f>AVERAGE(AL115:AL123)</f>
        <v>2.66829625286952</v>
      </c>
    </row>
    <row r="125" spans="1:42">
      <c r="A125" s="4" t="s">
        <v>239</v>
      </c>
      <c r="B125" s="4" t="s">
        <v>33</v>
      </c>
      <c r="C125" s="4" t="s">
        <v>33</v>
      </c>
      <c r="D125" s="4" t="s">
        <v>34</v>
      </c>
      <c r="E125" s="4" t="s">
        <v>35</v>
      </c>
      <c r="F125" s="4" t="s">
        <v>34</v>
      </c>
      <c r="G125" s="4" t="s">
        <v>37</v>
      </c>
      <c r="H125" s="8">
        <v>1</v>
      </c>
      <c r="I125" s="4" t="s">
        <v>38</v>
      </c>
      <c r="J125" s="4" t="s">
        <v>39</v>
      </c>
      <c r="K125" s="8">
        <v>2</v>
      </c>
      <c r="L125" s="4" t="s">
        <v>601</v>
      </c>
      <c r="M125" s="8">
        <v>1389.51</v>
      </c>
      <c r="N125" s="8">
        <f t="shared" si="17"/>
        <v>0.819252432155658</v>
      </c>
      <c r="O125" s="4" t="s">
        <v>175</v>
      </c>
      <c r="P125" s="4" t="s">
        <v>42</v>
      </c>
      <c r="Q125" s="4" t="s">
        <v>43</v>
      </c>
      <c r="R125" s="8">
        <v>1</v>
      </c>
      <c r="T125" s="8">
        <f t="shared" si="10"/>
        <v>4.81925243215566</v>
      </c>
      <c r="U125" s="4"/>
      <c r="V125" s="4" t="s">
        <v>602</v>
      </c>
      <c r="W125" s="4">
        <v>0.2446</v>
      </c>
      <c r="X125" s="8">
        <f t="shared" si="11"/>
        <v>0.781437670609645</v>
      </c>
      <c r="Y125" s="4" t="s">
        <v>603</v>
      </c>
      <c r="Z125" s="4">
        <v>14.89</v>
      </c>
      <c r="AA125" s="8">
        <f t="shared" si="18"/>
        <v>0.932493885042913</v>
      </c>
      <c r="AB125" s="4" t="s">
        <v>604</v>
      </c>
      <c r="AC125" s="4">
        <v>0.6078</v>
      </c>
      <c r="AD125" s="8">
        <f t="shared" si="13"/>
        <v>0.999193517637808</v>
      </c>
      <c r="AE125" s="8">
        <f t="shared" si="14"/>
        <v>2.71312507329037</v>
      </c>
      <c r="AF125" s="4" t="s">
        <v>344</v>
      </c>
      <c r="AG125" s="8">
        <v>0.19</v>
      </c>
      <c r="AH125" s="5">
        <f t="shared" si="15"/>
        <v>0.355555555555556</v>
      </c>
      <c r="AI125" s="8">
        <v>-1.78</v>
      </c>
      <c r="AJ125" s="5">
        <f t="shared" si="20"/>
        <v>0.624135887813549</v>
      </c>
      <c r="AL125" s="5">
        <f t="shared" si="16"/>
        <v>3.69281651665947</v>
      </c>
      <c r="AN125" s="4"/>
      <c r="AO125" s="4"/>
      <c r="AP125" s="4"/>
    </row>
    <row r="126" spans="1:42">
      <c r="A126" s="4" t="s">
        <v>249</v>
      </c>
      <c r="B126" s="4" t="s">
        <v>33</v>
      </c>
      <c r="C126" s="4" t="s">
        <v>33</v>
      </c>
      <c r="D126" s="4" t="s">
        <v>34</v>
      </c>
      <c r="E126" s="4" t="s">
        <v>163</v>
      </c>
      <c r="F126" s="4" t="s">
        <v>34</v>
      </c>
      <c r="G126" s="4" t="s">
        <v>37</v>
      </c>
      <c r="H126" s="8">
        <v>2</v>
      </c>
      <c r="I126" s="4" t="s">
        <v>38</v>
      </c>
      <c r="J126" s="4" t="s">
        <v>39</v>
      </c>
      <c r="K126" s="8">
        <v>2</v>
      </c>
      <c r="L126" s="4" t="s">
        <v>605</v>
      </c>
      <c r="M126" s="8">
        <v>667.04</v>
      </c>
      <c r="N126" s="8">
        <f t="shared" si="17"/>
        <v>0.959376794054213</v>
      </c>
      <c r="O126" s="4" t="s">
        <v>175</v>
      </c>
      <c r="P126" s="4" t="s">
        <v>42</v>
      </c>
      <c r="Q126" s="4" t="s">
        <v>43</v>
      </c>
      <c r="R126" s="8">
        <v>1</v>
      </c>
      <c r="T126" s="8">
        <f t="shared" si="10"/>
        <v>5.95937679405421</v>
      </c>
      <c r="U126" s="4"/>
      <c r="V126" s="4" t="s">
        <v>606</v>
      </c>
      <c r="W126" s="4">
        <v>0.2887</v>
      </c>
      <c r="X126" s="8">
        <f t="shared" si="11"/>
        <v>0.701182893539581</v>
      </c>
      <c r="Y126" s="4" t="s">
        <v>607</v>
      </c>
      <c r="Z126" s="4">
        <v>14.7</v>
      </c>
      <c r="AA126" s="8">
        <f t="shared" si="18"/>
        <v>0.933360769464863</v>
      </c>
      <c r="AB126" s="4" t="s">
        <v>608</v>
      </c>
      <c r="AC126" s="4">
        <v>1.8</v>
      </c>
      <c r="AD126" s="8">
        <f t="shared" si="13"/>
        <v>0.996736353640352</v>
      </c>
      <c r="AE126" s="8">
        <f t="shared" si="14"/>
        <v>2.6312800166448</v>
      </c>
      <c r="AF126" s="4" t="s">
        <v>179</v>
      </c>
      <c r="AG126" s="8">
        <v>0.21</v>
      </c>
      <c r="AH126" s="5">
        <f t="shared" si="15"/>
        <v>0.377777777777778</v>
      </c>
      <c r="AI126" s="8">
        <v>-2.34</v>
      </c>
      <c r="AJ126" s="5">
        <f t="shared" si="20"/>
        <v>0.513529527947857</v>
      </c>
      <c r="AL126" s="5">
        <f t="shared" si="16"/>
        <v>3.52258732237043</v>
      </c>
      <c r="AN126" s="4"/>
      <c r="AO126" s="4"/>
      <c r="AP126" s="4"/>
    </row>
    <row r="127" spans="1:42">
      <c r="A127" s="4" t="s">
        <v>258</v>
      </c>
      <c r="B127" s="4" t="s">
        <v>33</v>
      </c>
      <c r="C127" s="4" t="s">
        <v>33</v>
      </c>
      <c r="D127" s="4" t="s">
        <v>34</v>
      </c>
      <c r="E127" s="4" t="s">
        <v>163</v>
      </c>
      <c r="F127" s="4" t="s">
        <v>36</v>
      </c>
      <c r="G127" s="4" t="s">
        <v>37</v>
      </c>
      <c r="H127" s="8">
        <v>3</v>
      </c>
      <c r="I127" s="4" t="s">
        <v>38</v>
      </c>
      <c r="J127" s="4" t="s">
        <v>39</v>
      </c>
      <c r="K127" s="8">
        <v>2</v>
      </c>
      <c r="L127" s="4" t="s">
        <v>609</v>
      </c>
      <c r="M127" s="8">
        <v>477.16</v>
      </c>
      <c r="N127" s="8">
        <f t="shared" si="17"/>
        <v>0.996204363139847</v>
      </c>
      <c r="O127" s="4" t="s">
        <v>41</v>
      </c>
      <c r="P127" s="4" t="s">
        <v>42</v>
      </c>
      <c r="Q127" s="4" t="s">
        <v>43</v>
      </c>
      <c r="R127" s="8">
        <v>2</v>
      </c>
      <c r="T127" s="8">
        <f t="shared" si="10"/>
        <v>7.99620436313985</v>
      </c>
      <c r="U127" s="4"/>
      <c r="V127" s="4" t="s">
        <v>610</v>
      </c>
      <c r="W127" s="4">
        <v>0.288</v>
      </c>
      <c r="X127" s="8">
        <f t="shared" si="11"/>
        <v>0.7024567788899</v>
      </c>
      <c r="Y127" s="4" t="s">
        <v>611</v>
      </c>
      <c r="Z127" s="4">
        <v>24.87</v>
      </c>
      <c r="AA127" s="8">
        <f t="shared" si="18"/>
        <v>0.886959640142589</v>
      </c>
      <c r="AB127" s="4" t="s">
        <v>612</v>
      </c>
      <c r="AC127" s="4">
        <v>38.57</v>
      </c>
      <c r="AD127" s="8">
        <f t="shared" si="13"/>
        <v>0.920952156201598</v>
      </c>
      <c r="AE127" s="8">
        <f t="shared" si="14"/>
        <v>2.51036857523409</v>
      </c>
      <c r="AF127" s="4" t="s">
        <v>613</v>
      </c>
      <c r="AG127" s="8">
        <v>0.05</v>
      </c>
      <c r="AH127" s="5">
        <f t="shared" si="15"/>
        <v>0.2</v>
      </c>
      <c r="AI127" s="8">
        <v>-3.51</v>
      </c>
      <c r="AJ127" s="5">
        <f t="shared" si="20"/>
        <v>0.282441240371321</v>
      </c>
      <c r="AL127" s="5">
        <f t="shared" si="16"/>
        <v>2.99280981560541</v>
      </c>
      <c r="AN127" s="4"/>
      <c r="AO127" s="4"/>
      <c r="AP127" s="4"/>
    </row>
    <row r="128" spans="1:42">
      <c r="A128" s="4" t="s">
        <v>266</v>
      </c>
      <c r="B128" s="4" t="s">
        <v>33</v>
      </c>
      <c r="C128" s="4" t="s">
        <v>33</v>
      </c>
      <c r="D128" s="4" t="s">
        <v>34</v>
      </c>
      <c r="E128" s="4" t="s">
        <v>35</v>
      </c>
      <c r="F128" s="4" t="s">
        <v>34</v>
      </c>
      <c r="G128" s="4" t="s">
        <v>37</v>
      </c>
      <c r="H128" s="8">
        <v>1</v>
      </c>
      <c r="I128" s="4" t="s">
        <v>38</v>
      </c>
      <c r="J128" s="4" t="s">
        <v>39</v>
      </c>
      <c r="K128" s="8">
        <v>2</v>
      </c>
      <c r="L128" s="4" t="s">
        <v>614</v>
      </c>
      <c r="M128" s="8">
        <v>1043.86</v>
      </c>
      <c r="N128" s="8">
        <f t="shared" si="17"/>
        <v>0.8862918741951</v>
      </c>
      <c r="O128" s="4" t="s">
        <v>175</v>
      </c>
      <c r="P128" s="4" t="s">
        <v>42</v>
      </c>
      <c r="Q128" s="4" t="s">
        <v>43</v>
      </c>
      <c r="R128" s="8">
        <v>1</v>
      </c>
      <c r="T128" s="8">
        <f t="shared" si="10"/>
        <v>4.8862918741951</v>
      </c>
      <c r="U128" s="4"/>
      <c r="V128" s="4" t="s">
        <v>615</v>
      </c>
      <c r="W128" s="4">
        <v>0.3234</v>
      </c>
      <c r="X128" s="8">
        <f t="shared" si="11"/>
        <v>0.63803457688808</v>
      </c>
      <c r="Y128" s="4" t="s">
        <v>616</v>
      </c>
      <c r="Z128" s="4">
        <v>34.48</v>
      </c>
      <c r="AA128" s="8">
        <f t="shared" si="18"/>
        <v>0.843113538590273</v>
      </c>
      <c r="AB128" s="4" t="s">
        <v>617</v>
      </c>
      <c r="AC128" s="4">
        <v>59.42</v>
      </c>
      <c r="AD128" s="8">
        <f t="shared" si="13"/>
        <v>0.877979610196757</v>
      </c>
      <c r="AE128" s="8">
        <f t="shared" si="14"/>
        <v>2.35912772567511</v>
      </c>
      <c r="AF128" s="4" t="s">
        <v>306</v>
      </c>
      <c r="AG128" s="8">
        <v>0.13</v>
      </c>
      <c r="AH128" s="5">
        <f t="shared" si="15"/>
        <v>0.288888888888889</v>
      </c>
      <c r="AI128" s="8">
        <v>-4.16</v>
      </c>
      <c r="AJ128" s="5">
        <f t="shared" si="20"/>
        <v>0.154058858384357</v>
      </c>
      <c r="AL128" s="5">
        <f t="shared" si="16"/>
        <v>2.80207547294835</v>
      </c>
      <c r="AN128" s="4"/>
      <c r="AO128" s="4"/>
      <c r="AP128" s="4"/>
    </row>
    <row r="129" spans="1:42">
      <c r="A129" s="4" t="s">
        <v>274</v>
      </c>
      <c r="B129" s="4" t="s">
        <v>33</v>
      </c>
      <c r="C129" s="4" t="s">
        <v>33</v>
      </c>
      <c r="D129" s="4" t="s">
        <v>34</v>
      </c>
      <c r="E129" s="4" t="s">
        <v>35</v>
      </c>
      <c r="F129" s="4" t="s">
        <v>34</v>
      </c>
      <c r="G129" s="4" t="s">
        <v>37</v>
      </c>
      <c r="H129" s="8">
        <v>1</v>
      </c>
      <c r="I129" s="4" t="s">
        <v>38</v>
      </c>
      <c r="J129" s="4" t="s">
        <v>39</v>
      </c>
      <c r="K129" s="8">
        <v>2</v>
      </c>
      <c r="L129" s="4" t="s">
        <v>618</v>
      </c>
      <c r="M129" s="8">
        <v>1578.46</v>
      </c>
      <c r="N129" s="8">
        <f t="shared" si="17"/>
        <v>0.7826052382504</v>
      </c>
      <c r="O129" s="4" t="s">
        <v>175</v>
      </c>
      <c r="P129" s="4" t="s">
        <v>42</v>
      </c>
      <c r="Q129" s="4" t="s">
        <v>43</v>
      </c>
      <c r="R129" s="8">
        <v>1</v>
      </c>
      <c r="S129" s="8"/>
      <c r="T129" s="8">
        <f t="shared" si="10"/>
        <v>4.7826052382504</v>
      </c>
      <c r="U129" s="4"/>
      <c r="V129" s="4" t="s">
        <v>619</v>
      </c>
      <c r="W129" s="4">
        <v>0.2228</v>
      </c>
      <c r="X129" s="8">
        <f t="shared" si="11"/>
        <v>0.821110100090992</v>
      </c>
      <c r="Y129" s="4" t="s">
        <v>620</v>
      </c>
      <c r="Z129" s="4">
        <v>5.29</v>
      </c>
      <c r="AA129" s="8">
        <f t="shared" si="18"/>
        <v>0.976294361099337</v>
      </c>
      <c r="AB129" s="4" t="s">
        <v>621</v>
      </c>
      <c r="AC129" s="4">
        <v>58.22</v>
      </c>
      <c r="AD129" s="8">
        <f t="shared" si="13"/>
        <v>0.880452850254589</v>
      </c>
      <c r="AE129" s="8">
        <f t="shared" si="14"/>
        <v>2.67785731144492</v>
      </c>
      <c r="AF129" s="4" t="s">
        <v>439</v>
      </c>
      <c r="AG129" s="8">
        <v>0.15</v>
      </c>
      <c r="AH129" s="5">
        <f t="shared" si="15"/>
        <v>0.311111111111111</v>
      </c>
      <c r="AI129" s="8">
        <v>-3.67</v>
      </c>
      <c r="AJ129" s="5">
        <f t="shared" si="20"/>
        <v>0.250839423266838</v>
      </c>
      <c r="AL129" s="5">
        <f t="shared" si="16"/>
        <v>3.23980784582287</v>
      </c>
      <c r="AN129" s="4"/>
      <c r="AO129" s="4"/>
      <c r="AP129" s="4"/>
    </row>
    <row r="130" spans="1:42">
      <c r="A130" s="4" t="s">
        <v>283</v>
      </c>
      <c r="B130" s="4" t="s">
        <v>33</v>
      </c>
      <c r="C130" s="4" t="s">
        <v>33</v>
      </c>
      <c r="D130" s="4" t="s">
        <v>34</v>
      </c>
      <c r="E130" s="4" t="s">
        <v>35</v>
      </c>
      <c r="F130" s="4" t="s">
        <v>34</v>
      </c>
      <c r="G130" s="4" t="s">
        <v>37</v>
      </c>
      <c r="H130" s="8">
        <v>1</v>
      </c>
      <c r="I130" s="4" t="s">
        <v>38</v>
      </c>
      <c r="J130" s="4" t="s">
        <v>39</v>
      </c>
      <c r="K130" s="8">
        <v>2</v>
      </c>
      <c r="L130" s="4" t="s">
        <v>622</v>
      </c>
      <c r="M130" s="8">
        <v>1575.33</v>
      </c>
      <c r="N130" s="8">
        <f t="shared" si="17"/>
        <v>0.783212307405856</v>
      </c>
      <c r="O130" s="4" t="s">
        <v>175</v>
      </c>
      <c r="P130" s="4" t="s">
        <v>42</v>
      </c>
      <c r="Q130" s="4" t="s">
        <v>43</v>
      </c>
      <c r="R130" s="8">
        <v>1</v>
      </c>
      <c r="S130" s="8"/>
      <c r="T130" s="8">
        <f t="shared" si="10"/>
        <v>4.78321230740586</v>
      </c>
      <c r="U130" s="4"/>
      <c r="V130" s="4" t="s">
        <v>623</v>
      </c>
      <c r="W130" s="4">
        <v>0.2697</v>
      </c>
      <c r="X130" s="8">
        <f t="shared" si="11"/>
        <v>0.735759781619654</v>
      </c>
      <c r="Y130" s="4" t="s">
        <v>624</v>
      </c>
      <c r="Z130" s="4">
        <v>26.09</v>
      </c>
      <c r="AA130" s="8">
        <f t="shared" si="18"/>
        <v>0.881393329643752</v>
      </c>
      <c r="AB130" s="4" t="s">
        <v>625</v>
      </c>
      <c r="AC130" s="4">
        <v>59.38</v>
      </c>
      <c r="AD130" s="8">
        <f t="shared" si="13"/>
        <v>0.878062051532018</v>
      </c>
      <c r="AE130" s="8">
        <f t="shared" si="14"/>
        <v>2.49521516279542</v>
      </c>
      <c r="AF130" s="4" t="s">
        <v>108</v>
      </c>
      <c r="AG130" s="8">
        <v>0.16</v>
      </c>
      <c r="AH130" s="5">
        <f t="shared" si="15"/>
        <v>0.322222222222222</v>
      </c>
      <c r="AI130" s="8">
        <v>-3.65</v>
      </c>
      <c r="AJ130" s="5">
        <f t="shared" si="20"/>
        <v>0.254789650404898</v>
      </c>
      <c r="AL130" s="5">
        <f t="shared" si="16"/>
        <v>3.07222703542254</v>
      </c>
      <c r="AN130" s="4"/>
      <c r="AO130" s="4"/>
      <c r="AP130" s="4"/>
    </row>
    <row r="131" spans="1:42">
      <c r="A131" s="4" t="s">
        <v>290</v>
      </c>
      <c r="B131" s="4" t="s">
        <v>33</v>
      </c>
      <c r="C131" s="4" t="s">
        <v>33</v>
      </c>
      <c r="D131" s="4" t="s">
        <v>34</v>
      </c>
      <c r="E131" s="4" t="s">
        <v>35</v>
      </c>
      <c r="F131" s="4" t="s">
        <v>34</v>
      </c>
      <c r="G131" s="4" t="s">
        <v>37</v>
      </c>
      <c r="H131" s="8">
        <v>1</v>
      </c>
      <c r="I131" s="4" t="s">
        <v>38</v>
      </c>
      <c r="J131" s="4" t="s">
        <v>39</v>
      </c>
      <c r="K131" s="8">
        <v>2</v>
      </c>
      <c r="L131" s="4" t="s">
        <v>626</v>
      </c>
      <c r="M131" s="8">
        <v>1083.96</v>
      </c>
      <c r="N131" s="8">
        <f t="shared" si="17"/>
        <v>0.878514406740213</v>
      </c>
      <c r="O131" s="4" t="s">
        <v>175</v>
      </c>
      <c r="P131" s="4" t="s">
        <v>42</v>
      </c>
      <c r="Q131" s="4" t="s">
        <v>43</v>
      </c>
      <c r="R131" s="8">
        <v>1</v>
      </c>
      <c r="S131" s="8"/>
      <c r="T131" s="8">
        <f t="shared" si="10"/>
        <v>4.87851440674021</v>
      </c>
      <c r="U131" s="4"/>
      <c r="V131" s="4" t="s">
        <v>627</v>
      </c>
      <c r="W131" s="4">
        <v>0.3602</v>
      </c>
      <c r="X131" s="8">
        <f t="shared" si="11"/>
        <v>0.571064604185623</v>
      </c>
      <c r="Y131" s="4" t="s">
        <v>628</v>
      </c>
      <c r="Z131" s="4">
        <v>39.76</v>
      </c>
      <c r="AA131" s="8">
        <f t="shared" si="18"/>
        <v>0.819023276759239</v>
      </c>
      <c r="AB131" s="4" t="s">
        <v>629</v>
      </c>
      <c r="AC131" s="4">
        <v>44.17</v>
      </c>
      <c r="AD131" s="8">
        <f t="shared" si="13"/>
        <v>0.909410369265046</v>
      </c>
      <c r="AE131" s="8">
        <f t="shared" si="14"/>
        <v>2.29949825020991</v>
      </c>
      <c r="AF131" s="4" t="s">
        <v>306</v>
      </c>
      <c r="AG131" s="8">
        <v>0.13</v>
      </c>
      <c r="AH131" s="5">
        <f t="shared" si="15"/>
        <v>0.288888888888889</v>
      </c>
      <c r="AI131" s="8">
        <v>-3.7</v>
      </c>
      <c r="AJ131" s="5">
        <f t="shared" si="20"/>
        <v>0.244914082559747</v>
      </c>
      <c r="AL131" s="5">
        <f t="shared" si="16"/>
        <v>2.83330122165854</v>
      </c>
      <c r="AN131" s="4"/>
      <c r="AO131" s="4"/>
      <c r="AP131" s="4"/>
    </row>
    <row r="132" spans="1:42">
      <c r="A132" s="4" t="s">
        <v>293</v>
      </c>
      <c r="B132" s="4" t="s">
        <v>33</v>
      </c>
      <c r="C132" s="4" t="s">
        <v>33</v>
      </c>
      <c r="D132" s="4" t="s">
        <v>34</v>
      </c>
      <c r="E132" s="4" t="s">
        <v>163</v>
      </c>
      <c r="F132" s="4" t="s">
        <v>34</v>
      </c>
      <c r="G132" s="4" t="s">
        <v>37</v>
      </c>
      <c r="H132" s="8">
        <v>2</v>
      </c>
      <c r="I132" s="4" t="s">
        <v>38</v>
      </c>
      <c r="J132" s="4" t="s">
        <v>39</v>
      </c>
      <c r="K132" s="8">
        <v>2</v>
      </c>
      <c r="L132" s="4" t="s">
        <v>630</v>
      </c>
      <c r="M132" s="8">
        <v>1399.94</v>
      </c>
      <c r="N132" s="8">
        <f t="shared" si="17"/>
        <v>0.81722951481016</v>
      </c>
      <c r="O132" s="4" t="s">
        <v>175</v>
      </c>
      <c r="P132" s="4" t="s">
        <v>42</v>
      </c>
      <c r="Q132" s="4" t="s">
        <v>43</v>
      </c>
      <c r="R132" s="8">
        <v>1</v>
      </c>
      <c r="S132" s="8"/>
      <c r="T132" s="8">
        <f t="shared" ref="T132:T150" si="21">H132+K132+R132+N132</f>
        <v>5.81722951481016</v>
      </c>
      <c r="U132" s="4"/>
      <c r="V132" s="4" t="s">
        <v>631</v>
      </c>
      <c r="W132" s="4">
        <v>0.2274</v>
      </c>
      <c r="X132" s="8">
        <f t="shared" ref="X132:X152" si="22">($W$35-W132)/($W$35-$W$146)</f>
        <v>0.812738853503185</v>
      </c>
      <c r="Y132" s="4" t="s">
        <v>632</v>
      </c>
      <c r="Z132" s="4">
        <v>66.54</v>
      </c>
      <c r="AA132" s="8">
        <f t="shared" si="18"/>
        <v>0.696838198760173</v>
      </c>
      <c r="AB132" s="4" t="s">
        <v>633</v>
      </c>
      <c r="AC132" s="4">
        <v>4.65</v>
      </c>
      <c r="AD132" s="8">
        <f t="shared" ref="AD132:AD152" si="23">($AC$93-AC132)/($AC$93-$AC$10)</f>
        <v>0.990862408502999</v>
      </c>
      <c r="AE132" s="8">
        <f t="shared" ref="AE132:AE152" si="24">X132+AA132+AD132</f>
        <v>2.50043946076636</v>
      </c>
      <c r="AF132" s="4" t="s">
        <v>439</v>
      </c>
      <c r="AG132" s="8">
        <v>0.15</v>
      </c>
      <c r="AH132" s="5">
        <f t="shared" ref="AH132:AH152" si="25">(AG132-$AG$33)/($AG$17-$AG$33)</f>
        <v>0.311111111111111</v>
      </c>
      <c r="AI132" s="8">
        <v>-2.84</v>
      </c>
      <c r="AJ132" s="5">
        <f t="shared" si="20"/>
        <v>0.414773849496346</v>
      </c>
      <c r="AL132" s="5">
        <f t="shared" ref="AL132:AL152" si="26">AE132+AH132+AJ132</f>
        <v>3.22632442137381</v>
      </c>
      <c r="AN132" s="4"/>
      <c r="AO132" s="4"/>
      <c r="AP132" s="4"/>
    </row>
    <row r="133" spans="1:42">
      <c r="A133" s="4" t="s">
        <v>301</v>
      </c>
      <c r="B133" s="4" t="s">
        <v>33</v>
      </c>
      <c r="C133" s="4" t="s">
        <v>33</v>
      </c>
      <c r="D133" s="4" t="s">
        <v>34</v>
      </c>
      <c r="E133" s="4" t="s">
        <v>163</v>
      </c>
      <c r="F133" s="4" t="s">
        <v>34</v>
      </c>
      <c r="G133" s="4" t="s">
        <v>37</v>
      </c>
      <c r="H133" s="8">
        <v>2</v>
      </c>
      <c r="I133" s="4" t="s">
        <v>38</v>
      </c>
      <c r="J133" s="4" t="s">
        <v>39</v>
      </c>
      <c r="K133" s="8">
        <v>2</v>
      </c>
      <c r="L133" s="4" t="s">
        <v>634</v>
      </c>
      <c r="M133" s="8">
        <v>1389.25</v>
      </c>
      <c r="N133" s="8">
        <f t="shared" si="17"/>
        <v>0.81930285962544</v>
      </c>
      <c r="O133" s="4" t="s">
        <v>175</v>
      </c>
      <c r="P133" s="4" t="s">
        <v>42</v>
      </c>
      <c r="Q133" s="4" t="s">
        <v>43</v>
      </c>
      <c r="R133" s="8">
        <v>1</v>
      </c>
      <c r="S133" s="8"/>
      <c r="T133" s="8">
        <f t="shared" si="21"/>
        <v>5.81930285962544</v>
      </c>
      <c r="U133" s="4"/>
      <c r="V133" s="4" t="s">
        <v>635</v>
      </c>
      <c r="W133" s="4">
        <v>0.2526</v>
      </c>
      <c r="X133" s="8">
        <f t="shared" si="22"/>
        <v>0.76687898089172</v>
      </c>
      <c r="Y133" s="4" t="s">
        <v>636</v>
      </c>
      <c r="Z133" s="4">
        <v>110.24</v>
      </c>
      <c r="AA133" s="8">
        <f t="shared" si="18"/>
        <v>0.497454781711659</v>
      </c>
      <c r="AB133" s="4" t="s">
        <v>637</v>
      </c>
      <c r="AC133" s="4">
        <v>86.73</v>
      </c>
      <c r="AD133" s="8">
        <f t="shared" si="23"/>
        <v>0.82169278854725</v>
      </c>
      <c r="AE133" s="8">
        <f t="shared" si="24"/>
        <v>2.08602655115063</v>
      </c>
      <c r="AF133" s="4" t="s">
        <v>378</v>
      </c>
      <c r="AG133" s="8">
        <v>0.1</v>
      </c>
      <c r="AH133" s="5">
        <f t="shared" si="25"/>
        <v>0.255555555555556</v>
      </c>
      <c r="AI133" s="8">
        <v>-4.01</v>
      </c>
      <c r="AJ133" s="5">
        <f t="shared" si="20"/>
        <v>0.18368556191981</v>
      </c>
      <c r="AL133" s="5">
        <f t="shared" si="26"/>
        <v>2.52526766862599</v>
      </c>
      <c r="AN133" s="4"/>
      <c r="AO133" s="4"/>
      <c r="AP133" s="4"/>
    </row>
    <row r="134" spans="3:38">
      <c r="C134" s="7"/>
      <c r="G134" s="7">
        <v>1</v>
      </c>
      <c r="H134" s="5">
        <f>AVERAGE(H125:H133)</f>
        <v>1.55555555555556</v>
      </c>
      <c r="J134" s="7">
        <v>2</v>
      </c>
      <c r="K134" s="5">
        <v>2</v>
      </c>
      <c r="L134" s="4">
        <v>457.59</v>
      </c>
      <c r="M134" s="5">
        <f>AVERAGE(M125:M133)</f>
        <v>1178.27888888889</v>
      </c>
      <c r="N134" s="8"/>
      <c r="Q134" s="7">
        <v>1</v>
      </c>
      <c r="R134" s="5">
        <f>AVERAGE(R125:R133)</f>
        <v>1.11111111111111</v>
      </c>
      <c r="S134" s="8">
        <v>5</v>
      </c>
      <c r="T134" s="8">
        <f>AVERAGE(T125:T133)</f>
        <v>5.52688775448632</v>
      </c>
      <c r="X134" s="8"/>
      <c r="Y134" s="7"/>
      <c r="AA134" s="8"/>
      <c r="AB134" s="7"/>
      <c r="AC134" s="7"/>
      <c r="AD134" s="8">
        <v>2.56442256806276</v>
      </c>
      <c r="AE134" s="8">
        <f>AVERAGE(AE125:AE133)</f>
        <v>2.47477090302351</v>
      </c>
      <c r="AG134" s="5">
        <v>0.377777777777778</v>
      </c>
      <c r="AH134" s="5">
        <f>AVERAGE(AH125:AH133)</f>
        <v>0.301234567901235</v>
      </c>
      <c r="AI134" s="5">
        <v>0.385147145960893</v>
      </c>
      <c r="AJ134" s="5">
        <f>AVERAGE(AJ125:AJ133)</f>
        <v>0.324796453573858</v>
      </c>
      <c r="AK134" s="8">
        <v>3.32734749180143</v>
      </c>
      <c r="AL134" s="5">
        <f>AVERAGE(AL125:AL133)</f>
        <v>3.1008019244986</v>
      </c>
    </row>
    <row r="135" spans="1:42">
      <c r="A135" s="4" t="s">
        <v>31</v>
      </c>
      <c r="B135" s="4" t="s">
        <v>33</v>
      </c>
      <c r="C135" s="4" t="s">
        <v>33</v>
      </c>
      <c r="D135" s="4" t="s">
        <v>34</v>
      </c>
      <c r="E135" s="4" t="s">
        <v>163</v>
      </c>
      <c r="F135" s="4" t="s">
        <v>36</v>
      </c>
      <c r="G135" s="4" t="s">
        <v>91</v>
      </c>
      <c r="H135" s="8">
        <v>2</v>
      </c>
      <c r="I135" s="4" t="s">
        <v>38</v>
      </c>
      <c r="J135" s="4" t="s">
        <v>39</v>
      </c>
      <c r="K135" s="8">
        <v>2</v>
      </c>
      <c r="L135" s="4" t="s">
        <v>638</v>
      </c>
      <c r="M135" s="8">
        <v>1976.14</v>
      </c>
      <c r="N135" s="8">
        <f t="shared" ref="N135:N150" si="27">($M$43-M135)/($M$43-$M$15)</f>
        <v>0.70547448370029</v>
      </c>
      <c r="O135" s="4" t="s">
        <v>41</v>
      </c>
      <c r="P135" s="4" t="s">
        <v>42</v>
      </c>
      <c r="Q135" s="4" t="s">
        <v>42</v>
      </c>
      <c r="R135" s="8">
        <v>3</v>
      </c>
      <c r="T135" s="8">
        <f t="shared" si="21"/>
        <v>7.70547448370029</v>
      </c>
      <c r="U135" s="4"/>
      <c r="V135" s="4" t="s">
        <v>639</v>
      </c>
      <c r="W135" s="4">
        <v>0.3651</v>
      </c>
      <c r="X135" s="8">
        <f t="shared" si="22"/>
        <v>0.562147406733394</v>
      </c>
      <c r="Y135" s="4" t="s">
        <v>640</v>
      </c>
      <c r="Z135" s="4">
        <v>1.95</v>
      </c>
      <c r="AA135" s="8">
        <f t="shared" si="18"/>
        <v>0.991533276727302</v>
      </c>
      <c r="AB135" s="4" t="s">
        <v>641</v>
      </c>
      <c r="AC135" s="4">
        <v>0.4349</v>
      </c>
      <c r="AD135" s="8">
        <f t="shared" si="23"/>
        <v>0.999549870309474</v>
      </c>
      <c r="AE135" s="8">
        <f t="shared" si="24"/>
        <v>2.55323055377017</v>
      </c>
      <c r="AF135" s="4" t="s">
        <v>83</v>
      </c>
      <c r="AG135" s="8">
        <v>0.3</v>
      </c>
      <c r="AH135" s="5">
        <f t="shared" si="25"/>
        <v>0.477777777777778</v>
      </c>
      <c r="AI135" s="8">
        <v>-3.39</v>
      </c>
      <c r="AJ135" s="5">
        <f t="shared" si="20"/>
        <v>0.306142603199684</v>
      </c>
      <c r="AL135" s="5">
        <f t="shared" si="26"/>
        <v>3.33715093474763</v>
      </c>
      <c r="AN135" s="4"/>
      <c r="AO135" s="4"/>
      <c r="AP135" s="4"/>
    </row>
    <row r="136" spans="1:42">
      <c r="A136" s="4" t="s">
        <v>53</v>
      </c>
      <c r="B136" s="4" t="s">
        <v>33</v>
      </c>
      <c r="C136" s="4" t="s">
        <v>33</v>
      </c>
      <c r="D136" s="4" t="s">
        <v>34</v>
      </c>
      <c r="E136" s="4" t="s">
        <v>35</v>
      </c>
      <c r="F136" s="4" t="s">
        <v>36</v>
      </c>
      <c r="G136" s="4" t="s">
        <v>37</v>
      </c>
      <c r="H136" s="8">
        <v>2</v>
      </c>
      <c r="I136" s="4" t="s">
        <v>38</v>
      </c>
      <c r="J136" s="4" t="s">
        <v>39</v>
      </c>
      <c r="K136" s="8">
        <v>2</v>
      </c>
      <c r="L136" s="4" t="s">
        <v>642</v>
      </c>
      <c r="M136" s="8">
        <v>1147.46</v>
      </c>
      <c r="N136" s="8">
        <f t="shared" si="27"/>
        <v>0.866198467004919</v>
      </c>
      <c r="O136" s="4" t="s">
        <v>175</v>
      </c>
      <c r="P136" s="4" t="s">
        <v>42</v>
      </c>
      <c r="Q136" s="4" t="s">
        <v>42</v>
      </c>
      <c r="R136" s="8">
        <v>2</v>
      </c>
      <c r="T136" s="8">
        <f t="shared" si="21"/>
        <v>6.86619846700492</v>
      </c>
      <c r="U136" s="4"/>
      <c r="V136" s="4" t="s">
        <v>643</v>
      </c>
      <c r="W136" s="4">
        <v>0.393</v>
      </c>
      <c r="X136" s="8">
        <f t="shared" si="22"/>
        <v>0.511373976342129</v>
      </c>
      <c r="Y136" s="4" t="s">
        <v>644</v>
      </c>
      <c r="Z136" s="4">
        <v>2.09</v>
      </c>
      <c r="AA136" s="8">
        <f t="shared" si="18"/>
        <v>0.990894519784812</v>
      </c>
      <c r="AB136" s="4" t="s">
        <v>394</v>
      </c>
      <c r="AC136" s="4">
        <v>1.02</v>
      </c>
      <c r="AD136" s="8">
        <f t="shared" si="23"/>
        <v>0.998343959677943</v>
      </c>
      <c r="AE136" s="8">
        <f t="shared" si="24"/>
        <v>2.50061245580488</v>
      </c>
      <c r="AF136" s="4" t="s">
        <v>47</v>
      </c>
      <c r="AG136" s="8">
        <v>0.32</v>
      </c>
      <c r="AH136" s="5">
        <f t="shared" si="25"/>
        <v>0.5</v>
      </c>
      <c r="AI136" s="8">
        <v>-3.72</v>
      </c>
      <c r="AJ136" s="5">
        <f t="shared" si="20"/>
        <v>0.240963855421687</v>
      </c>
      <c r="AL136" s="5">
        <f t="shared" si="26"/>
        <v>3.24157631122657</v>
      </c>
      <c r="AN136" s="4"/>
      <c r="AO136" s="4"/>
      <c r="AP136" s="4"/>
    </row>
    <row r="137" spans="1:42">
      <c r="A137" s="4" t="s">
        <v>65</v>
      </c>
      <c r="B137" s="4" t="s">
        <v>33</v>
      </c>
      <c r="C137" s="4" t="s">
        <v>33</v>
      </c>
      <c r="D137" s="4" t="s">
        <v>34</v>
      </c>
      <c r="E137" s="4" t="s">
        <v>35</v>
      </c>
      <c r="F137" s="4" t="s">
        <v>36</v>
      </c>
      <c r="G137" s="4" t="s">
        <v>37</v>
      </c>
      <c r="H137" s="8">
        <v>2</v>
      </c>
      <c r="I137" s="4" t="s">
        <v>38</v>
      </c>
      <c r="J137" s="4" t="s">
        <v>39</v>
      </c>
      <c r="K137" s="8">
        <v>2</v>
      </c>
      <c r="L137" s="4" t="s">
        <v>645</v>
      </c>
      <c r="M137" s="8">
        <v>1174.1</v>
      </c>
      <c r="N137" s="8">
        <f t="shared" si="27"/>
        <v>0.8610315908703</v>
      </c>
      <c r="O137" s="4" t="s">
        <v>175</v>
      </c>
      <c r="P137" s="4" t="s">
        <v>42</v>
      </c>
      <c r="Q137" s="4" t="s">
        <v>42</v>
      </c>
      <c r="R137" s="8">
        <v>2</v>
      </c>
      <c r="T137" s="8">
        <f t="shared" si="21"/>
        <v>6.8610315908703</v>
      </c>
      <c r="U137" s="4"/>
      <c r="V137" s="4" t="s">
        <v>646</v>
      </c>
      <c r="W137" s="4">
        <v>0.3873</v>
      </c>
      <c r="X137" s="8">
        <f t="shared" si="22"/>
        <v>0.521747042766151</v>
      </c>
      <c r="Y137" s="4" t="s">
        <v>647</v>
      </c>
      <c r="Z137" s="4">
        <v>3.2</v>
      </c>
      <c r="AA137" s="8">
        <f t="shared" si="18"/>
        <v>0.985830089740788</v>
      </c>
      <c r="AB137" s="4" t="s">
        <v>648</v>
      </c>
      <c r="AC137" s="4">
        <v>22.56</v>
      </c>
      <c r="AD137" s="8">
        <f t="shared" si="23"/>
        <v>0.953949300639848</v>
      </c>
      <c r="AE137" s="8">
        <f t="shared" si="24"/>
        <v>2.46152643314679</v>
      </c>
      <c r="AF137" s="4" t="s">
        <v>413</v>
      </c>
      <c r="AG137" s="8">
        <v>0.17</v>
      </c>
      <c r="AH137" s="5">
        <f t="shared" si="25"/>
        <v>0.333333333333333</v>
      </c>
      <c r="AI137" s="8">
        <v>-4.89</v>
      </c>
      <c r="AJ137" s="5">
        <f t="shared" si="20"/>
        <v>0.00987556784515124</v>
      </c>
      <c r="AL137" s="5">
        <f t="shared" si="26"/>
        <v>2.80473533432527</v>
      </c>
      <c r="AN137" s="4"/>
      <c r="AO137" s="4"/>
      <c r="AP137" s="4"/>
    </row>
    <row r="138" spans="1:42">
      <c r="A138" s="4" t="s">
        <v>77</v>
      </c>
      <c r="B138" s="4" t="s">
        <v>33</v>
      </c>
      <c r="C138" s="4" t="s">
        <v>33</v>
      </c>
      <c r="D138" s="4" t="s">
        <v>34</v>
      </c>
      <c r="E138" s="4" t="s">
        <v>35</v>
      </c>
      <c r="F138" s="4" t="s">
        <v>36</v>
      </c>
      <c r="G138" s="4" t="s">
        <v>91</v>
      </c>
      <c r="H138" s="8">
        <v>1</v>
      </c>
      <c r="I138" s="4" t="s">
        <v>38</v>
      </c>
      <c r="J138" s="4" t="s">
        <v>39</v>
      </c>
      <c r="K138" s="8">
        <v>2</v>
      </c>
      <c r="L138" s="4" t="s">
        <v>649</v>
      </c>
      <c r="M138" s="8">
        <v>2246.35</v>
      </c>
      <c r="N138" s="8">
        <f t="shared" si="27"/>
        <v>0.653066765969992</v>
      </c>
      <c r="O138" s="4" t="s">
        <v>41</v>
      </c>
      <c r="P138" s="4" t="s">
        <v>42</v>
      </c>
      <c r="Q138" s="4" t="s">
        <v>42</v>
      </c>
      <c r="R138" s="8">
        <v>3</v>
      </c>
      <c r="S138" s="8"/>
      <c r="T138" s="8">
        <f t="shared" si="21"/>
        <v>6.65306676596999</v>
      </c>
      <c r="U138" s="4"/>
      <c r="V138" s="4" t="s">
        <v>650</v>
      </c>
      <c r="W138" s="4">
        <v>0.4071</v>
      </c>
      <c r="X138" s="8">
        <f t="shared" si="22"/>
        <v>0.485714285714286</v>
      </c>
      <c r="Y138" s="4" t="s">
        <v>429</v>
      </c>
      <c r="Z138" s="4">
        <v>1.33</v>
      </c>
      <c r="AA138" s="8">
        <f t="shared" si="18"/>
        <v>0.994362057472612</v>
      </c>
      <c r="AB138" s="4" t="s">
        <v>651</v>
      </c>
      <c r="AC138" s="4">
        <v>9.02</v>
      </c>
      <c r="AD138" s="8">
        <f t="shared" si="23"/>
        <v>0.981855692625726</v>
      </c>
      <c r="AE138" s="8">
        <f t="shared" si="24"/>
        <v>2.46193203581262</v>
      </c>
      <c r="AF138" s="4" t="s">
        <v>245</v>
      </c>
      <c r="AG138" s="8">
        <v>0.2</v>
      </c>
      <c r="AH138" s="5">
        <f t="shared" si="25"/>
        <v>0.366666666666667</v>
      </c>
      <c r="AI138" s="8">
        <v>-4.12</v>
      </c>
      <c r="AJ138" s="5">
        <f t="shared" si="20"/>
        <v>0.161959312660478</v>
      </c>
      <c r="AL138" s="5">
        <f t="shared" si="26"/>
        <v>2.99055801513977</v>
      </c>
      <c r="AN138" s="4"/>
      <c r="AO138" s="4"/>
      <c r="AP138" s="4"/>
    </row>
    <row r="139" spans="1:42">
      <c r="A139" s="4" t="s">
        <v>89</v>
      </c>
      <c r="B139" s="4" t="s">
        <v>33</v>
      </c>
      <c r="C139" s="4" t="s">
        <v>33</v>
      </c>
      <c r="D139" s="4" t="s">
        <v>34</v>
      </c>
      <c r="E139" s="4" t="s">
        <v>35</v>
      </c>
      <c r="F139" s="4" t="s">
        <v>34</v>
      </c>
      <c r="G139" s="4" t="s">
        <v>91</v>
      </c>
      <c r="H139" s="8">
        <v>0</v>
      </c>
      <c r="I139" s="4" t="s">
        <v>38</v>
      </c>
      <c r="J139" s="4" t="s">
        <v>39</v>
      </c>
      <c r="K139" s="8">
        <v>2</v>
      </c>
      <c r="L139" s="4" t="s">
        <v>652</v>
      </c>
      <c r="M139" s="8">
        <v>2300.64</v>
      </c>
      <c r="N139" s="8">
        <f t="shared" si="27"/>
        <v>0.642537122375832</v>
      </c>
      <c r="O139" s="4" t="s">
        <v>41</v>
      </c>
      <c r="P139" s="4" t="s">
        <v>43</v>
      </c>
      <c r="Q139" s="4" t="s">
        <v>43</v>
      </c>
      <c r="R139" s="8">
        <v>1</v>
      </c>
      <c r="S139" s="8"/>
      <c r="T139" s="8">
        <f t="shared" si="21"/>
        <v>3.64253712237583</v>
      </c>
      <c r="U139" s="4"/>
      <c r="V139" s="4" t="s">
        <v>653</v>
      </c>
      <c r="W139" s="4">
        <v>0.4463</v>
      </c>
      <c r="X139" s="8">
        <f t="shared" si="22"/>
        <v>0.414376706096451</v>
      </c>
      <c r="Y139" s="4" t="s">
        <v>654</v>
      </c>
      <c r="Z139" s="4">
        <v>0.2048</v>
      </c>
      <c r="AA139" s="8">
        <f t="shared" ref="AA139:AA142" si="28">($Z$43-Z139)/($Z$43-$Z$86)</f>
        <v>0.999495838270392</v>
      </c>
      <c r="AB139" s="4" t="s">
        <v>655</v>
      </c>
      <c r="AC139" s="4">
        <v>8.06</v>
      </c>
      <c r="AD139" s="8">
        <f t="shared" si="23"/>
        <v>0.983834284671992</v>
      </c>
      <c r="AE139" s="8">
        <f t="shared" si="24"/>
        <v>2.39770682903884</v>
      </c>
      <c r="AF139" s="4" t="s">
        <v>226</v>
      </c>
      <c r="AG139" s="8">
        <v>0.29</v>
      </c>
      <c r="AH139" s="5">
        <f t="shared" si="25"/>
        <v>0.466666666666667</v>
      </c>
      <c r="AI139" s="8">
        <v>-3.62</v>
      </c>
      <c r="AJ139" s="5">
        <f t="shared" si="20"/>
        <v>0.260714991111989</v>
      </c>
      <c r="AL139" s="5">
        <f t="shared" si="26"/>
        <v>3.12508848681749</v>
      </c>
      <c r="AN139" s="4"/>
      <c r="AO139" s="4"/>
      <c r="AP139" s="4"/>
    </row>
    <row r="140" spans="1:42">
      <c r="A140" s="4" t="s">
        <v>101</v>
      </c>
      <c r="B140" s="4" t="s">
        <v>33</v>
      </c>
      <c r="C140" s="4" t="s">
        <v>33</v>
      </c>
      <c r="D140" s="4" t="s">
        <v>34</v>
      </c>
      <c r="E140" s="4" t="s">
        <v>35</v>
      </c>
      <c r="F140" s="4" t="s">
        <v>36</v>
      </c>
      <c r="G140" s="4" t="s">
        <v>91</v>
      </c>
      <c r="H140" s="8">
        <v>1</v>
      </c>
      <c r="I140" s="4" t="s">
        <v>38</v>
      </c>
      <c r="J140" s="4" t="s">
        <v>39</v>
      </c>
      <c r="K140" s="8">
        <v>2</v>
      </c>
      <c r="L140" s="4" t="s">
        <v>656</v>
      </c>
      <c r="M140" s="8">
        <v>2300.52</v>
      </c>
      <c r="N140" s="8">
        <f t="shared" si="27"/>
        <v>0.642560396592655</v>
      </c>
      <c r="O140" s="4" t="s">
        <v>41</v>
      </c>
      <c r="P140" s="4" t="s">
        <v>43</v>
      </c>
      <c r="Q140" s="4" t="s">
        <v>43</v>
      </c>
      <c r="R140" s="8">
        <v>1</v>
      </c>
      <c r="S140" s="8"/>
      <c r="T140" s="8">
        <f t="shared" si="21"/>
        <v>4.64256039659266</v>
      </c>
      <c r="U140" s="4"/>
      <c r="V140" s="4" t="s">
        <v>657</v>
      </c>
      <c r="W140" s="4">
        <v>0.3922</v>
      </c>
      <c r="X140" s="8">
        <f t="shared" si="22"/>
        <v>0.512829845313922</v>
      </c>
      <c r="Y140" s="4" t="s">
        <v>658</v>
      </c>
      <c r="Z140" s="4">
        <v>2.54</v>
      </c>
      <c r="AA140" s="8">
        <f t="shared" si="28"/>
        <v>0.988841372469667</v>
      </c>
      <c r="AB140" s="4" t="s">
        <v>167</v>
      </c>
      <c r="AC140" s="4">
        <v>4.21</v>
      </c>
      <c r="AD140" s="8">
        <f t="shared" si="23"/>
        <v>0.991769263190871</v>
      </c>
      <c r="AE140" s="8">
        <f t="shared" si="24"/>
        <v>2.49344048097446</v>
      </c>
      <c r="AF140" s="4" t="s">
        <v>659</v>
      </c>
      <c r="AG140" s="8">
        <v>0.28</v>
      </c>
      <c r="AH140" s="5">
        <f t="shared" si="25"/>
        <v>0.455555555555556</v>
      </c>
      <c r="AI140" s="8">
        <v>-3.61</v>
      </c>
      <c r="AJ140" s="5">
        <f t="shared" si="20"/>
        <v>0.262690104681019</v>
      </c>
      <c r="AL140" s="5">
        <f t="shared" si="26"/>
        <v>3.21168614121103</v>
      </c>
      <c r="AN140" s="4"/>
      <c r="AO140" s="4"/>
      <c r="AP140" s="4"/>
    </row>
    <row r="141" spans="1:42">
      <c r="A141" s="4" t="s">
        <v>114</v>
      </c>
      <c r="B141" s="4" t="s">
        <v>33</v>
      </c>
      <c r="C141" s="4" t="s">
        <v>33</v>
      </c>
      <c r="D141" s="4" t="s">
        <v>34</v>
      </c>
      <c r="E141" s="4" t="s">
        <v>35</v>
      </c>
      <c r="F141" s="4" t="s">
        <v>36</v>
      </c>
      <c r="G141" s="4" t="s">
        <v>91</v>
      </c>
      <c r="H141" s="8">
        <v>1</v>
      </c>
      <c r="I141" s="4" t="s">
        <v>38</v>
      </c>
      <c r="J141" s="4" t="s">
        <v>275</v>
      </c>
      <c r="K141" s="8">
        <v>2</v>
      </c>
      <c r="L141" s="4" t="s">
        <v>660</v>
      </c>
      <c r="M141" s="8">
        <v>2070.67</v>
      </c>
      <c r="N141" s="8">
        <f t="shared" si="27"/>
        <v>0.687140219398284</v>
      </c>
      <c r="O141" s="4" t="s">
        <v>41</v>
      </c>
      <c r="P141" s="4" t="s">
        <v>42</v>
      </c>
      <c r="Q141" s="4" t="s">
        <v>42</v>
      </c>
      <c r="R141" s="8">
        <v>3</v>
      </c>
      <c r="S141" s="8"/>
      <c r="T141" s="8">
        <f t="shared" si="21"/>
        <v>6.68714021939828</v>
      </c>
      <c r="U141" s="4"/>
      <c r="V141" s="4" t="s">
        <v>661</v>
      </c>
      <c r="W141" s="4">
        <v>0.3214</v>
      </c>
      <c r="X141" s="8">
        <f t="shared" si="22"/>
        <v>0.641674249317561</v>
      </c>
      <c r="Y141" s="4" t="s">
        <v>662</v>
      </c>
      <c r="Z141" s="4">
        <v>2.91</v>
      </c>
      <c r="AA141" s="8">
        <f t="shared" si="28"/>
        <v>0.987153229121659</v>
      </c>
      <c r="AB141" s="4" t="s">
        <v>663</v>
      </c>
      <c r="AC141" s="4">
        <v>0.6671</v>
      </c>
      <c r="AD141" s="8">
        <f t="shared" si="23"/>
        <v>0.999071298358284</v>
      </c>
      <c r="AE141" s="8">
        <f t="shared" si="24"/>
        <v>2.6278987767975</v>
      </c>
      <c r="AF141" s="4" t="s">
        <v>120</v>
      </c>
      <c r="AG141" s="8">
        <v>0.31</v>
      </c>
      <c r="AH141" s="5">
        <f t="shared" si="25"/>
        <v>0.488888888888889</v>
      </c>
      <c r="AI141" s="8">
        <v>-2.8</v>
      </c>
      <c r="AJ141" s="5">
        <f t="shared" si="20"/>
        <v>0.422674303772467</v>
      </c>
      <c r="AL141" s="5">
        <f t="shared" si="26"/>
        <v>3.53946196945886</v>
      </c>
      <c r="AN141" s="4"/>
      <c r="AO141" s="4"/>
      <c r="AP141" s="4"/>
    </row>
    <row r="142" spans="1:42">
      <c r="A142" s="4" t="s">
        <v>126</v>
      </c>
      <c r="B142" s="4" t="s">
        <v>33</v>
      </c>
      <c r="C142" s="4" t="s">
        <v>33</v>
      </c>
      <c r="D142" s="4" t="s">
        <v>34</v>
      </c>
      <c r="E142" s="4" t="s">
        <v>35</v>
      </c>
      <c r="F142" s="4" t="s">
        <v>36</v>
      </c>
      <c r="G142" s="4" t="s">
        <v>91</v>
      </c>
      <c r="H142" s="8">
        <v>1</v>
      </c>
      <c r="I142" s="4" t="s">
        <v>38</v>
      </c>
      <c r="J142" s="4" t="s">
        <v>275</v>
      </c>
      <c r="K142" s="8">
        <v>2</v>
      </c>
      <c r="L142" s="4" t="s">
        <v>664</v>
      </c>
      <c r="M142" s="8">
        <v>2104.97</v>
      </c>
      <c r="N142" s="8">
        <f t="shared" si="27"/>
        <v>0.680487672423156</v>
      </c>
      <c r="O142" s="4" t="s">
        <v>175</v>
      </c>
      <c r="P142" s="4" t="s">
        <v>42</v>
      </c>
      <c r="Q142" s="4" t="s">
        <v>42</v>
      </c>
      <c r="R142" s="8">
        <v>2</v>
      </c>
      <c r="S142" s="8"/>
      <c r="T142" s="8">
        <f t="shared" si="21"/>
        <v>5.68048767242316</v>
      </c>
      <c r="U142" s="4"/>
      <c r="V142" s="4" t="s">
        <v>665</v>
      </c>
      <c r="W142" s="4">
        <v>0.3683</v>
      </c>
      <c r="X142" s="8">
        <f t="shared" si="22"/>
        <v>0.556323930846224</v>
      </c>
      <c r="Y142" s="4" t="s">
        <v>666</v>
      </c>
      <c r="Z142" s="4">
        <v>4.8</v>
      </c>
      <c r="AA142" s="8">
        <f t="shared" si="28"/>
        <v>0.97853001039805</v>
      </c>
      <c r="AB142" s="4" t="s">
        <v>667</v>
      </c>
      <c r="AC142" s="4">
        <v>12.9</v>
      </c>
      <c r="AD142" s="8">
        <f t="shared" si="23"/>
        <v>0.9738588831054</v>
      </c>
      <c r="AE142" s="8">
        <f t="shared" si="24"/>
        <v>2.50871282434967</v>
      </c>
      <c r="AF142" s="4" t="s">
        <v>413</v>
      </c>
      <c r="AG142" s="8">
        <v>0.17</v>
      </c>
      <c r="AH142" s="5">
        <f t="shared" si="25"/>
        <v>0.333333333333333</v>
      </c>
      <c r="AI142" s="8">
        <v>-3.96</v>
      </c>
      <c r="AJ142" s="5">
        <f t="shared" si="20"/>
        <v>0.193561129764962</v>
      </c>
      <c r="AL142" s="5">
        <f t="shared" si="26"/>
        <v>3.03560728744797</v>
      </c>
      <c r="AN142" s="4"/>
      <c r="AO142" s="4"/>
      <c r="AP142" s="4"/>
    </row>
    <row r="143" spans="1:42">
      <c r="A143" s="4"/>
      <c r="B143" s="4"/>
      <c r="C143" s="4"/>
      <c r="D143" s="4"/>
      <c r="E143" s="4"/>
      <c r="F143" s="4"/>
      <c r="G143" s="4">
        <v>1</v>
      </c>
      <c r="H143" s="8">
        <f>AVERAGE(H135:H142)</f>
        <v>1.25</v>
      </c>
      <c r="I143" s="4"/>
      <c r="J143" s="4">
        <v>2</v>
      </c>
      <c r="K143" s="8">
        <v>2</v>
      </c>
      <c r="L143" s="4">
        <v>2214.94</v>
      </c>
      <c r="M143" s="8">
        <f>AVERAGE(M135:M142)</f>
        <v>1915.10625</v>
      </c>
      <c r="N143" s="8"/>
      <c r="O143" s="4"/>
      <c r="P143" s="4"/>
      <c r="Q143" s="4">
        <v>2</v>
      </c>
      <c r="R143" s="8">
        <f>AVERAGE(R135:R142)</f>
        <v>2.125</v>
      </c>
      <c r="S143" s="8">
        <v>5.65915879222331</v>
      </c>
      <c r="T143" s="8">
        <f>AVERAGE(T135:T142)</f>
        <v>6.09231208979193</v>
      </c>
      <c r="U143" s="4"/>
      <c r="V143" s="4"/>
      <c r="W143" s="4"/>
      <c r="X143" s="8"/>
      <c r="Y143" s="4"/>
      <c r="Z143" s="4"/>
      <c r="AA143" s="8"/>
      <c r="AB143" s="4"/>
      <c r="AC143" s="4"/>
      <c r="AD143" s="8">
        <v>2.46829003785159</v>
      </c>
      <c r="AE143" s="8">
        <f>AVERAGE(AE135:AE142)</f>
        <v>2.50063254871187</v>
      </c>
      <c r="AF143" s="4"/>
      <c r="AG143" s="8">
        <v>0.555555555555556</v>
      </c>
      <c r="AH143" s="5">
        <f>AVERAGE(AH135:AH142)</f>
        <v>0.427777777777778</v>
      </c>
      <c r="AI143" s="8">
        <v>0.393047600237014</v>
      </c>
      <c r="AJ143" s="5">
        <f>AVERAGE(AJ135:AJ142)</f>
        <v>0.23232273355718</v>
      </c>
      <c r="AK143" s="8">
        <v>3.41689319364416</v>
      </c>
      <c r="AL143" s="5">
        <f>AVERAGE(AL135:AL142)</f>
        <v>3.16073306004682</v>
      </c>
      <c r="AN143" s="4"/>
      <c r="AO143" s="4"/>
      <c r="AP143" s="4"/>
    </row>
    <row r="144" spans="1:42">
      <c r="A144" s="4" t="s">
        <v>145</v>
      </c>
      <c r="B144" s="4" t="s">
        <v>33</v>
      </c>
      <c r="C144" s="4" t="s">
        <v>33</v>
      </c>
      <c r="D144" s="4" t="s">
        <v>34</v>
      </c>
      <c r="E144" s="4" t="s">
        <v>35</v>
      </c>
      <c r="F144" s="4" t="s">
        <v>36</v>
      </c>
      <c r="G144" s="4" t="s">
        <v>37</v>
      </c>
      <c r="H144" s="8">
        <v>2</v>
      </c>
      <c r="I144" s="4" t="s">
        <v>38</v>
      </c>
      <c r="J144" s="4" t="s">
        <v>39</v>
      </c>
      <c r="K144" s="8">
        <v>2</v>
      </c>
      <c r="L144" s="4" t="s">
        <v>668</v>
      </c>
      <c r="M144" s="8">
        <v>2219.79</v>
      </c>
      <c r="N144" s="8">
        <f t="shared" si="27"/>
        <v>0.658218125960061</v>
      </c>
      <c r="O144" s="4" t="s">
        <v>41</v>
      </c>
      <c r="P144" s="4" t="s">
        <v>43</v>
      </c>
      <c r="Q144" s="4" t="s">
        <v>43</v>
      </c>
      <c r="R144" s="8">
        <v>1</v>
      </c>
      <c r="T144" s="8">
        <f t="shared" si="21"/>
        <v>5.65821812596006</v>
      </c>
      <c r="U144" s="4"/>
      <c r="V144" s="4" t="s">
        <v>669</v>
      </c>
      <c r="W144" s="4">
        <v>0.2809</v>
      </c>
      <c r="X144" s="8">
        <f t="shared" si="22"/>
        <v>0.715377616014559</v>
      </c>
      <c r="Y144" s="4" t="s">
        <v>670</v>
      </c>
      <c r="Z144" s="4">
        <v>6.07</v>
      </c>
      <c r="AA144" s="8">
        <f>($Z$43-Z144)/($Z$43-$Z$86)</f>
        <v>0.972735572419753</v>
      </c>
      <c r="AB144" s="4" t="s">
        <v>671</v>
      </c>
      <c r="AC144" s="4">
        <v>36.98</v>
      </c>
      <c r="AD144" s="8">
        <f t="shared" si="23"/>
        <v>0.924229199278226</v>
      </c>
      <c r="AE144" s="8">
        <f t="shared" si="24"/>
        <v>2.61234238771254</v>
      </c>
      <c r="AF144" s="4" t="s">
        <v>672</v>
      </c>
      <c r="AG144" s="8">
        <v>0.52</v>
      </c>
      <c r="AH144" s="5">
        <f t="shared" si="25"/>
        <v>0.722222222222222</v>
      </c>
      <c r="AI144" s="8">
        <v>-3.4</v>
      </c>
      <c r="AJ144" s="5">
        <f t="shared" si="20"/>
        <v>0.304167489630654</v>
      </c>
      <c r="AL144" s="5">
        <f t="shared" si="26"/>
        <v>3.63873209956541</v>
      </c>
      <c r="AN144" s="4"/>
      <c r="AO144" s="4"/>
      <c r="AP144" s="4"/>
    </row>
    <row r="145" spans="1:42">
      <c r="A145" s="4" t="s">
        <v>155</v>
      </c>
      <c r="B145" s="4" t="s">
        <v>33</v>
      </c>
      <c r="C145" s="4" t="s">
        <v>33</v>
      </c>
      <c r="D145" s="4" t="s">
        <v>34</v>
      </c>
      <c r="E145" s="4" t="s">
        <v>35</v>
      </c>
      <c r="F145" s="4" t="s">
        <v>34</v>
      </c>
      <c r="G145" s="4" t="s">
        <v>91</v>
      </c>
      <c r="H145" s="8">
        <v>0</v>
      </c>
      <c r="I145" s="4" t="s">
        <v>38</v>
      </c>
      <c r="J145" s="4" t="s">
        <v>39</v>
      </c>
      <c r="K145" s="8">
        <v>2</v>
      </c>
      <c r="L145" s="4" t="s">
        <v>673</v>
      </c>
      <c r="M145" s="8">
        <v>2240.69</v>
      </c>
      <c r="N145" s="8">
        <f t="shared" si="27"/>
        <v>0.654164533196791</v>
      </c>
      <c r="O145" s="4" t="s">
        <v>41</v>
      </c>
      <c r="P145" s="4" t="s">
        <v>43</v>
      </c>
      <c r="Q145" s="4" t="s">
        <v>43</v>
      </c>
      <c r="R145" s="8">
        <v>1</v>
      </c>
      <c r="T145" s="8">
        <f t="shared" si="21"/>
        <v>3.65416453319679</v>
      </c>
      <c r="U145" s="4"/>
      <c r="V145" s="4" t="s">
        <v>674</v>
      </c>
      <c r="W145" s="4">
        <v>0.1824</v>
      </c>
      <c r="X145" s="8">
        <f t="shared" si="22"/>
        <v>0.894631483166515</v>
      </c>
      <c r="Y145" s="4" t="s">
        <v>675</v>
      </c>
      <c r="Z145" s="4">
        <v>0.9456</v>
      </c>
      <c r="AA145" s="8">
        <f>($Z$43-Z145)/($Z$43-$Z$86)</f>
        <v>0.996115901534705</v>
      </c>
      <c r="AB145" s="4" t="s">
        <v>676</v>
      </c>
      <c r="AC145" s="4">
        <v>27.81</v>
      </c>
      <c r="AD145" s="8">
        <f t="shared" si="23"/>
        <v>0.94312887538683</v>
      </c>
      <c r="AE145" s="8">
        <f t="shared" si="24"/>
        <v>2.83387626008805</v>
      </c>
      <c r="AF145" s="4" t="s">
        <v>677</v>
      </c>
      <c r="AG145" s="8">
        <v>0.61</v>
      </c>
      <c r="AH145" s="5">
        <f t="shared" si="25"/>
        <v>0.822222222222222</v>
      </c>
      <c r="AI145" s="8">
        <v>-2.9</v>
      </c>
      <c r="AJ145" s="5">
        <f t="shared" si="20"/>
        <v>0.402923168082165</v>
      </c>
      <c r="AL145" s="5">
        <f t="shared" si="26"/>
        <v>4.05902165039244</v>
      </c>
      <c r="AN145" s="4"/>
      <c r="AO145" s="4"/>
      <c r="AP145" s="4"/>
    </row>
    <row r="146" spans="1:42">
      <c r="A146" s="4" t="s">
        <v>161</v>
      </c>
      <c r="B146" s="4" t="s">
        <v>33</v>
      </c>
      <c r="C146" s="4" t="s">
        <v>33</v>
      </c>
      <c r="D146" s="4" t="s">
        <v>34</v>
      </c>
      <c r="E146" s="4" t="s">
        <v>35</v>
      </c>
      <c r="F146" s="4" t="s">
        <v>36</v>
      </c>
      <c r="G146" s="4" t="s">
        <v>37</v>
      </c>
      <c r="H146" s="8">
        <v>2</v>
      </c>
      <c r="I146" s="4" t="s">
        <v>38</v>
      </c>
      <c r="J146" s="4" t="s">
        <v>39</v>
      </c>
      <c r="K146" s="8">
        <v>2</v>
      </c>
      <c r="L146" s="4" t="s">
        <v>340</v>
      </c>
      <c r="M146" s="8" t="s">
        <v>340</v>
      </c>
      <c r="N146" s="8"/>
      <c r="O146" s="4" t="s">
        <v>41</v>
      </c>
      <c r="P146" s="4" t="s">
        <v>43</v>
      </c>
      <c r="Q146" s="4" t="s">
        <v>43</v>
      </c>
      <c r="R146" s="8">
        <v>1</v>
      </c>
      <c r="S146" s="8"/>
      <c r="T146" s="8"/>
      <c r="U146" s="4"/>
      <c r="V146" s="4" t="s">
        <v>678</v>
      </c>
      <c r="W146" s="4">
        <v>0.1245</v>
      </c>
      <c r="X146" s="8">
        <f t="shared" si="22"/>
        <v>1</v>
      </c>
      <c r="Y146" s="4" t="s">
        <v>679</v>
      </c>
      <c r="Z146" s="4">
        <v>11.51</v>
      </c>
      <c r="AA146" s="8">
        <f>($Z$43-Z146)/($Z$43-$Z$86)</f>
        <v>0.947915302654446</v>
      </c>
      <c r="AB146" s="4" t="s">
        <v>397</v>
      </c>
      <c r="AC146" s="4">
        <v>2.48</v>
      </c>
      <c r="AD146" s="8">
        <f t="shared" si="23"/>
        <v>0.995334850940913</v>
      </c>
      <c r="AE146" s="8">
        <f t="shared" si="24"/>
        <v>2.94325015359536</v>
      </c>
      <c r="AF146" s="4" t="s">
        <v>680</v>
      </c>
      <c r="AG146" s="8">
        <v>0.76</v>
      </c>
      <c r="AH146" s="5">
        <f t="shared" si="25"/>
        <v>0.988888888888889</v>
      </c>
      <c r="AI146" s="8">
        <v>-2.08</v>
      </c>
      <c r="AJ146" s="5">
        <f t="shared" si="20"/>
        <v>0.564882480742643</v>
      </c>
      <c r="AL146" s="5">
        <f t="shared" si="26"/>
        <v>4.49702152322689</v>
      </c>
      <c r="AN146" s="4"/>
      <c r="AO146" s="4"/>
      <c r="AP146" s="4"/>
    </row>
    <row r="147" spans="1:42">
      <c r="A147" s="4" t="s">
        <v>172</v>
      </c>
      <c r="B147" s="4" t="s">
        <v>33</v>
      </c>
      <c r="C147" s="4" t="s">
        <v>33</v>
      </c>
      <c r="D147" s="4" t="s">
        <v>34</v>
      </c>
      <c r="E147" s="4" t="s">
        <v>35</v>
      </c>
      <c r="F147" s="4" t="s">
        <v>36</v>
      </c>
      <c r="G147" s="4" t="s">
        <v>37</v>
      </c>
      <c r="H147" s="8">
        <v>2</v>
      </c>
      <c r="I147" s="4" t="s">
        <v>38</v>
      </c>
      <c r="J147" s="4" t="s">
        <v>39</v>
      </c>
      <c r="K147" s="8">
        <v>2</v>
      </c>
      <c r="L147" s="4" t="s">
        <v>340</v>
      </c>
      <c r="M147" s="8" t="s">
        <v>340</v>
      </c>
      <c r="N147" s="8"/>
      <c r="O147" s="4" t="s">
        <v>41</v>
      </c>
      <c r="P147" s="4" t="s">
        <v>43</v>
      </c>
      <c r="Q147" s="4" t="s">
        <v>43</v>
      </c>
      <c r="R147" s="8">
        <v>1</v>
      </c>
      <c r="S147" s="8"/>
      <c r="U147" s="4"/>
      <c r="V147" s="4" t="s">
        <v>681</v>
      </c>
      <c r="W147" s="4">
        <v>0.2205</v>
      </c>
      <c r="X147" s="8">
        <f t="shared" si="22"/>
        <v>0.825295723384895</v>
      </c>
      <c r="Y147" s="4" t="s">
        <v>682</v>
      </c>
      <c r="Z147" s="4">
        <v>18.73</v>
      </c>
      <c r="AA147" s="8">
        <f>($Z$43-Z147)/($Z$43-$Z$86)</f>
        <v>0.914973694620344</v>
      </c>
      <c r="AB147" s="4" t="s">
        <v>683</v>
      </c>
      <c r="AC147" s="4">
        <v>55.54</v>
      </c>
      <c r="AD147" s="8">
        <f t="shared" si="23"/>
        <v>0.885976419717082</v>
      </c>
      <c r="AE147" s="8">
        <f t="shared" si="24"/>
        <v>2.62624583772232</v>
      </c>
      <c r="AF147" s="4" t="s">
        <v>684</v>
      </c>
      <c r="AG147" s="8">
        <v>0.51</v>
      </c>
      <c r="AH147" s="5">
        <f t="shared" si="25"/>
        <v>0.711111111111111</v>
      </c>
      <c r="AI147" s="8">
        <v>-3.24</v>
      </c>
      <c r="AJ147" s="5">
        <f t="shared" si="20"/>
        <v>0.335769306735137</v>
      </c>
      <c r="AL147" s="5">
        <f t="shared" si="26"/>
        <v>3.67312625556857</v>
      </c>
      <c r="AN147" s="4"/>
      <c r="AO147" s="4"/>
      <c r="AP147" s="4"/>
    </row>
    <row r="148" spans="1:42">
      <c r="A148" s="4"/>
      <c r="B148" s="4"/>
      <c r="C148" s="4"/>
      <c r="D148" s="4"/>
      <c r="E148" s="4"/>
      <c r="F148" s="4"/>
      <c r="G148" s="4">
        <v>2</v>
      </c>
      <c r="H148" s="8">
        <f>AVERAGE(H144:H147)</f>
        <v>1.5</v>
      </c>
      <c r="I148" s="4"/>
      <c r="J148" s="4">
        <v>2</v>
      </c>
      <c r="K148" s="8">
        <v>2</v>
      </c>
      <c r="L148" s="4">
        <v>2226.26</v>
      </c>
      <c r="M148" s="8">
        <f>AVERAGE(M144:M145)</f>
        <v>2230.24</v>
      </c>
      <c r="N148" s="8"/>
      <c r="O148" s="4"/>
      <c r="P148" s="4"/>
      <c r="Q148" s="4">
        <v>1</v>
      </c>
      <c r="R148" s="8">
        <f>AVERAGE(R144:R147)</f>
        <v>1</v>
      </c>
      <c r="S148" s="8">
        <v>5.65696325776971</v>
      </c>
      <c r="T148" s="8">
        <f>AVERAGE(T144:T146)</f>
        <v>4.65619132957843</v>
      </c>
      <c r="U148" s="4"/>
      <c r="V148" s="4"/>
      <c r="W148" s="4"/>
      <c r="X148" s="8"/>
      <c r="Y148" s="4"/>
      <c r="Z148" s="4"/>
      <c r="AA148" s="8"/>
      <c r="AB148" s="4"/>
      <c r="AC148" s="4"/>
      <c r="AD148" s="8">
        <v>2.95102068919899</v>
      </c>
      <c r="AE148" s="8">
        <f>AVERAGE(AE144:AE147)</f>
        <v>2.75392865977957</v>
      </c>
      <c r="AF148" s="4"/>
      <c r="AG148" s="8">
        <v>1</v>
      </c>
      <c r="AH148" s="5">
        <f>AVERAGE(AH144:AH147)</f>
        <v>0.811111111111111</v>
      </c>
      <c r="AI148" s="8">
        <v>0.535255777207189</v>
      </c>
      <c r="AJ148" s="5">
        <f>AVERAGE(AJ144:AJ147)</f>
        <v>0.40193561129765</v>
      </c>
      <c r="AK148" s="8">
        <v>4.48627646640618</v>
      </c>
      <c r="AL148" s="5">
        <f>AVERAGE(AL144:AL147)</f>
        <v>3.96697538218833</v>
      </c>
      <c r="AN148" s="4"/>
      <c r="AO148" s="4"/>
      <c r="AP148" s="4"/>
    </row>
    <row r="149" spans="1:42">
      <c r="A149" s="4" t="s">
        <v>192</v>
      </c>
      <c r="B149" s="4" t="s">
        <v>33</v>
      </c>
      <c r="C149" s="4" t="s">
        <v>33</v>
      </c>
      <c r="D149" s="4" t="s">
        <v>34</v>
      </c>
      <c r="E149" s="4" t="s">
        <v>163</v>
      </c>
      <c r="F149" s="4" t="s">
        <v>36</v>
      </c>
      <c r="G149" s="4" t="s">
        <v>37</v>
      </c>
      <c r="H149" s="8">
        <v>3</v>
      </c>
      <c r="I149" s="4" t="s">
        <v>205</v>
      </c>
      <c r="J149" s="4" t="s">
        <v>39</v>
      </c>
      <c r="K149" s="8">
        <v>1</v>
      </c>
      <c r="L149" s="4" t="s">
        <v>685</v>
      </c>
      <c r="M149" s="8">
        <v>4558.96</v>
      </c>
      <c r="N149" s="8">
        <f t="shared" si="27"/>
        <v>0.204531877918975</v>
      </c>
      <c r="O149" s="4" t="s">
        <v>41</v>
      </c>
      <c r="P149" s="4" t="s">
        <v>43</v>
      </c>
      <c r="Q149" s="4" t="s">
        <v>43</v>
      </c>
      <c r="R149" s="8">
        <v>1</v>
      </c>
      <c r="T149" s="8">
        <f t="shared" si="21"/>
        <v>5.20453187791898</v>
      </c>
      <c r="U149" s="4"/>
      <c r="V149" s="4" t="s">
        <v>686</v>
      </c>
      <c r="W149" s="4">
        <v>0.291</v>
      </c>
      <c r="X149" s="8">
        <f t="shared" si="22"/>
        <v>0.696997270245678</v>
      </c>
      <c r="Y149" s="4" t="s">
        <v>687</v>
      </c>
      <c r="Z149" s="4">
        <v>9.54</v>
      </c>
      <c r="AA149" s="8">
        <f>($Z$43-Z149)/($Z$43-$Z$86)</f>
        <v>0.956903525345191</v>
      </c>
      <c r="AB149" s="4" t="s">
        <v>688</v>
      </c>
      <c r="AC149" s="4">
        <v>70.68</v>
      </c>
      <c r="AD149" s="8">
        <f t="shared" si="23"/>
        <v>0.854772374320761</v>
      </c>
      <c r="AE149" s="8">
        <f t="shared" si="24"/>
        <v>2.50867316991163</v>
      </c>
      <c r="AF149" s="4" t="s">
        <v>344</v>
      </c>
      <c r="AG149" s="8">
        <v>0.19</v>
      </c>
      <c r="AH149" s="5">
        <f t="shared" si="25"/>
        <v>0.355555555555556</v>
      </c>
      <c r="AI149" s="8">
        <v>-4.22</v>
      </c>
      <c r="AJ149" s="5">
        <f>(AI149-$AI$41)/($AI$90-$AI$41)</f>
        <v>0.142208176970176</v>
      </c>
      <c r="AL149" s="5">
        <f t="shared" si="26"/>
        <v>3.00643690243736</v>
      </c>
      <c r="AN149" s="4"/>
      <c r="AO149" s="4"/>
      <c r="AP149" s="4"/>
    </row>
    <row r="150" spans="1:42">
      <c r="A150" s="4" t="s">
        <v>203</v>
      </c>
      <c r="B150" s="4" t="s">
        <v>33</v>
      </c>
      <c r="C150" s="4" t="s">
        <v>33</v>
      </c>
      <c r="D150" s="4" t="s">
        <v>34</v>
      </c>
      <c r="E150" s="4" t="s">
        <v>163</v>
      </c>
      <c r="F150" s="4" t="s">
        <v>36</v>
      </c>
      <c r="G150" s="4" t="s">
        <v>37</v>
      </c>
      <c r="H150" s="8">
        <v>3</v>
      </c>
      <c r="I150" s="4" t="s">
        <v>205</v>
      </c>
      <c r="J150" s="4" t="s">
        <v>39</v>
      </c>
      <c r="K150" s="8">
        <v>1</v>
      </c>
      <c r="L150" s="4" t="s">
        <v>689</v>
      </c>
      <c r="M150" s="8">
        <v>2231.96</v>
      </c>
      <c r="N150" s="8">
        <f t="shared" si="27"/>
        <v>0.655857732470636</v>
      </c>
      <c r="O150" s="4" t="s">
        <v>41</v>
      </c>
      <c r="P150" s="4" t="s">
        <v>43</v>
      </c>
      <c r="Q150" s="4" t="s">
        <v>43</v>
      </c>
      <c r="R150" s="8">
        <v>1</v>
      </c>
      <c r="S150" s="8"/>
      <c r="T150" s="8">
        <f t="shared" si="21"/>
        <v>5.65585773247064</v>
      </c>
      <c r="U150" s="4"/>
      <c r="V150" s="4" t="s">
        <v>690</v>
      </c>
      <c r="W150" s="4">
        <v>0.4054</v>
      </c>
      <c r="X150" s="8">
        <f t="shared" si="22"/>
        <v>0.488808007279345</v>
      </c>
      <c r="Y150" s="4" t="s">
        <v>691</v>
      </c>
      <c r="Z150" s="4">
        <v>1.51</v>
      </c>
      <c r="AA150" s="8">
        <f>($Z$43-Z150)/($Z$43-$Z$86)</f>
        <v>0.993540798546554</v>
      </c>
      <c r="AB150" s="4" t="s">
        <v>692</v>
      </c>
      <c r="AC150" s="4">
        <v>56.5</v>
      </c>
      <c r="AD150" s="8">
        <f t="shared" si="23"/>
        <v>0.883997827670816</v>
      </c>
      <c r="AE150" s="8">
        <f t="shared" si="24"/>
        <v>2.36634663349672</v>
      </c>
      <c r="AF150" s="4" t="s">
        <v>179</v>
      </c>
      <c r="AG150" s="8">
        <v>0.21</v>
      </c>
      <c r="AH150" s="5">
        <f t="shared" si="25"/>
        <v>0.377777777777778</v>
      </c>
      <c r="AI150" s="8">
        <v>-3.72</v>
      </c>
      <c r="AJ150" s="5">
        <f>(AI150-$AI$41)/($AI$90-$AI$41)</f>
        <v>0.240963855421687</v>
      </c>
      <c r="AL150" s="5">
        <f t="shared" si="26"/>
        <v>2.98508826669618</v>
      </c>
      <c r="AN150" s="4"/>
      <c r="AO150" s="4"/>
      <c r="AP150" s="4"/>
    </row>
    <row r="151" spans="1:42">
      <c r="A151" s="4" t="s">
        <v>215</v>
      </c>
      <c r="B151" s="4" t="s">
        <v>33</v>
      </c>
      <c r="C151" s="4" t="s">
        <v>33</v>
      </c>
      <c r="D151" s="4" t="s">
        <v>34</v>
      </c>
      <c r="E151" s="4" t="s">
        <v>163</v>
      </c>
      <c r="F151" s="4" t="s">
        <v>36</v>
      </c>
      <c r="G151" s="4" t="s">
        <v>37</v>
      </c>
      <c r="H151" s="8">
        <v>3</v>
      </c>
      <c r="I151" s="4" t="s">
        <v>205</v>
      </c>
      <c r="J151" s="4" t="s">
        <v>39</v>
      </c>
      <c r="K151" s="8">
        <v>1</v>
      </c>
      <c r="L151" s="4" t="s">
        <v>340</v>
      </c>
      <c r="M151" s="8" t="s">
        <v>340</v>
      </c>
      <c r="N151" s="8"/>
      <c r="O151" s="4" t="s">
        <v>41</v>
      </c>
      <c r="P151" s="4" t="s">
        <v>42</v>
      </c>
      <c r="Q151" s="4" t="s">
        <v>43</v>
      </c>
      <c r="R151" s="8">
        <v>2</v>
      </c>
      <c r="S151" s="8"/>
      <c r="T151" s="8"/>
      <c r="U151" s="4"/>
      <c r="V151" s="4" t="s">
        <v>693</v>
      </c>
      <c r="W151" s="4">
        <v>0.2398</v>
      </c>
      <c r="X151" s="8">
        <f t="shared" si="22"/>
        <v>0.7901728844404</v>
      </c>
      <c r="Y151" s="4" t="s">
        <v>694</v>
      </c>
      <c r="Z151" s="4">
        <v>17.39</v>
      </c>
      <c r="AA151" s="8">
        <f>($Z$43-Z151)/($Z$43-$Z$86)</f>
        <v>0.921087511069886</v>
      </c>
      <c r="AB151" s="4" t="s">
        <v>416</v>
      </c>
      <c r="AC151" s="4">
        <v>4.66</v>
      </c>
      <c r="AD151" s="8">
        <f t="shared" si="23"/>
        <v>0.990841798169184</v>
      </c>
      <c r="AE151" s="8">
        <f t="shared" si="24"/>
        <v>2.70210219367947</v>
      </c>
      <c r="AF151" s="4" t="s">
        <v>210</v>
      </c>
      <c r="AG151" s="8">
        <v>0.27</v>
      </c>
      <c r="AH151" s="5">
        <f t="shared" si="25"/>
        <v>0.444444444444444</v>
      </c>
      <c r="AI151" s="8">
        <v>-2.89</v>
      </c>
      <c r="AJ151" s="5">
        <f>(AI151-$AI$41)/($AI$90-$AI$41)</f>
        <v>0.404898281651195</v>
      </c>
      <c r="AL151" s="5">
        <f t="shared" si="26"/>
        <v>3.55144491977511</v>
      </c>
      <c r="AN151" s="4"/>
      <c r="AO151" s="4"/>
      <c r="AP151" s="4"/>
    </row>
    <row r="152" spans="1:42">
      <c r="A152" s="4" t="s">
        <v>220</v>
      </c>
      <c r="B152" s="4" t="s">
        <v>33</v>
      </c>
      <c r="C152" s="4" t="s">
        <v>33</v>
      </c>
      <c r="D152" s="4" t="s">
        <v>34</v>
      </c>
      <c r="E152" s="4" t="s">
        <v>163</v>
      </c>
      <c r="F152" s="4" t="s">
        <v>36</v>
      </c>
      <c r="G152" s="4" t="s">
        <v>37</v>
      </c>
      <c r="H152" s="8">
        <v>3</v>
      </c>
      <c r="I152" s="4" t="s">
        <v>205</v>
      </c>
      <c r="J152" s="4" t="s">
        <v>39</v>
      </c>
      <c r="K152" s="8">
        <v>1</v>
      </c>
      <c r="L152" s="4" t="s">
        <v>340</v>
      </c>
      <c r="M152" s="8" t="s">
        <v>340</v>
      </c>
      <c r="N152" s="8"/>
      <c r="O152" s="4" t="s">
        <v>41</v>
      </c>
      <c r="P152" s="4" t="s">
        <v>42</v>
      </c>
      <c r="Q152" s="4" t="s">
        <v>43</v>
      </c>
      <c r="R152" s="8">
        <v>2</v>
      </c>
      <c r="S152" s="8"/>
      <c r="U152" s="4"/>
      <c r="V152" s="4" t="s">
        <v>695</v>
      </c>
      <c r="W152" s="4">
        <v>0.2317</v>
      </c>
      <c r="X152" s="8">
        <f t="shared" si="22"/>
        <v>0.8049135577798</v>
      </c>
      <c r="Y152" s="4" t="s">
        <v>696</v>
      </c>
      <c r="Z152" s="4">
        <v>28.78</v>
      </c>
      <c r="AA152" s="8">
        <f>($Z$43-Z152)/($Z$43-$Z$86)</f>
        <v>0.869120071248774</v>
      </c>
      <c r="AB152" s="4" t="s">
        <v>697</v>
      </c>
      <c r="AC152" s="4">
        <v>101.08</v>
      </c>
      <c r="AD152" s="8">
        <f t="shared" si="23"/>
        <v>0.792116959522335</v>
      </c>
      <c r="AE152" s="8">
        <f t="shared" si="24"/>
        <v>2.46615058855091</v>
      </c>
      <c r="AF152" s="4" t="s">
        <v>698</v>
      </c>
      <c r="AG152" s="8">
        <v>0.23</v>
      </c>
      <c r="AH152" s="5">
        <f t="shared" si="25"/>
        <v>0.4</v>
      </c>
      <c r="AI152" s="8">
        <v>-4.06</v>
      </c>
      <c r="AJ152" s="5">
        <f>(AI152-$AI$41)/($AI$90-$AI$41)</f>
        <v>0.173809994074659</v>
      </c>
      <c r="AL152" s="5">
        <f t="shared" si="26"/>
        <v>3.03996058262557</v>
      </c>
      <c r="AN152" s="4"/>
      <c r="AO152" s="4"/>
      <c r="AP152" s="4"/>
    </row>
    <row r="153" spans="7:38">
      <c r="G153" s="7">
        <v>3</v>
      </c>
      <c r="H153" s="5">
        <f>AVERAGE(H149:H152)</f>
        <v>3</v>
      </c>
      <c r="I153" s="7"/>
      <c r="J153" s="7">
        <v>1</v>
      </c>
      <c r="K153" s="5">
        <v>1</v>
      </c>
      <c r="L153" s="4">
        <v>4315.21</v>
      </c>
      <c r="M153" s="5">
        <f>AVERAGE(M149:M150)</f>
        <v>3395.46</v>
      </c>
      <c r="Q153" s="7">
        <v>1</v>
      </c>
      <c r="R153" s="5">
        <f>AVERAGE(R149:R152)</f>
        <v>1.5</v>
      </c>
      <c r="S153" s="8">
        <v>5.25180763083989</v>
      </c>
      <c r="T153" s="8">
        <f>AVERAGE(T149:T151)</f>
        <v>5.43019480519481</v>
      </c>
      <c r="AD153" s="8">
        <v>2.60141782932935</v>
      </c>
      <c r="AE153" s="8">
        <f>AVERAGE(AE149:AE152)</f>
        <v>2.51081814640968</v>
      </c>
      <c r="AG153" s="5">
        <v>0.444444444444444</v>
      </c>
      <c r="AH153" s="5">
        <f>AVERAGE(AH149:AH152)</f>
        <v>0.394444444444444</v>
      </c>
      <c r="AI153" s="5">
        <v>0.373296464546712</v>
      </c>
      <c r="AJ153" s="5">
        <f>AVERAGE(AJ149:AJ152)</f>
        <v>0.240470077029429</v>
      </c>
      <c r="AK153" s="8">
        <v>3.4191587383205</v>
      </c>
      <c r="AL153" s="5">
        <f>AVERAGE(AL149:AL152)</f>
        <v>3.14573266788355</v>
      </c>
    </row>
  </sheetData>
  <mergeCells count="2">
    <mergeCell ref="B1:T1"/>
    <mergeCell ref="V1:AL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S52"/>
  <sheetViews>
    <sheetView zoomScale="40" zoomScaleNormal="40" workbookViewId="0">
      <selection activeCell="R46" sqref="R46"/>
    </sheetView>
  </sheetViews>
  <sheetFormatPr defaultColWidth="9" defaultRowHeight="13.5"/>
  <sheetData>
    <row r="1" ht="15" spans="2:38">
      <c r="B1" s="1" t="s">
        <v>699</v>
      </c>
      <c r="K1" s="1" t="s">
        <v>700</v>
      </c>
      <c r="T1" s="1" t="s">
        <v>701</v>
      </c>
      <c r="AC1" s="1" t="s">
        <v>702</v>
      </c>
      <c r="AL1" s="1" t="s">
        <v>703</v>
      </c>
    </row>
    <row r="2" ht="15" spans="2:45">
      <c r="B2" s="1" t="s">
        <v>704</v>
      </c>
      <c r="C2" t="s">
        <v>705</v>
      </c>
      <c r="D2" t="s">
        <v>706</v>
      </c>
      <c r="E2" t="s">
        <v>707</v>
      </c>
      <c r="F2" t="s">
        <v>708</v>
      </c>
      <c r="G2" t="s">
        <v>709</v>
      </c>
      <c r="H2" t="s">
        <v>710</v>
      </c>
      <c r="I2" t="s">
        <v>711</v>
      </c>
      <c r="K2" t="s">
        <v>712</v>
      </c>
      <c r="L2" t="s">
        <v>705</v>
      </c>
      <c r="M2" t="s">
        <v>706</v>
      </c>
      <c r="N2" t="s">
        <v>707</v>
      </c>
      <c r="O2" t="s">
        <v>708</v>
      </c>
      <c r="P2" t="s">
        <v>709</v>
      </c>
      <c r="Q2" t="s">
        <v>710</v>
      </c>
      <c r="R2" t="s">
        <v>711</v>
      </c>
      <c r="T2" t="s">
        <v>712</v>
      </c>
      <c r="U2" t="s">
        <v>705</v>
      </c>
      <c r="V2" t="s">
        <v>706</v>
      </c>
      <c r="W2" t="s">
        <v>707</v>
      </c>
      <c r="X2" t="s">
        <v>708</v>
      </c>
      <c r="Y2" t="s">
        <v>709</v>
      </c>
      <c r="Z2" t="s">
        <v>710</v>
      </c>
      <c r="AA2" t="s">
        <v>711</v>
      </c>
      <c r="AC2" t="s">
        <v>712</v>
      </c>
      <c r="AD2" t="s">
        <v>705</v>
      </c>
      <c r="AE2" t="s">
        <v>706</v>
      </c>
      <c r="AF2" t="s">
        <v>707</v>
      </c>
      <c r="AG2" t="s">
        <v>708</v>
      </c>
      <c r="AH2" t="s">
        <v>709</v>
      </c>
      <c r="AI2" t="s">
        <v>710</v>
      </c>
      <c r="AJ2" t="s">
        <v>711</v>
      </c>
      <c r="AL2" t="s">
        <v>712</v>
      </c>
      <c r="AM2" t="s">
        <v>705</v>
      </c>
      <c r="AN2" t="s">
        <v>706</v>
      </c>
      <c r="AO2" t="s">
        <v>707</v>
      </c>
      <c r="AP2" t="s">
        <v>708</v>
      </c>
      <c r="AQ2" t="s">
        <v>709</v>
      </c>
      <c r="AR2" t="s">
        <v>710</v>
      </c>
      <c r="AS2" t="s">
        <v>711</v>
      </c>
    </row>
    <row r="3" spans="2:45">
      <c r="B3" t="s">
        <v>713</v>
      </c>
      <c r="C3">
        <v>-0.06</v>
      </c>
      <c r="D3">
        <v>-0.0769</v>
      </c>
      <c r="E3">
        <v>0.0364</v>
      </c>
      <c r="F3">
        <v>0.0964</v>
      </c>
      <c r="G3">
        <v>0.0169</v>
      </c>
      <c r="H3">
        <v>0.0567</v>
      </c>
      <c r="I3">
        <v>-0.0795</v>
      </c>
      <c r="K3" t="s">
        <v>714</v>
      </c>
      <c r="L3">
        <v>-0.0979</v>
      </c>
      <c r="M3">
        <v>-0.1308</v>
      </c>
      <c r="N3">
        <v>-0.0607</v>
      </c>
      <c r="O3">
        <v>0.0372</v>
      </c>
      <c r="P3">
        <v>0.0329</v>
      </c>
      <c r="Q3">
        <v>0.035</v>
      </c>
      <c r="R3">
        <v>-0.0042</v>
      </c>
      <c r="T3" t="s">
        <v>713</v>
      </c>
      <c r="U3">
        <v>-0.0594</v>
      </c>
      <c r="V3">
        <v>-0.0815</v>
      </c>
      <c r="W3">
        <v>0.0105</v>
      </c>
      <c r="X3">
        <v>0.07</v>
      </c>
      <c r="Y3">
        <v>0.022</v>
      </c>
      <c r="Z3">
        <v>0.046</v>
      </c>
      <c r="AA3">
        <v>-0.0479</v>
      </c>
      <c r="AC3" t="s">
        <v>714</v>
      </c>
      <c r="AD3">
        <v>-0.0818</v>
      </c>
      <c r="AE3">
        <v>-0.1145</v>
      </c>
      <c r="AF3">
        <v>-0.0479</v>
      </c>
      <c r="AG3">
        <v>0.0339</v>
      </c>
      <c r="AH3">
        <v>0.0327</v>
      </c>
      <c r="AI3">
        <v>0.0333</v>
      </c>
      <c r="AJ3">
        <v>-0.0012</v>
      </c>
      <c r="AL3" t="s">
        <v>713</v>
      </c>
      <c r="AM3">
        <v>-0.0693</v>
      </c>
      <c r="AN3">
        <v>-0.0814</v>
      </c>
      <c r="AO3">
        <v>-0.042</v>
      </c>
      <c r="AP3">
        <v>0.0273</v>
      </c>
      <c r="AQ3">
        <v>0.0122</v>
      </c>
      <c r="AR3">
        <v>0.0197</v>
      </c>
      <c r="AS3">
        <v>-0.0151</v>
      </c>
    </row>
    <row r="4" spans="2:45">
      <c r="B4" t="s">
        <v>715</v>
      </c>
      <c r="C4">
        <v>0.041</v>
      </c>
      <c r="D4">
        <v>0.0027</v>
      </c>
      <c r="E4">
        <v>0.0672</v>
      </c>
      <c r="F4">
        <v>0.0262</v>
      </c>
      <c r="G4">
        <v>0.0383</v>
      </c>
      <c r="H4">
        <v>0.0323</v>
      </c>
      <c r="I4">
        <v>0.0122</v>
      </c>
      <c r="K4" t="s">
        <v>715</v>
      </c>
      <c r="L4">
        <v>0.0823</v>
      </c>
      <c r="M4">
        <v>0.0436</v>
      </c>
      <c r="N4">
        <v>0.1295</v>
      </c>
      <c r="O4">
        <v>0.0472</v>
      </c>
      <c r="P4">
        <v>0.0387</v>
      </c>
      <c r="Q4">
        <v>0.043</v>
      </c>
      <c r="R4">
        <v>-0.0085</v>
      </c>
      <c r="T4" t="s">
        <v>715</v>
      </c>
      <c r="U4">
        <v>0.101</v>
      </c>
      <c r="V4">
        <v>0.0494</v>
      </c>
      <c r="W4">
        <v>0.1235</v>
      </c>
      <c r="X4">
        <v>0.0225</v>
      </c>
      <c r="Y4">
        <v>0.0516</v>
      </c>
      <c r="Z4">
        <v>0.037</v>
      </c>
      <c r="AA4">
        <v>0.0291</v>
      </c>
      <c r="AC4" t="s">
        <v>715</v>
      </c>
      <c r="AD4">
        <v>0.0835</v>
      </c>
      <c r="AE4">
        <v>0.04</v>
      </c>
      <c r="AF4">
        <v>0.1292</v>
      </c>
      <c r="AG4">
        <v>0.0457</v>
      </c>
      <c r="AH4">
        <v>0.0435</v>
      </c>
      <c r="AI4">
        <v>0.0446</v>
      </c>
      <c r="AJ4">
        <v>-0.0021</v>
      </c>
      <c r="AL4" t="s">
        <v>715</v>
      </c>
      <c r="AM4">
        <v>0.0257</v>
      </c>
      <c r="AN4">
        <v>-0.0079</v>
      </c>
      <c r="AO4">
        <v>0.0472</v>
      </c>
      <c r="AP4">
        <v>0.0215</v>
      </c>
      <c r="AQ4">
        <v>0.0336</v>
      </c>
      <c r="AR4">
        <v>0.0276</v>
      </c>
      <c r="AS4">
        <v>0.0122</v>
      </c>
    </row>
    <row r="5" spans="2:45">
      <c r="B5" t="s">
        <v>716</v>
      </c>
      <c r="C5">
        <v>0.0783</v>
      </c>
      <c r="D5">
        <v>0.0331</v>
      </c>
      <c r="E5">
        <v>0.1368</v>
      </c>
      <c r="F5">
        <v>0.0585</v>
      </c>
      <c r="G5">
        <v>0.0452</v>
      </c>
      <c r="H5">
        <v>0.0519</v>
      </c>
      <c r="I5">
        <v>-0.0133</v>
      </c>
      <c r="K5" t="s">
        <v>716</v>
      </c>
      <c r="L5">
        <v>-0.0386</v>
      </c>
      <c r="M5">
        <v>-0.104</v>
      </c>
      <c r="N5">
        <v>-0.0143</v>
      </c>
      <c r="O5">
        <v>0.0243</v>
      </c>
      <c r="P5">
        <v>0.0654</v>
      </c>
      <c r="Q5">
        <v>0.0448</v>
      </c>
      <c r="R5">
        <v>0.0412</v>
      </c>
      <c r="T5" t="s">
        <v>716</v>
      </c>
      <c r="U5">
        <v>0.0763</v>
      </c>
      <c r="V5">
        <v>0.0261</v>
      </c>
      <c r="W5">
        <v>0.1355</v>
      </c>
      <c r="X5">
        <v>0.0592</v>
      </c>
      <c r="Y5">
        <v>0.0503</v>
      </c>
      <c r="Z5">
        <v>0.0547</v>
      </c>
      <c r="AA5">
        <v>-0.0089</v>
      </c>
      <c r="AC5" t="s">
        <v>716</v>
      </c>
      <c r="AD5">
        <v>-0.0479</v>
      </c>
      <c r="AE5">
        <v>-0.1051</v>
      </c>
      <c r="AF5">
        <v>-0.0221</v>
      </c>
      <c r="AG5">
        <v>0.0259</v>
      </c>
      <c r="AH5">
        <v>0.0571</v>
      </c>
      <c r="AI5">
        <v>0.0415</v>
      </c>
      <c r="AJ5">
        <v>0.0313</v>
      </c>
      <c r="AL5" t="s">
        <v>716</v>
      </c>
      <c r="AM5">
        <v>0.0514</v>
      </c>
      <c r="AN5">
        <v>0.0242</v>
      </c>
      <c r="AO5">
        <v>0.0912</v>
      </c>
      <c r="AP5">
        <v>0.0398</v>
      </c>
      <c r="AQ5">
        <v>0.0272</v>
      </c>
      <c r="AR5">
        <v>0.0335</v>
      </c>
      <c r="AS5">
        <v>-0.0126</v>
      </c>
    </row>
    <row r="6" spans="2:45">
      <c r="B6" t="s">
        <v>717</v>
      </c>
      <c r="C6">
        <v>-0.0411</v>
      </c>
      <c r="D6">
        <v>-0.094</v>
      </c>
      <c r="E6">
        <v>-0.0135</v>
      </c>
      <c r="F6">
        <v>0.0276</v>
      </c>
      <c r="G6">
        <v>0.0529</v>
      </c>
      <c r="H6">
        <v>0.0402</v>
      </c>
      <c r="I6">
        <v>0.0253</v>
      </c>
      <c r="K6" t="s">
        <v>717</v>
      </c>
      <c r="L6">
        <v>-0.0307</v>
      </c>
      <c r="M6">
        <v>-0.0417</v>
      </c>
      <c r="N6">
        <v>0.0224</v>
      </c>
      <c r="O6">
        <v>0.0531</v>
      </c>
      <c r="P6">
        <v>0.011</v>
      </c>
      <c r="Q6">
        <v>0.0321</v>
      </c>
      <c r="R6">
        <v>-0.042</v>
      </c>
      <c r="T6" t="s">
        <v>717</v>
      </c>
      <c r="U6">
        <v>-0.0254</v>
      </c>
      <c r="V6">
        <v>-0.1001</v>
      </c>
      <c r="W6">
        <v>0.0025</v>
      </c>
      <c r="X6">
        <v>0.0278</v>
      </c>
      <c r="Y6">
        <v>0.0747</v>
      </c>
      <c r="Z6">
        <v>0.0513</v>
      </c>
      <c r="AA6">
        <v>0.0468</v>
      </c>
      <c r="AC6" t="s">
        <v>717</v>
      </c>
      <c r="AD6">
        <v>-0.0326</v>
      </c>
      <c r="AE6">
        <v>-0.0391</v>
      </c>
      <c r="AF6">
        <v>0.0283</v>
      </c>
      <c r="AG6">
        <v>0.0609</v>
      </c>
      <c r="AH6">
        <v>0.0065</v>
      </c>
      <c r="AI6">
        <v>0.0337</v>
      </c>
      <c r="AJ6">
        <v>-0.0544</v>
      </c>
      <c r="AL6" t="s">
        <v>717</v>
      </c>
      <c r="AM6">
        <v>0.0455</v>
      </c>
      <c r="AN6">
        <v>0.0138</v>
      </c>
      <c r="AO6">
        <v>0.0815</v>
      </c>
      <c r="AP6">
        <v>0.036</v>
      </c>
      <c r="AQ6">
        <v>0.0317</v>
      </c>
      <c r="AR6">
        <v>0.0339</v>
      </c>
      <c r="AS6">
        <v>-0.0042</v>
      </c>
    </row>
    <row r="7" spans="2:45">
      <c r="B7" t="s">
        <v>718</v>
      </c>
      <c r="C7">
        <v>-0.038</v>
      </c>
      <c r="D7">
        <v>-0.0431</v>
      </c>
      <c r="E7">
        <v>0.0316</v>
      </c>
      <c r="F7">
        <v>0.0695</v>
      </c>
      <c r="G7">
        <v>0.0052</v>
      </c>
      <c r="H7">
        <v>0.0373</v>
      </c>
      <c r="I7">
        <v>-0.0644</v>
      </c>
      <c r="K7" t="s">
        <v>718</v>
      </c>
      <c r="L7">
        <v>0.0397</v>
      </c>
      <c r="M7">
        <v>0.0266</v>
      </c>
      <c r="N7">
        <v>0.0637</v>
      </c>
      <c r="O7">
        <v>0.0239</v>
      </c>
      <c r="P7">
        <v>0.0132</v>
      </c>
      <c r="Q7">
        <v>0.0185</v>
      </c>
      <c r="R7">
        <v>-0.0108</v>
      </c>
      <c r="T7" t="s">
        <v>718</v>
      </c>
      <c r="U7">
        <v>-0.0411</v>
      </c>
      <c r="V7">
        <v>-0.0513</v>
      </c>
      <c r="W7">
        <v>0.0193</v>
      </c>
      <c r="X7">
        <v>0.0603</v>
      </c>
      <c r="Y7">
        <v>0.0103</v>
      </c>
      <c r="Z7">
        <v>0.0353</v>
      </c>
      <c r="AA7">
        <v>-0.0501</v>
      </c>
      <c r="AC7" t="s">
        <v>718</v>
      </c>
      <c r="AD7">
        <v>0.0297</v>
      </c>
      <c r="AE7">
        <v>0.0174</v>
      </c>
      <c r="AF7">
        <v>0.0541</v>
      </c>
      <c r="AG7">
        <v>0.0244</v>
      </c>
      <c r="AH7">
        <v>0.0124</v>
      </c>
      <c r="AI7">
        <v>0.0184</v>
      </c>
      <c r="AJ7">
        <v>-0.012</v>
      </c>
      <c r="AL7" t="s">
        <v>718</v>
      </c>
      <c r="AM7">
        <v>-0.0521</v>
      </c>
      <c r="AN7">
        <v>-0.0553</v>
      </c>
      <c r="AO7">
        <v>-0.0241</v>
      </c>
      <c r="AP7">
        <v>0.0281</v>
      </c>
      <c r="AQ7">
        <v>0.0032</v>
      </c>
      <c r="AR7">
        <v>0.0156</v>
      </c>
      <c r="AS7">
        <v>-0.0249</v>
      </c>
    </row>
    <row r="8" spans="2:45">
      <c r="B8" t="s">
        <v>719</v>
      </c>
      <c r="C8">
        <v>0.0403</v>
      </c>
      <c r="D8">
        <v>0.0295</v>
      </c>
      <c r="E8">
        <v>0.0695</v>
      </c>
      <c r="F8">
        <v>0.0293</v>
      </c>
      <c r="G8">
        <v>0.0107</v>
      </c>
      <c r="H8">
        <v>0.02</v>
      </c>
      <c r="I8">
        <v>-0.0185</v>
      </c>
      <c r="K8" t="s">
        <v>719</v>
      </c>
      <c r="L8">
        <v>-0.0745</v>
      </c>
      <c r="M8">
        <v>-0.1366</v>
      </c>
      <c r="N8">
        <v>-0.0558</v>
      </c>
      <c r="O8">
        <v>0.0187</v>
      </c>
      <c r="P8">
        <v>0.0621</v>
      </c>
      <c r="Q8">
        <v>0.0404</v>
      </c>
      <c r="R8">
        <v>0.0434</v>
      </c>
      <c r="T8" t="s">
        <v>719</v>
      </c>
      <c r="U8">
        <v>0.0962</v>
      </c>
      <c r="V8">
        <v>0.0778</v>
      </c>
      <c r="W8">
        <v>0.124</v>
      </c>
      <c r="X8">
        <v>0.0278</v>
      </c>
      <c r="Y8">
        <v>0.0184</v>
      </c>
      <c r="Z8">
        <v>0.0231</v>
      </c>
      <c r="AA8">
        <v>-0.0095</v>
      </c>
      <c r="AC8" t="s">
        <v>719</v>
      </c>
      <c r="AD8">
        <v>0.0647</v>
      </c>
      <c r="AE8">
        <v>0.0137</v>
      </c>
      <c r="AF8">
        <v>0.0929</v>
      </c>
      <c r="AG8">
        <v>0.0282</v>
      </c>
      <c r="AH8">
        <v>0.051</v>
      </c>
      <c r="AI8">
        <v>0.0396</v>
      </c>
      <c r="AJ8">
        <v>0.0228</v>
      </c>
      <c r="AL8" t="s">
        <v>719</v>
      </c>
      <c r="AM8">
        <v>0.0296</v>
      </c>
      <c r="AN8">
        <v>0.0243</v>
      </c>
      <c r="AO8">
        <v>0.0563</v>
      </c>
      <c r="AP8">
        <v>0.0267</v>
      </c>
      <c r="AQ8">
        <v>0.0053</v>
      </c>
      <c r="AR8">
        <v>0.016</v>
      </c>
      <c r="AS8">
        <v>-0.0214</v>
      </c>
    </row>
    <row r="9" spans="2:45">
      <c r="B9" t="s">
        <v>720</v>
      </c>
      <c r="C9">
        <v>-0.0872</v>
      </c>
      <c r="D9">
        <v>-0.135</v>
      </c>
      <c r="E9">
        <v>-0.0584</v>
      </c>
      <c r="F9">
        <v>0.0288</v>
      </c>
      <c r="G9">
        <v>0.0479</v>
      </c>
      <c r="H9">
        <v>0.0383</v>
      </c>
      <c r="I9">
        <v>0.0191</v>
      </c>
      <c r="K9" t="s">
        <v>720</v>
      </c>
      <c r="L9">
        <v>0.0408</v>
      </c>
      <c r="M9">
        <v>-0.0123</v>
      </c>
      <c r="N9">
        <v>0.0604</v>
      </c>
      <c r="O9">
        <v>0.0196</v>
      </c>
      <c r="P9">
        <v>0.053</v>
      </c>
      <c r="Q9">
        <v>0.0363</v>
      </c>
      <c r="R9">
        <v>0.0334</v>
      </c>
      <c r="T9" t="s">
        <v>721</v>
      </c>
      <c r="U9">
        <v>-0.1652</v>
      </c>
      <c r="V9">
        <v>-0.223</v>
      </c>
      <c r="W9">
        <v>-0.1451</v>
      </c>
      <c r="X9">
        <v>0.0201</v>
      </c>
      <c r="Y9">
        <v>0.0578</v>
      </c>
      <c r="Z9">
        <v>0.0389</v>
      </c>
      <c r="AA9">
        <v>0.0376</v>
      </c>
      <c r="AC9" t="s">
        <v>720</v>
      </c>
      <c r="AD9">
        <v>0.0301</v>
      </c>
      <c r="AE9">
        <v>-0.0124</v>
      </c>
      <c r="AF9">
        <v>0.0502</v>
      </c>
      <c r="AG9">
        <v>0.0201</v>
      </c>
      <c r="AH9">
        <v>0.0425</v>
      </c>
      <c r="AI9">
        <v>0.0313</v>
      </c>
      <c r="AJ9">
        <v>0.0224</v>
      </c>
      <c r="AL9" t="s">
        <v>720</v>
      </c>
      <c r="AM9">
        <v>0.0462</v>
      </c>
      <c r="AN9">
        <v>0.0145</v>
      </c>
      <c r="AO9">
        <v>0.1348</v>
      </c>
      <c r="AP9">
        <v>0.0886</v>
      </c>
      <c r="AQ9">
        <v>0.0317</v>
      </c>
      <c r="AR9">
        <v>0.0601</v>
      </c>
      <c r="AS9">
        <v>-0.0569</v>
      </c>
    </row>
    <row r="10" spans="2:45">
      <c r="B10" t="s">
        <v>722</v>
      </c>
      <c r="C10">
        <v>-0.0013</v>
      </c>
      <c r="D10">
        <v>-0.0329</v>
      </c>
      <c r="E10">
        <v>0.0193</v>
      </c>
      <c r="F10">
        <v>0.0206</v>
      </c>
      <c r="G10">
        <v>0.0316</v>
      </c>
      <c r="H10">
        <v>0.0261</v>
      </c>
      <c r="I10">
        <v>0.011</v>
      </c>
      <c r="K10" t="s">
        <v>722</v>
      </c>
      <c r="L10">
        <v>-0.075</v>
      </c>
      <c r="M10">
        <v>-0.0879</v>
      </c>
      <c r="N10">
        <v>0.0079</v>
      </c>
      <c r="O10">
        <v>0.0829</v>
      </c>
      <c r="P10">
        <v>0.0129</v>
      </c>
      <c r="Q10">
        <v>0.0479</v>
      </c>
      <c r="R10">
        <v>-0.07</v>
      </c>
      <c r="T10" t="s">
        <v>722</v>
      </c>
      <c r="U10">
        <v>-0.0027</v>
      </c>
      <c r="V10">
        <v>-0.0286</v>
      </c>
      <c r="W10">
        <v>0.0325</v>
      </c>
      <c r="X10">
        <v>0.0352</v>
      </c>
      <c r="Y10">
        <v>0.0258</v>
      </c>
      <c r="Z10">
        <v>0.0305</v>
      </c>
      <c r="AA10">
        <v>-0.0094</v>
      </c>
      <c r="AC10" t="s">
        <v>722</v>
      </c>
      <c r="AD10">
        <v>-0.0593</v>
      </c>
      <c r="AE10">
        <v>-0.0766</v>
      </c>
      <c r="AF10">
        <v>0.0469</v>
      </c>
      <c r="AG10">
        <v>0.1062</v>
      </c>
      <c r="AH10">
        <v>0.0173</v>
      </c>
      <c r="AI10">
        <v>0.0617</v>
      </c>
      <c r="AJ10">
        <v>-0.0888</v>
      </c>
      <c r="AL10" t="s">
        <v>722</v>
      </c>
      <c r="AM10">
        <v>0.0007</v>
      </c>
      <c r="AN10">
        <v>-0.0404</v>
      </c>
      <c r="AO10">
        <v>0.028</v>
      </c>
      <c r="AP10">
        <v>0.0273</v>
      </c>
      <c r="AQ10">
        <v>0.0411</v>
      </c>
      <c r="AR10">
        <v>0.0342</v>
      </c>
      <c r="AS10">
        <v>0.0138</v>
      </c>
    </row>
    <row r="11" spans="2:45">
      <c r="B11" t="s">
        <v>723</v>
      </c>
      <c r="C11">
        <v>-0.0992</v>
      </c>
      <c r="D11">
        <v>-0.1334</v>
      </c>
      <c r="E11">
        <v>-0.0537</v>
      </c>
      <c r="F11">
        <v>0.0455</v>
      </c>
      <c r="G11">
        <v>0.0342</v>
      </c>
      <c r="H11">
        <v>0.0399</v>
      </c>
      <c r="I11">
        <v>-0.0113</v>
      </c>
      <c r="K11" t="s">
        <v>724</v>
      </c>
      <c r="L11">
        <v>-0.0098</v>
      </c>
      <c r="M11">
        <v>-0.0172</v>
      </c>
      <c r="N11">
        <v>0.0093</v>
      </c>
      <c r="O11">
        <v>0.0191</v>
      </c>
      <c r="P11">
        <v>0.0074</v>
      </c>
      <c r="Q11">
        <v>0.0133</v>
      </c>
      <c r="R11">
        <v>-0.0116</v>
      </c>
      <c r="T11" t="s">
        <v>724</v>
      </c>
      <c r="U11">
        <v>0.039</v>
      </c>
      <c r="V11">
        <v>-0.0578</v>
      </c>
      <c r="W11">
        <v>0.0608</v>
      </c>
      <c r="X11">
        <v>0.0218</v>
      </c>
      <c r="Y11">
        <v>0.0969</v>
      </c>
      <c r="Z11">
        <v>0.0593</v>
      </c>
      <c r="AA11">
        <v>0.0751</v>
      </c>
      <c r="AC11" t="s">
        <v>724</v>
      </c>
      <c r="AD11">
        <v>-0.0072</v>
      </c>
      <c r="AE11">
        <v>-0.0115</v>
      </c>
      <c r="AF11">
        <v>0.0096</v>
      </c>
      <c r="AG11">
        <v>0.0168</v>
      </c>
      <c r="AH11">
        <v>0.0044</v>
      </c>
      <c r="AI11">
        <v>0.0106</v>
      </c>
      <c r="AJ11">
        <v>-0.0124</v>
      </c>
      <c r="AL11" t="s">
        <v>724</v>
      </c>
      <c r="AM11">
        <v>0.0395</v>
      </c>
      <c r="AN11">
        <v>-0.0904</v>
      </c>
      <c r="AO11">
        <v>0.0607</v>
      </c>
      <c r="AP11">
        <v>0.0212</v>
      </c>
      <c r="AQ11">
        <v>0.1299</v>
      </c>
      <c r="AR11">
        <v>0.0756</v>
      </c>
      <c r="AS11">
        <v>0.1086</v>
      </c>
    </row>
    <row r="12" spans="2:45">
      <c r="B12" t="s">
        <v>725</v>
      </c>
      <c r="C12">
        <v>0.036</v>
      </c>
      <c r="D12">
        <v>-0.0793</v>
      </c>
      <c r="E12">
        <v>0.0559</v>
      </c>
      <c r="F12">
        <v>0.0199</v>
      </c>
      <c r="G12">
        <v>0.1153</v>
      </c>
      <c r="H12">
        <v>0.0676</v>
      </c>
      <c r="I12">
        <v>0.0954</v>
      </c>
      <c r="K12" t="s">
        <v>725</v>
      </c>
      <c r="L12">
        <v>-0.0129</v>
      </c>
      <c r="M12">
        <v>-0.0191</v>
      </c>
      <c r="N12">
        <v>0.0036</v>
      </c>
      <c r="O12">
        <v>0.0166</v>
      </c>
      <c r="P12">
        <v>0.0062</v>
      </c>
      <c r="Q12">
        <v>0.0114</v>
      </c>
      <c r="R12">
        <v>-0.0104</v>
      </c>
      <c r="T12" t="s">
        <v>725</v>
      </c>
      <c r="U12">
        <v>-0.0573</v>
      </c>
      <c r="V12">
        <v>-0.0965</v>
      </c>
      <c r="W12">
        <v>-0.0183</v>
      </c>
      <c r="X12">
        <v>0.0389</v>
      </c>
      <c r="Y12">
        <v>0.0393</v>
      </c>
      <c r="Z12">
        <v>0.0391</v>
      </c>
      <c r="AA12">
        <v>0.0003</v>
      </c>
      <c r="AC12" t="s">
        <v>725</v>
      </c>
      <c r="AD12">
        <v>-0.0102</v>
      </c>
      <c r="AE12">
        <v>-0.0166</v>
      </c>
      <c r="AF12">
        <v>0.003</v>
      </c>
      <c r="AG12">
        <v>0.0132</v>
      </c>
      <c r="AH12">
        <v>0.0064</v>
      </c>
      <c r="AI12">
        <v>0.0098</v>
      </c>
      <c r="AJ12">
        <v>-0.0068</v>
      </c>
      <c r="AL12" t="s">
        <v>725</v>
      </c>
      <c r="AM12">
        <v>-0.0601</v>
      </c>
      <c r="AN12">
        <v>-0.1058</v>
      </c>
      <c r="AO12">
        <v>-0.0146</v>
      </c>
      <c r="AP12">
        <v>0.0455</v>
      </c>
      <c r="AQ12">
        <v>0.0457</v>
      </c>
      <c r="AR12">
        <v>0.0456</v>
      </c>
      <c r="AS12">
        <v>0.0002</v>
      </c>
    </row>
    <row r="13" spans="2:45">
      <c r="B13" t="s">
        <v>726</v>
      </c>
      <c r="C13">
        <v>-0.0589</v>
      </c>
      <c r="D13">
        <v>-0.1038</v>
      </c>
      <c r="E13">
        <v>-0.0333</v>
      </c>
      <c r="F13">
        <v>0.0256</v>
      </c>
      <c r="G13">
        <v>0.045</v>
      </c>
      <c r="H13">
        <v>0.0353</v>
      </c>
      <c r="I13">
        <v>0.0194</v>
      </c>
      <c r="K13" t="s">
        <v>727</v>
      </c>
      <c r="L13">
        <v>-0.1666</v>
      </c>
      <c r="M13">
        <v>-0.1786</v>
      </c>
      <c r="N13">
        <v>-0.1085</v>
      </c>
      <c r="O13">
        <v>0.0581</v>
      </c>
      <c r="P13">
        <v>0.0121</v>
      </c>
      <c r="Q13">
        <v>0.0351</v>
      </c>
      <c r="R13">
        <v>-0.046</v>
      </c>
      <c r="T13" t="s">
        <v>726</v>
      </c>
      <c r="U13">
        <v>0.0119</v>
      </c>
      <c r="V13">
        <v>0.0035</v>
      </c>
      <c r="W13">
        <v>0.0209</v>
      </c>
      <c r="X13">
        <v>0.009</v>
      </c>
      <c r="Y13">
        <v>0.0084</v>
      </c>
      <c r="Z13">
        <v>0.0087</v>
      </c>
      <c r="AA13">
        <v>-0.0006</v>
      </c>
      <c r="AC13" t="s">
        <v>727</v>
      </c>
      <c r="AD13">
        <v>-0.1588</v>
      </c>
      <c r="AE13">
        <v>-0.1609</v>
      </c>
      <c r="AF13">
        <v>-0.1275</v>
      </c>
      <c r="AG13">
        <v>0.0313</v>
      </c>
      <c r="AH13">
        <v>0.002</v>
      </c>
      <c r="AI13">
        <v>0.0167</v>
      </c>
      <c r="AJ13">
        <v>-0.0293</v>
      </c>
      <c r="AL13" t="s">
        <v>726</v>
      </c>
      <c r="AM13">
        <v>0.1171</v>
      </c>
      <c r="AN13">
        <v>0.0623</v>
      </c>
      <c r="AO13">
        <v>0.1285</v>
      </c>
      <c r="AP13">
        <v>0.0114</v>
      </c>
      <c r="AQ13">
        <v>0.0547</v>
      </c>
      <c r="AR13">
        <v>0.0331</v>
      </c>
      <c r="AS13">
        <v>0.0433</v>
      </c>
    </row>
    <row r="14" spans="2:45">
      <c r="B14" t="s">
        <v>728</v>
      </c>
      <c r="C14">
        <v>0.1159</v>
      </c>
      <c r="D14">
        <v>0.0683</v>
      </c>
      <c r="E14">
        <v>0.1394</v>
      </c>
      <c r="F14">
        <v>0.0236</v>
      </c>
      <c r="G14">
        <v>0.0476</v>
      </c>
      <c r="H14">
        <v>0.0356</v>
      </c>
      <c r="I14">
        <v>0.024</v>
      </c>
      <c r="K14" t="s">
        <v>728</v>
      </c>
      <c r="L14">
        <v>-0.0123</v>
      </c>
      <c r="M14">
        <v>-0.0195</v>
      </c>
      <c r="N14">
        <v>0.0064</v>
      </c>
      <c r="O14">
        <v>0.0187</v>
      </c>
      <c r="P14">
        <v>0.0071</v>
      </c>
      <c r="Q14">
        <v>0.0129</v>
      </c>
      <c r="R14">
        <v>-0.0115</v>
      </c>
      <c r="T14" t="s">
        <v>728</v>
      </c>
      <c r="U14">
        <v>-0.0871</v>
      </c>
      <c r="V14">
        <v>-0.0956</v>
      </c>
      <c r="W14">
        <v>-0.0776</v>
      </c>
      <c r="X14">
        <v>0.0095</v>
      </c>
      <c r="Y14">
        <v>0.0085</v>
      </c>
      <c r="Z14">
        <v>0.009</v>
      </c>
      <c r="AA14">
        <v>-0.0009</v>
      </c>
      <c r="AC14" t="s">
        <v>728</v>
      </c>
      <c r="AD14">
        <v>0.0222</v>
      </c>
      <c r="AE14">
        <v>0.0188</v>
      </c>
      <c r="AF14">
        <v>0.0342</v>
      </c>
      <c r="AG14">
        <v>0.0121</v>
      </c>
      <c r="AH14">
        <v>0.0033</v>
      </c>
      <c r="AI14">
        <v>0.0077</v>
      </c>
      <c r="AJ14">
        <v>-0.0087</v>
      </c>
      <c r="AL14" t="s">
        <v>728</v>
      </c>
      <c r="AM14">
        <v>-0.0098</v>
      </c>
      <c r="AN14">
        <v>-0.0118</v>
      </c>
      <c r="AO14">
        <v>-0.0054</v>
      </c>
      <c r="AP14">
        <v>0.0043</v>
      </c>
      <c r="AQ14">
        <v>0.002</v>
      </c>
      <c r="AR14">
        <v>0.0032</v>
      </c>
      <c r="AS14">
        <v>-0.0023</v>
      </c>
    </row>
    <row r="15" spans="2:45">
      <c r="B15" t="s">
        <v>729</v>
      </c>
      <c r="C15">
        <v>0.1979</v>
      </c>
      <c r="D15">
        <v>0.1645</v>
      </c>
      <c r="E15">
        <v>0.2079</v>
      </c>
      <c r="F15">
        <v>0.01</v>
      </c>
      <c r="G15">
        <v>0.0334</v>
      </c>
      <c r="H15">
        <v>0.0217</v>
      </c>
      <c r="I15">
        <v>0.0234</v>
      </c>
      <c r="K15" t="s">
        <v>729</v>
      </c>
      <c r="L15">
        <v>-0.0145</v>
      </c>
      <c r="M15">
        <v>-0.0192</v>
      </c>
      <c r="N15">
        <v>0.0042</v>
      </c>
      <c r="O15">
        <v>0.0187</v>
      </c>
      <c r="P15">
        <v>0.0047</v>
      </c>
      <c r="Q15">
        <v>0.0117</v>
      </c>
      <c r="R15">
        <v>-0.014</v>
      </c>
      <c r="T15" t="s">
        <v>729</v>
      </c>
      <c r="U15">
        <v>0.1153</v>
      </c>
      <c r="V15">
        <v>0.0709</v>
      </c>
      <c r="W15">
        <v>0.1417</v>
      </c>
      <c r="X15">
        <v>0.0264</v>
      </c>
      <c r="Y15">
        <v>0.0443</v>
      </c>
      <c r="Z15">
        <v>0.0354</v>
      </c>
      <c r="AA15">
        <v>0.0179</v>
      </c>
      <c r="AC15" t="s">
        <v>729</v>
      </c>
      <c r="AD15">
        <v>-0.0028</v>
      </c>
      <c r="AE15">
        <v>-0.0082</v>
      </c>
      <c r="AF15">
        <v>0.0145</v>
      </c>
      <c r="AG15">
        <v>0.0173</v>
      </c>
      <c r="AH15">
        <v>0.0054</v>
      </c>
      <c r="AI15">
        <v>0.0113</v>
      </c>
      <c r="AJ15">
        <v>-0.012</v>
      </c>
      <c r="AL15" t="s">
        <v>729</v>
      </c>
      <c r="AM15">
        <v>0.0174</v>
      </c>
      <c r="AN15">
        <v>0.0147</v>
      </c>
      <c r="AO15">
        <v>0.0229</v>
      </c>
      <c r="AP15">
        <v>0.0055</v>
      </c>
      <c r="AQ15">
        <v>0.0027</v>
      </c>
      <c r="AR15">
        <v>0.0041</v>
      </c>
      <c r="AS15">
        <v>-0.0029</v>
      </c>
    </row>
    <row r="16" spans="2:45">
      <c r="B16" t="s">
        <v>730</v>
      </c>
      <c r="C16">
        <v>-0.0057</v>
      </c>
      <c r="D16">
        <v>-0.01</v>
      </c>
      <c r="E16">
        <v>0.0097</v>
      </c>
      <c r="F16">
        <v>0.0154</v>
      </c>
      <c r="G16">
        <v>0.0043</v>
      </c>
      <c r="H16">
        <v>0.0098</v>
      </c>
      <c r="I16">
        <v>-0.0111</v>
      </c>
      <c r="K16" t="s">
        <v>731</v>
      </c>
      <c r="L16">
        <v>-0.0036</v>
      </c>
      <c r="M16">
        <v>-0.0319</v>
      </c>
      <c r="N16">
        <v>0.0206</v>
      </c>
      <c r="O16">
        <v>0.0242</v>
      </c>
      <c r="P16">
        <v>0.0283</v>
      </c>
      <c r="Q16">
        <v>0.0263</v>
      </c>
      <c r="R16">
        <v>0.0041</v>
      </c>
      <c r="T16" t="s">
        <v>730</v>
      </c>
      <c r="U16">
        <v>0.1984</v>
      </c>
      <c r="V16">
        <v>0.1721</v>
      </c>
      <c r="W16">
        <v>0.2103</v>
      </c>
      <c r="X16">
        <v>0.0119</v>
      </c>
      <c r="Y16">
        <v>0.0263</v>
      </c>
      <c r="Z16">
        <v>0.0191</v>
      </c>
      <c r="AA16">
        <v>0.0144</v>
      </c>
      <c r="AC16" t="s">
        <v>730</v>
      </c>
      <c r="AD16">
        <v>-0.0957</v>
      </c>
      <c r="AE16">
        <v>-0.0986</v>
      </c>
      <c r="AF16">
        <v>-0.0858</v>
      </c>
      <c r="AG16">
        <v>0.01</v>
      </c>
      <c r="AH16">
        <v>0.0029</v>
      </c>
      <c r="AI16">
        <v>0.0064</v>
      </c>
      <c r="AJ16">
        <v>-0.0071</v>
      </c>
      <c r="AL16" t="s">
        <v>730</v>
      </c>
      <c r="AM16">
        <v>-0.0876</v>
      </c>
      <c r="AN16">
        <v>-0.0921</v>
      </c>
      <c r="AO16">
        <v>-0.0811</v>
      </c>
      <c r="AP16">
        <v>0.0065</v>
      </c>
      <c r="AQ16">
        <v>0.0045</v>
      </c>
      <c r="AR16">
        <v>0.0055</v>
      </c>
      <c r="AS16">
        <v>-0.002</v>
      </c>
    </row>
    <row r="17" spans="2:45">
      <c r="B17" t="s">
        <v>732</v>
      </c>
      <c r="C17">
        <v>-0.0076</v>
      </c>
      <c r="D17">
        <v>-0.0137</v>
      </c>
      <c r="E17">
        <v>0.002</v>
      </c>
      <c r="F17">
        <v>0.0096</v>
      </c>
      <c r="G17">
        <v>0.0061</v>
      </c>
      <c r="H17">
        <v>0.0079</v>
      </c>
      <c r="I17">
        <v>-0.0035</v>
      </c>
      <c r="K17" t="s">
        <v>732</v>
      </c>
      <c r="L17">
        <v>0.036</v>
      </c>
      <c r="M17">
        <v>-0.0599</v>
      </c>
      <c r="N17">
        <v>0.0553</v>
      </c>
      <c r="O17">
        <v>0.0193</v>
      </c>
      <c r="P17">
        <v>0.0959</v>
      </c>
      <c r="Q17">
        <v>0.0576</v>
      </c>
      <c r="R17">
        <v>0.0766</v>
      </c>
      <c r="T17" t="s">
        <v>732</v>
      </c>
      <c r="U17">
        <v>-0.0069</v>
      </c>
      <c r="V17">
        <v>-0.0132</v>
      </c>
      <c r="W17">
        <v>0.0067</v>
      </c>
      <c r="X17">
        <v>0.0136</v>
      </c>
      <c r="Y17">
        <v>0.0063</v>
      </c>
      <c r="Z17">
        <v>0.0099</v>
      </c>
      <c r="AA17">
        <v>-0.0073</v>
      </c>
      <c r="AC17" t="s">
        <v>733</v>
      </c>
      <c r="AD17">
        <v>-0.0831</v>
      </c>
      <c r="AE17">
        <v>-0.1157</v>
      </c>
      <c r="AF17">
        <v>-0.0592</v>
      </c>
      <c r="AG17">
        <v>0.0238</v>
      </c>
      <c r="AH17">
        <v>0.0326</v>
      </c>
      <c r="AI17">
        <v>0.0282</v>
      </c>
      <c r="AJ17">
        <v>0.0087</v>
      </c>
      <c r="AL17" t="s">
        <v>734</v>
      </c>
      <c r="AM17">
        <v>-0.1586</v>
      </c>
      <c r="AN17">
        <v>-0.1623</v>
      </c>
      <c r="AO17">
        <v>-0.1389</v>
      </c>
      <c r="AP17">
        <v>0.0197</v>
      </c>
      <c r="AQ17">
        <v>0.0038</v>
      </c>
      <c r="AR17">
        <v>0.0117</v>
      </c>
      <c r="AS17">
        <v>-0.0159</v>
      </c>
    </row>
    <row r="18" spans="2:45">
      <c r="B18" t="s">
        <v>735</v>
      </c>
      <c r="C18">
        <v>-0.1705</v>
      </c>
      <c r="D18">
        <v>-0.1795</v>
      </c>
      <c r="E18">
        <v>-0.1543</v>
      </c>
      <c r="F18">
        <v>0.0162</v>
      </c>
      <c r="G18">
        <v>0.009</v>
      </c>
      <c r="H18">
        <v>0.0126</v>
      </c>
      <c r="I18">
        <v>-0.0073</v>
      </c>
      <c r="K18" t="s">
        <v>736</v>
      </c>
      <c r="L18">
        <v>-0.0609</v>
      </c>
      <c r="M18">
        <v>-0.0961</v>
      </c>
      <c r="N18">
        <v>-0.0301</v>
      </c>
      <c r="O18">
        <v>0.0308</v>
      </c>
      <c r="P18">
        <v>0.0353</v>
      </c>
      <c r="Q18">
        <v>0.033</v>
      </c>
      <c r="R18">
        <v>0.0045</v>
      </c>
      <c r="T18" t="s">
        <v>736</v>
      </c>
      <c r="U18">
        <v>-0.0121</v>
      </c>
      <c r="V18">
        <v>-0.0196</v>
      </c>
      <c r="W18">
        <v>0.0003</v>
      </c>
      <c r="X18">
        <v>0.0125</v>
      </c>
      <c r="Y18">
        <v>0.0074</v>
      </c>
      <c r="Z18">
        <v>0.0099</v>
      </c>
      <c r="AA18">
        <v>-0.005</v>
      </c>
      <c r="AC18" t="s">
        <v>735</v>
      </c>
      <c r="AD18">
        <v>-0.0019</v>
      </c>
      <c r="AE18">
        <v>-0.0371</v>
      </c>
      <c r="AF18">
        <v>0.0138</v>
      </c>
      <c r="AG18">
        <v>0.0157</v>
      </c>
      <c r="AH18">
        <v>0.0352</v>
      </c>
      <c r="AI18">
        <v>0.0254</v>
      </c>
      <c r="AJ18">
        <v>0.0195</v>
      </c>
      <c r="AL18" t="s">
        <v>736</v>
      </c>
      <c r="AM18">
        <v>0.018</v>
      </c>
      <c r="AN18">
        <v>0.016</v>
      </c>
      <c r="AO18">
        <v>0.0224</v>
      </c>
      <c r="AP18">
        <v>0.0044</v>
      </c>
      <c r="AQ18">
        <v>0.002</v>
      </c>
      <c r="AR18">
        <v>0.0032</v>
      </c>
      <c r="AS18">
        <v>-0.0024</v>
      </c>
    </row>
    <row r="19" spans="2:45">
      <c r="B19" t="s">
        <v>737</v>
      </c>
      <c r="C19">
        <v>-0.0099</v>
      </c>
      <c r="D19">
        <v>-0.016</v>
      </c>
      <c r="E19">
        <v>0.0025</v>
      </c>
      <c r="F19">
        <v>0.0124</v>
      </c>
      <c r="G19">
        <v>0.0062</v>
      </c>
      <c r="H19">
        <v>0.0093</v>
      </c>
      <c r="I19">
        <v>-0.0062</v>
      </c>
      <c r="K19" t="s">
        <v>737</v>
      </c>
      <c r="L19">
        <v>0.1168</v>
      </c>
      <c r="M19">
        <v>0.0623</v>
      </c>
      <c r="N19">
        <v>0.1386</v>
      </c>
      <c r="O19">
        <v>0.0218</v>
      </c>
      <c r="P19">
        <v>0.0545</v>
      </c>
      <c r="Q19">
        <v>0.0382</v>
      </c>
      <c r="R19">
        <v>0.0327</v>
      </c>
      <c r="T19" t="s">
        <v>738</v>
      </c>
      <c r="U19">
        <v>-0.1648</v>
      </c>
      <c r="V19">
        <v>-0.1717</v>
      </c>
      <c r="W19">
        <v>-0.1358</v>
      </c>
      <c r="X19">
        <v>0.029</v>
      </c>
      <c r="Y19">
        <v>0.0068</v>
      </c>
      <c r="Z19">
        <v>0.0179</v>
      </c>
      <c r="AA19">
        <v>-0.0222</v>
      </c>
      <c r="AC19" t="s">
        <v>737</v>
      </c>
      <c r="AD19">
        <v>0.0416</v>
      </c>
      <c r="AE19">
        <v>-0.0671</v>
      </c>
      <c r="AF19">
        <v>0.0593</v>
      </c>
      <c r="AG19">
        <v>0.0177</v>
      </c>
      <c r="AH19">
        <v>0.1088</v>
      </c>
      <c r="AI19">
        <v>0.0632</v>
      </c>
      <c r="AJ19">
        <v>0.0911</v>
      </c>
      <c r="AL19" t="s">
        <v>737</v>
      </c>
      <c r="AM19">
        <v>-0.0075</v>
      </c>
      <c r="AN19">
        <v>-0.0113</v>
      </c>
      <c r="AO19">
        <v>-0.0016</v>
      </c>
      <c r="AP19">
        <v>0.006</v>
      </c>
      <c r="AQ19">
        <v>0.0038</v>
      </c>
      <c r="AR19">
        <v>0.0049</v>
      </c>
      <c r="AS19">
        <v>-0.0022</v>
      </c>
    </row>
    <row r="20" spans="2:45">
      <c r="B20" t="s">
        <v>739</v>
      </c>
      <c r="C20">
        <v>-0.0006</v>
      </c>
      <c r="D20">
        <v>-0.0057</v>
      </c>
      <c r="E20">
        <v>0.0148</v>
      </c>
      <c r="F20">
        <v>0.0154</v>
      </c>
      <c r="G20">
        <v>0.0051</v>
      </c>
      <c r="H20">
        <v>0.0102</v>
      </c>
      <c r="I20">
        <v>-0.0103</v>
      </c>
      <c r="K20" t="s">
        <v>739</v>
      </c>
      <c r="L20">
        <v>0.1973</v>
      </c>
      <c r="M20">
        <v>0.1744</v>
      </c>
      <c r="N20">
        <v>0.2079</v>
      </c>
      <c r="O20">
        <v>0.0106</v>
      </c>
      <c r="P20">
        <v>0.0229</v>
      </c>
      <c r="Q20">
        <v>0.0167</v>
      </c>
      <c r="R20">
        <v>0.0123</v>
      </c>
      <c r="T20" t="s">
        <v>739</v>
      </c>
      <c r="U20">
        <v>-0.0112</v>
      </c>
      <c r="V20">
        <v>-0.0182</v>
      </c>
      <c r="W20">
        <v>0.0007</v>
      </c>
      <c r="X20">
        <v>0.0119</v>
      </c>
      <c r="Y20">
        <v>0.0069</v>
      </c>
      <c r="Z20">
        <v>0.0094</v>
      </c>
      <c r="AA20">
        <v>-0.005</v>
      </c>
      <c r="AC20" t="s">
        <v>739</v>
      </c>
      <c r="AD20">
        <v>-0.0631</v>
      </c>
      <c r="AE20">
        <v>-0.1018</v>
      </c>
      <c r="AF20">
        <v>-0.0399</v>
      </c>
      <c r="AG20">
        <v>0.0233</v>
      </c>
      <c r="AH20">
        <v>0.0387</v>
      </c>
      <c r="AI20">
        <v>0.031</v>
      </c>
      <c r="AJ20">
        <v>0.0154</v>
      </c>
      <c r="AL20" t="s">
        <v>739</v>
      </c>
      <c r="AM20">
        <v>-0.0873</v>
      </c>
      <c r="AN20">
        <v>-0.0918</v>
      </c>
      <c r="AO20">
        <v>-0.0809</v>
      </c>
      <c r="AP20">
        <v>0.0064</v>
      </c>
      <c r="AQ20">
        <v>0.0045</v>
      </c>
      <c r="AR20">
        <v>0.0054</v>
      </c>
      <c r="AS20">
        <v>-0.0019</v>
      </c>
    </row>
    <row r="21" spans="2:45">
      <c r="B21" t="s">
        <v>740</v>
      </c>
      <c r="C21">
        <v>0.0593</v>
      </c>
      <c r="D21">
        <v>0.033</v>
      </c>
      <c r="E21">
        <v>0.0818</v>
      </c>
      <c r="F21">
        <v>0.0225</v>
      </c>
      <c r="G21">
        <v>0.0263</v>
      </c>
      <c r="H21">
        <v>0.0244</v>
      </c>
      <c r="I21">
        <v>0.0038</v>
      </c>
      <c r="K21" t="s">
        <v>741</v>
      </c>
      <c r="L21">
        <v>-0.2718</v>
      </c>
      <c r="M21">
        <v>-0.3197</v>
      </c>
      <c r="N21">
        <v>-0.2411</v>
      </c>
      <c r="O21">
        <v>0.0308</v>
      </c>
      <c r="P21">
        <v>0.0479</v>
      </c>
      <c r="Q21">
        <v>0.0393</v>
      </c>
      <c r="R21">
        <v>0.0172</v>
      </c>
      <c r="T21" t="s">
        <v>742</v>
      </c>
      <c r="U21">
        <v>-0.006</v>
      </c>
      <c r="V21">
        <v>-0.0133</v>
      </c>
      <c r="W21">
        <v>0.0077</v>
      </c>
      <c r="X21">
        <v>0.0137</v>
      </c>
      <c r="Y21">
        <v>0.0074</v>
      </c>
      <c r="Z21">
        <v>0.0105</v>
      </c>
      <c r="AA21">
        <v>-0.0063</v>
      </c>
      <c r="AC21" t="s">
        <v>742</v>
      </c>
      <c r="AD21">
        <v>0.1129</v>
      </c>
      <c r="AE21">
        <v>0.0581</v>
      </c>
      <c r="AF21">
        <v>0.1323</v>
      </c>
      <c r="AG21">
        <v>0.0194</v>
      </c>
      <c r="AH21">
        <v>0.0548</v>
      </c>
      <c r="AI21">
        <v>0.0371</v>
      </c>
      <c r="AJ21">
        <v>0.0354</v>
      </c>
      <c r="AL21" t="s">
        <v>742</v>
      </c>
      <c r="AM21">
        <v>0.0139</v>
      </c>
      <c r="AN21">
        <v>0.0125</v>
      </c>
      <c r="AO21">
        <v>0.0116</v>
      </c>
      <c r="AP21">
        <v>-0.0023</v>
      </c>
      <c r="AQ21">
        <v>0.0014</v>
      </c>
      <c r="AR21">
        <v>-0.0005</v>
      </c>
      <c r="AS21">
        <v>0.0037</v>
      </c>
    </row>
    <row r="22" spans="2:45">
      <c r="B22" t="s">
        <v>743</v>
      </c>
      <c r="C22">
        <v>-0.277</v>
      </c>
      <c r="D22">
        <v>-0.3537</v>
      </c>
      <c r="E22">
        <v>-0.1858</v>
      </c>
      <c r="F22">
        <v>0.0912</v>
      </c>
      <c r="G22">
        <v>0.0766</v>
      </c>
      <c r="H22">
        <v>0.0839</v>
      </c>
      <c r="I22">
        <v>-0.0146</v>
      </c>
      <c r="K22" t="s">
        <v>743</v>
      </c>
      <c r="L22">
        <v>-0.2741</v>
      </c>
      <c r="M22">
        <v>-0.3573</v>
      </c>
      <c r="N22">
        <v>-0.1887</v>
      </c>
      <c r="O22">
        <v>0.0854</v>
      </c>
      <c r="P22">
        <v>0.0833</v>
      </c>
      <c r="Q22">
        <v>0.0843</v>
      </c>
      <c r="R22">
        <v>-0.0021</v>
      </c>
      <c r="T22" t="s">
        <v>744</v>
      </c>
      <c r="U22">
        <v>-0.0922</v>
      </c>
      <c r="V22">
        <v>-0.129</v>
      </c>
      <c r="W22">
        <v>-0.0479</v>
      </c>
      <c r="X22">
        <v>0.0443</v>
      </c>
      <c r="Y22">
        <v>0.0367</v>
      </c>
      <c r="Z22">
        <v>0.0405</v>
      </c>
      <c r="AA22">
        <v>-0.0076</v>
      </c>
      <c r="AC22" t="s">
        <v>745</v>
      </c>
      <c r="AD22">
        <v>0.1994</v>
      </c>
      <c r="AE22">
        <v>0.1725</v>
      </c>
      <c r="AF22">
        <v>0.209</v>
      </c>
      <c r="AG22">
        <v>0.0095</v>
      </c>
      <c r="AH22">
        <v>0.0269</v>
      </c>
      <c r="AI22">
        <v>0.0182</v>
      </c>
      <c r="AJ22">
        <v>0.0174</v>
      </c>
      <c r="AL22" t="s">
        <v>745</v>
      </c>
      <c r="AM22">
        <v>-0.066</v>
      </c>
      <c r="AN22">
        <v>-0.0797</v>
      </c>
      <c r="AO22">
        <v>-0.05</v>
      </c>
      <c r="AP22">
        <v>0.0161</v>
      </c>
      <c r="AQ22">
        <v>0.0137</v>
      </c>
      <c r="AR22">
        <v>0.0149</v>
      </c>
      <c r="AS22">
        <v>-0.0024</v>
      </c>
    </row>
    <row r="23" spans="2:45">
      <c r="B23" t="s">
        <v>746</v>
      </c>
      <c r="C23">
        <v>0.0316</v>
      </c>
      <c r="D23">
        <v>0.0109</v>
      </c>
      <c r="E23">
        <v>0.0486</v>
      </c>
      <c r="F23">
        <v>0.017</v>
      </c>
      <c r="G23">
        <v>0.0207</v>
      </c>
      <c r="H23">
        <v>0.0188</v>
      </c>
      <c r="I23">
        <v>0.0036</v>
      </c>
      <c r="K23" t="s">
        <v>747</v>
      </c>
      <c r="L23">
        <v>0.0165</v>
      </c>
      <c r="M23">
        <v>0.0082</v>
      </c>
      <c r="N23">
        <v>0.0223</v>
      </c>
      <c r="O23">
        <v>0.0057</v>
      </c>
      <c r="P23">
        <v>0.0083</v>
      </c>
      <c r="Q23">
        <v>0.007</v>
      </c>
      <c r="R23">
        <v>0.0026</v>
      </c>
      <c r="T23" t="s">
        <v>748</v>
      </c>
      <c r="U23">
        <v>-0.2781</v>
      </c>
      <c r="V23">
        <v>-0.3519</v>
      </c>
      <c r="W23">
        <v>-0.1743</v>
      </c>
      <c r="X23">
        <v>0.1038</v>
      </c>
      <c r="Y23">
        <v>0.0738</v>
      </c>
      <c r="Z23">
        <v>0.0888</v>
      </c>
      <c r="AA23">
        <v>-0.03</v>
      </c>
      <c r="AC23" t="s">
        <v>748</v>
      </c>
      <c r="AD23">
        <v>-0.3074</v>
      </c>
      <c r="AE23">
        <v>-0.3543</v>
      </c>
      <c r="AF23">
        <v>-0.2755</v>
      </c>
      <c r="AG23">
        <v>0.0319</v>
      </c>
      <c r="AH23">
        <v>0.0469</v>
      </c>
      <c r="AI23">
        <v>0.0394</v>
      </c>
      <c r="AJ23">
        <v>0.015</v>
      </c>
      <c r="AL23" t="s">
        <v>747</v>
      </c>
      <c r="AM23">
        <v>-0.0685</v>
      </c>
      <c r="AN23">
        <v>-0.0844</v>
      </c>
      <c r="AO23">
        <v>-0.061</v>
      </c>
      <c r="AP23">
        <v>0.0075</v>
      </c>
      <c r="AQ23">
        <v>0.0159</v>
      </c>
      <c r="AR23">
        <v>0.0117</v>
      </c>
      <c r="AS23">
        <v>0.0084</v>
      </c>
    </row>
    <row r="24" spans="2:45">
      <c r="B24" t="s">
        <v>749</v>
      </c>
      <c r="C24">
        <v>-0.2717</v>
      </c>
      <c r="D24">
        <v>-0.332</v>
      </c>
      <c r="E24">
        <v>-0.2421</v>
      </c>
      <c r="F24">
        <v>0.0296</v>
      </c>
      <c r="G24">
        <v>0.0603</v>
      </c>
      <c r="H24">
        <v>0.0449</v>
      </c>
      <c r="I24">
        <v>0.0307</v>
      </c>
      <c r="K24" t="s">
        <v>750</v>
      </c>
      <c r="L24">
        <v>-0.0759</v>
      </c>
      <c r="M24">
        <v>-0.0848</v>
      </c>
      <c r="N24">
        <v>-0.0686</v>
      </c>
      <c r="O24">
        <v>0.0073</v>
      </c>
      <c r="P24">
        <v>0.0089</v>
      </c>
      <c r="Q24">
        <v>0.0081</v>
      </c>
      <c r="R24">
        <v>0.0016</v>
      </c>
      <c r="T24" t="s">
        <v>749</v>
      </c>
      <c r="U24">
        <v>-0.2704</v>
      </c>
      <c r="V24">
        <v>-0.322</v>
      </c>
      <c r="W24">
        <v>-0.2356</v>
      </c>
      <c r="X24">
        <v>0.0348</v>
      </c>
      <c r="Y24">
        <v>0.0516</v>
      </c>
      <c r="Z24">
        <v>0.0432</v>
      </c>
      <c r="AA24">
        <v>0.0168</v>
      </c>
      <c r="AC24" t="s">
        <v>749</v>
      </c>
      <c r="AD24">
        <v>-0.283</v>
      </c>
      <c r="AE24">
        <v>-0.3656</v>
      </c>
      <c r="AF24">
        <v>-0.2074</v>
      </c>
      <c r="AG24">
        <v>0.0756</v>
      </c>
      <c r="AH24">
        <v>0.0826</v>
      </c>
      <c r="AI24">
        <v>0.0791</v>
      </c>
      <c r="AJ24">
        <v>0.007</v>
      </c>
      <c r="AL24" t="s">
        <v>750</v>
      </c>
      <c r="AM24">
        <v>0.1979</v>
      </c>
      <c r="AN24">
        <v>0.1625</v>
      </c>
      <c r="AO24">
        <v>0.2115</v>
      </c>
      <c r="AP24">
        <v>0.0136</v>
      </c>
      <c r="AQ24">
        <v>0.0353</v>
      </c>
      <c r="AR24">
        <v>0.0245</v>
      </c>
      <c r="AS24">
        <v>0.0217</v>
      </c>
    </row>
    <row r="25" spans="2:45">
      <c r="B25" t="s">
        <v>751</v>
      </c>
      <c r="C25">
        <v>0.0191</v>
      </c>
      <c r="D25">
        <v>0.019</v>
      </c>
      <c r="E25">
        <v>0.0183</v>
      </c>
      <c r="F25">
        <v>-0.0009</v>
      </c>
      <c r="G25">
        <v>0.0001</v>
      </c>
      <c r="H25">
        <v>-0.0004</v>
      </c>
      <c r="I25">
        <v>0.001</v>
      </c>
      <c r="K25" t="s">
        <v>752</v>
      </c>
      <c r="L25">
        <v>0.0598</v>
      </c>
      <c r="M25">
        <v>0.0299</v>
      </c>
      <c r="N25">
        <v>0.0799</v>
      </c>
      <c r="O25">
        <v>0.0201</v>
      </c>
      <c r="P25">
        <v>0.0299</v>
      </c>
      <c r="Q25">
        <v>0.025</v>
      </c>
      <c r="R25">
        <v>0.0099</v>
      </c>
      <c r="T25" t="s">
        <v>753</v>
      </c>
      <c r="U25">
        <v>-0.1964</v>
      </c>
      <c r="V25">
        <v>-0.2166</v>
      </c>
      <c r="W25">
        <v>-0.1784</v>
      </c>
      <c r="X25">
        <v>0.018</v>
      </c>
      <c r="Y25">
        <v>0.0201</v>
      </c>
      <c r="Z25">
        <v>0.0191</v>
      </c>
      <c r="AA25">
        <v>0.0021</v>
      </c>
      <c r="AC25" t="s">
        <v>751</v>
      </c>
      <c r="AD25">
        <v>0.0107</v>
      </c>
      <c r="AE25">
        <v>0.0032</v>
      </c>
      <c r="AF25">
        <v>0.0146</v>
      </c>
      <c r="AG25">
        <v>0.0039</v>
      </c>
      <c r="AH25">
        <v>0.0075</v>
      </c>
      <c r="AI25">
        <v>0.0057</v>
      </c>
      <c r="AJ25">
        <v>0.0036</v>
      </c>
      <c r="AL25" t="s">
        <v>754</v>
      </c>
      <c r="AM25">
        <v>-0.092</v>
      </c>
      <c r="AN25">
        <v>-0.115</v>
      </c>
      <c r="AO25">
        <v>-0.0376</v>
      </c>
      <c r="AP25">
        <v>0.0544</v>
      </c>
      <c r="AQ25">
        <v>0.0231</v>
      </c>
      <c r="AR25">
        <v>0.0387</v>
      </c>
      <c r="AS25">
        <v>-0.0313</v>
      </c>
    </row>
    <row r="26" spans="2:45">
      <c r="B26" t="s">
        <v>755</v>
      </c>
      <c r="C26">
        <v>-0.0664</v>
      </c>
      <c r="D26">
        <v>-0.0806</v>
      </c>
      <c r="E26">
        <v>-0.0587</v>
      </c>
      <c r="F26">
        <v>0.0077</v>
      </c>
      <c r="G26">
        <v>0.0143</v>
      </c>
      <c r="H26">
        <v>0.011</v>
      </c>
      <c r="I26">
        <v>0.0066</v>
      </c>
      <c r="K26" t="s">
        <v>756</v>
      </c>
      <c r="L26">
        <v>0.038</v>
      </c>
      <c r="M26">
        <v>0.0094</v>
      </c>
      <c r="N26">
        <v>0.0522</v>
      </c>
      <c r="O26">
        <v>0.0142</v>
      </c>
      <c r="P26">
        <v>0.0286</v>
      </c>
      <c r="Q26">
        <v>0.0214</v>
      </c>
      <c r="R26">
        <v>0.0144</v>
      </c>
      <c r="T26" t="s">
        <v>756</v>
      </c>
      <c r="U26">
        <v>0.066</v>
      </c>
      <c r="V26">
        <v>0.0326</v>
      </c>
      <c r="W26">
        <v>0.0879</v>
      </c>
      <c r="X26">
        <v>0.0219</v>
      </c>
      <c r="Y26">
        <v>0.0334</v>
      </c>
      <c r="Z26">
        <v>0.0276</v>
      </c>
      <c r="AA26">
        <v>0.0115</v>
      </c>
      <c r="AC26" t="s">
        <v>755</v>
      </c>
      <c r="AD26">
        <v>-0.0768</v>
      </c>
      <c r="AE26">
        <v>-0.0854</v>
      </c>
      <c r="AF26">
        <v>-0.0697</v>
      </c>
      <c r="AG26">
        <v>0.0071</v>
      </c>
      <c r="AH26">
        <v>0.0086</v>
      </c>
      <c r="AI26">
        <v>0.0079</v>
      </c>
      <c r="AJ26">
        <v>0.0015</v>
      </c>
      <c r="AL26" t="s">
        <v>757</v>
      </c>
      <c r="AM26">
        <v>-0.0984</v>
      </c>
      <c r="AN26">
        <v>-0.1248</v>
      </c>
      <c r="AO26">
        <v>-0.0628</v>
      </c>
      <c r="AP26">
        <v>0.0356</v>
      </c>
      <c r="AQ26">
        <v>0.0264</v>
      </c>
      <c r="AR26">
        <v>0.031</v>
      </c>
      <c r="AS26">
        <v>-0.0092</v>
      </c>
    </row>
    <row r="27" spans="2:45">
      <c r="B27" t="s">
        <v>758</v>
      </c>
      <c r="C27">
        <v>-0.0623</v>
      </c>
      <c r="D27">
        <v>-0.0763</v>
      </c>
      <c r="E27">
        <v>-0.047</v>
      </c>
      <c r="F27">
        <v>0.0153</v>
      </c>
      <c r="G27">
        <v>0.014</v>
      </c>
      <c r="H27">
        <v>0.0147</v>
      </c>
      <c r="I27">
        <v>-0.0013</v>
      </c>
      <c r="K27" t="s">
        <v>759</v>
      </c>
      <c r="L27">
        <v>0.0204</v>
      </c>
      <c r="M27">
        <v>0.0053</v>
      </c>
      <c r="N27">
        <v>0.0522</v>
      </c>
      <c r="O27">
        <v>0.0318</v>
      </c>
      <c r="P27">
        <v>0.0151</v>
      </c>
      <c r="Q27">
        <v>0.0234</v>
      </c>
      <c r="R27">
        <v>-0.0167</v>
      </c>
      <c r="T27" t="s">
        <v>759</v>
      </c>
      <c r="U27">
        <v>0.0545</v>
      </c>
      <c r="V27">
        <v>0.0163</v>
      </c>
      <c r="W27">
        <v>0.0733</v>
      </c>
      <c r="X27">
        <v>0.0188</v>
      </c>
      <c r="Y27">
        <v>0.0382</v>
      </c>
      <c r="Z27">
        <v>0.0285</v>
      </c>
      <c r="AA27">
        <v>0.0193</v>
      </c>
      <c r="AC27" t="s">
        <v>759</v>
      </c>
      <c r="AD27">
        <v>0.059</v>
      </c>
      <c r="AE27">
        <v>0.0315</v>
      </c>
      <c r="AF27">
        <v>0.0799</v>
      </c>
      <c r="AG27">
        <v>0.0209</v>
      </c>
      <c r="AH27">
        <v>0.0276</v>
      </c>
      <c r="AI27">
        <v>0.0242</v>
      </c>
      <c r="AJ27">
        <v>0.0067</v>
      </c>
      <c r="AL27" t="s">
        <v>760</v>
      </c>
      <c r="AM27">
        <v>-0.1589</v>
      </c>
      <c r="AN27">
        <v>-0.1935</v>
      </c>
      <c r="AO27">
        <v>-0.0603</v>
      </c>
      <c r="AP27">
        <v>0.0986</v>
      </c>
      <c r="AQ27">
        <v>0.0345</v>
      </c>
      <c r="AR27">
        <v>0.0666</v>
      </c>
      <c r="AS27">
        <v>-0.0641</v>
      </c>
    </row>
    <row r="28" spans="2:45">
      <c r="B28" t="s">
        <v>761</v>
      </c>
      <c r="C28">
        <v>0.0508</v>
      </c>
      <c r="D28">
        <v>0.0099</v>
      </c>
      <c r="E28">
        <v>0.0676</v>
      </c>
      <c r="F28">
        <v>0.0168</v>
      </c>
      <c r="G28">
        <v>0.0408</v>
      </c>
      <c r="H28">
        <v>0.0288</v>
      </c>
      <c r="I28">
        <v>0.024</v>
      </c>
      <c r="K28" t="s">
        <v>761</v>
      </c>
      <c r="L28">
        <v>0.0348</v>
      </c>
      <c r="M28">
        <v>0.0319</v>
      </c>
      <c r="N28">
        <v>0.0511</v>
      </c>
      <c r="O28">
        <v>0.0163</v>
      </c>
      <c r="P28">
        <v>0.0029</v>
      </c>
      <c r="Q28">
        <v>0.0096</v>
      </c>
      <c r="R28">
        <v>-0.0134</v>
      </c>
      <c r="T28" t="s">
        <v>761</v>
      </c>
      <c r="U28">
        <v>0.0428</v>
      </c>
      <c r="V28">
        <v>0.0268</v>
      </c>
      <c r="W28">
        <v>0.0587</v>
      </c>
      <c r="X28">
        <v>0.0159</v>
      </c>
      <c r="Y28">
        <v>0.016</v>
      </c>
      <c r="Z28">
        <v>0.0159</v>
      </c>
      <c r="AA28">
        <v>0.0001</v>
      </c>
      <c r="AC28" t="s">
        <v>761</v>
      </c>
      <c r="AD28">
        <v>0.0215</v>
      </c>
      <c r="AE28">
        <v>0.0125</v>
      </c>
      <c r="AF28">
        <v>0.0527</v>
      </c>
      <c r="AG28">
        <v>0.0313</v>
      </c>
      <c r="AH28">
        <v>0.0089</v>
      </c>
      <c r="AI28">
        <v>0.0201</v>
      </c>
      <c r="AJ28">
        <v>-0.0223</v>
      </c>
      <c r="AL28" t="s">
        <v>762</v>
      </c>
      <c r="AM28">
        <v>-0.259</v>
      </c>
      <c r="AN28">
        <v>-0.3343</v>
      </c>
      <c r="AO28">
        <v>-0.2274</v>
      </c>
      <c r="AP28">
        <v>0.0316</v>
      </c>
      <c r="AQ28">
        <v>0.0753</v>
      </c>
      <c r="AR28">
        <v>0.0534</v>
      </c>
      <c r="AS28">
        <v>0.0437</v>
      </c>
    </row>
    <row r="29" spans="2:45">
      <c r="B29" t="s">
        <v>763</v>
      </c>
      <c r="C29">
        <v>0.0205</v>
      </c>
      <c r="D29">
        <v>0.0117</v>
      </c>
      <c r="E29">
        <v>0.0509</v>
      </c>
      <c r="F29">
        <v>0.0304</v>
      </c>
      <c r="G29">
        <v>0.0088</v>
      </c>
      <c r="H29">
        <v>0.0196</v>
      </c>
      <c r="I29">
        <v>-0.0216</v>
      </c>
      <c r="K29" t="s">
        <v>763</v>
      </c>
      <c r="L29">
        <v>0.0364</v>
      </c>
      <c r="M29">
        <v>0.0232</v>
      </c>
      <c r="N29">
        <v>0.0603</v>
      </c>
      <c r="O29">
        <v>0.0238</v>
      </c>
      <c r="P29">
        <v>0.0133</v>
      </c>
      <c r="Q29">
        <v>0.0186</v>
      </c>
      <c r="R29">
        <v>-0.0105</v>
      </c>
      <c r="T29" t="s">
        <v>763</v>
      </c>
      <c r="U29">
        <v>0.0395</v>
      </c>
      <c r="V29">
        <v>0.027</v>
      </c>
      <c r="W29">
        <v>0.0484</v>
      </c>
      <c r="X29">
        <v>0.0089</v>
      </c>
      <c r="Y29">
        <v>0.0125</v>
      </c>
      <c r="Z29">
        <v>0.0107</v>
      </c>
      <c r="AA29">
        <v>0.0036</v>
      </c>
      <c r="AC29" t="s">
        <v>763</v>
      </c>
      <c r="AD29">
        <v>0.0322</v>
      </c>
      <c r="AE29">
        <v>0.0278</v>
      </c>
      <c r="AF29">
        <v>0.0564</v>
      </c>
      <c r="AG29">
        <v>0.0242</v>
      </c>
      <c r="AH29">
        <v>0.0044</v>
      </c>
      <c r="AI29">
        <v>0.0143</v>
      </c>
      <c r="AJ29">
        <v>-0.0198</v>
      </c>
      <c r="AL29" t="s">
        <v>764</v>
      </c>
      <c r="AM29">
        <v>-0.2741</v>
      </c>
      <c r="AN29">
        <v>-0.3371</v>
      </c>
      <c r="AO29">
        <v>-0.2353</v>
      </c>
      <c r="AP29">
        <v>0.0388</v>
      </c>
      <c r="AQ29">
        <v>0.0631</v>
      </c>
      <c r="AR29">
        <v>0.0509</v>
      </c>
      <c r="AS29">
        <v>0.0242</v>
      </c>
    </row>
    <row r="30" spans="2:45">
      <c r="B30" t="s">
        <v>765</v>
      </c>
      <c r="C30">
        <v>0.0359</v>
      </c>
      <c r="D30">
        <v>0.0316</v>
      </c>
      <c r="E30">
        <v>0.0547</v>
      </c>
      <c r="F30">
        <v>0.0188</v>
      </c>
      <c r="G30">
        <v>0.0042</v>
      </c>
      <c r="H30">
        <v>0.0115</v>
      </c>
      <c r="I30">
        <v>-0.0146</v>
      </c>
      <c r="K30" t="s">
        <v>765</v>
      </c>
      <c r="L30">
        <v>0.0298</v>
      </c>
      <c r="M30">
        <v>0.0248</v>
      </c>
      <c r="N30">
        <v>0.0467</v>
      </c>
      <c r="O30">
        <v>0.0168</v>
      </c>
      <c r="P30">
        <v>0.0051</v>
      </c>
      <c r="Q30">
        <v>0.011</v>
      </c>
      <c r="R30">
        <v>-0.0118</v>
      </c>
      <c r="T30" t="s">
        <v>765</v>
      </c>
      <c r="U30">
        <v>0.0344</v>
      </c>
      <c r="V30">
        <v>0.0257</v>
      </c>
      <c r="W30">
        <v>0.0445</v>
      </c>
      <c r="X30">
        <v>0.0101</v>
      </c>
      <c r="Y30">
        <v>0.0087</v>
      </c>
      <c r="Z30">
        <v>0.0094</v>
      </c>
      <c r="AA30">
        <v>-0.0014</v>
      </c>
      <c r="AC30" t="s">
        <v>765</v>
      </c>
      <c r="AD30">
        <v>0.015</v>
      </c>
      <c r="AE30">
        <v>0.0059</v>
      </c>
      <c r="AF30">
        <v>0.0352</v>
      </c>
      <c r="AG30">
        <v>0.0202</v>
      </c>
      <c r="AH30">
        <v>0.0091</v>
      </c>
      <c r="AI30">
        <v>0.0146</v>
      </c>
      <c r="AJ30">
        <v>-0.0111</v>
      </c>
      <c r="AL30" t="s">
        <v>766</v>
      </c>
      <c r="AM30">
        <v>-0.197</v>
      </c>
      <c r="AN30">
        <v>-0.2201</v>
      </c>
      <c r="AO30">
        <v>-0.1795</v>
      </c>
      <c r="AP30">
        <v>0.0175</v>
      </c>
      <c r="AQ30">
        <v>0.0231</v>
      </c>
      <c r="AR30">
        <v>0.0203</v>
      </c>
      <c r="AS30">
        <v>0.0057</v>
      </c>
    </row>
    <row r="31" spans="2:45">
      <c r="B31" t="s">
        <v>767</v>
      </c>
      <c r="C31">
        <v>0.04</v>
      </c>
      <c r="D31">
        <v>0.0281</v>
      </c>
      <c r="E31">
        <v>0.0596</v>
      </c>
      <c r="F31">
        <v>0.0195</v>
      </c>
      <c r="G31">
        <v>0.012</v>
      </c>
      <c r="H31">
        <v>0.0157</v>
      </c>
      <c r="I31">
        <v>-0.0076</v>
      </c>
      <c r="K31" t="s">
        <v>767</v>
      </c>
      <c r="L31">
        <v>0.0992</v>
      </c>
      <c r="M31">
        <v>0.0904</v>
      </c>
      <c r="N31">
        <v>0.1223</v>
      </c>
      <c r="O31">
        <v>0.0231</v>
      </c>
      <c r="P31">
        <v>0.0088</v>
      </c>
      <c r="Q31">
        <v>0.0159</v>
      </c>
      <c r="R31">
        <v>-0.0143</v>
      </c>
      <c r="T31" t="s">
        <v>767</v>
      </c>
      <c r="U31">
        <v>0.0393</v>
      </c>
      <c r="V31">
        <v>0.0192</v>
      </c>
      <c r="W31">
        <v>0.0567</v>
      </c>
      <c r="X31">
        <v>0.0174</v>
      </c>
      <c r="Y31">
        <v>0.02</v>
      </c>
      <c r="Z31">
        <v>0.0187</v>
      </c>
      <c r="AA31">
        <v>0.0026</v>
      </c>
      <c r="AC31" t="s">
        <v>767</v>
      </c>
      <c r="AD31">
        <v>0.04</v>
      </c>
      <c r="AE31">
        <v>0.0284</v>
      </c>
      <c r="AF31">
        <v>0.0621</v>
      </c>
      <c r="AG31">
        <v>0.0221</v>
      </c>
      <c r="AH31">
        <v>0.0116</v>
      </c>
      <c r="AI31">
        <v>0.0169</v>
      </c>
      <c r="AJ31">
        <v>-0.0105</v>
      </c>
      <c r="AL31" t="s">
        <v>767</v>
      </c>
      <c r="AM31">
        <v>0.0533</v>
      </c>
      <c r="AN31">
        <v>0.0085</v>
      </c>
      <c r="AO31">
        <v>0.0703</v>
      </c>
      <c r="AP31">
        <v>0.017</v>
      </c>
      <c r="AQ31">
        <v>0.0448</v>
      </c>
      <c r="AR31">
        <v>0.0309</v>
      </c>
      <c r="AS31">
        <v>0.0279</v>
      </c>
    </row>
    <row r="32" spans="2:45">
      <c r="B32" t="s">
        <v>768</v>
      </c>
      <c r="C32">
        <v>0.0298</v>
      </c>
      <c r="D32">
        <v>0.0231</v>
      </c>
      <c r="E32">
        <v>0.0415</v>
      </c>
      <c r="F32">
        <v>0.0116</v>
      </c>
      <c r="G32">
        <v>0.0067</v>
      </c>
      <c r="H32">
        <v>0.0092</v>
      </c>
      <c r="I32">
        <v>-0.0049</v>
      </c>
      <c r="K32" t="s">
        <v>768</v>
      </c>
      <c r="L32">
        <v>0.0376</v>
      </c>
      <c r="M32">
        <v>0.0229</v>
      </c>
      <c r="N32">
        <v>0.0631</v>
      </c>
      <c r="O32">
        <v>0.0254</v>
      </c>
      <c r="P32">
        <v>0.0147</v>
      </c>
      <c r="Q32">
        <v>0.0201</v>
      </c>
      <c r="R32">
        <v>-0.0107</v>
      </c>
      <c r="T32" t="s">
        <v>768</v>
      </c>
      <c r="U32">
        <v>0.0346</v>
      </c>
      <c r="V32">
        <v>0.0302</v>
      </c>
      <c r="W32">
        <v>0.036</v>
      </c>
      <c r="X32">
        <v>0.0014</v>
      </c>
      <c r="Y32">
        <v>0.0044</v>
      </c>
      <c r="Z32">
        <v>0.0029</v>
      </c>
      <c r="AA32">
        <v>0.003</v>
      </c>
      <c r="AC32" t="s">
        <v>768</v>
      </c>
      <c r="AD32">
        <v>0.1061</v>
      </c>
      <c r="AE32">
        <v>0.0944</v>
      </c>
      <c r="AF32">
        <v>0.1297</v>
      </c>
      <c r="AG32">
        <v>0.0236</v>
      </c>
      <c r="AH32">
        <v>0.0117</v>
      </c>
      <c r="AI32">
        <v>0.0177</v>
      </c>
      <c r="AJ32">
        <v>-0.0119</v>
      </c>
      <c r="AL32" t="s">
        <v>768</v>
      </c>
      <c r="AM32">
        <v>0.0226</v>
      </c>
      <c r="AN32">
        <v>0.0154</v>
      </c>
      <c r="AO32">
        <v>0.0354</v>
      </c>
      <c r="AP32">
        <v>0.0128</v>
      </c>
      <c r="AQ32">
        <v>0.0072</v>
      </c>
      <c r="AR32">
        <v>0.01</v>
      </c>
      <c r="AS32">
        <v>-0.0056</v>
      </c>
    </row>
    <row r="33" spans="2:45">
      <c r="B33" t="s">
        <v>769</v>
      </c>
      <c r="C33">
        <v>0.1038</v>
      </c>
      <c r="D33">
        <v>0.0939</v>
      </c>
      <c r="E33">
        <v>0.1196</v>
      </c>
      <c r="F33">
        <v>0.0158</v>
      </c>
      <c r="G33">
        <v>0.0099</v>
      </c>
      <c r="H33">
        <v>0.0129</v>
      </c>
      <c r="I33">
        <v>-0.0059</v>
      </c>
      <c r="K33" t="s">
        <v>769</v>
      </c>
      <c r="L33">
        <v>0.0309</v>
      </c>
      <c r="M33">
        <v>0.0248</v>
      </c>
      <c r="N33">
        <v>0.0483</v>
      </c>
      <c r="O33">
        <v>0.0175</v>
      </c>
      <c r="P33">
        <v>0.006</v>
      </c>
      <c r="Q33">
        <v>0.0118</v>
      </c>
      <c r="R33">
        <v>-0.0115</v>
      </c>
      <c r="T33" t="s">
        <v>769</v>
      </c>
      <c r="U33">
        <v>0.0283</v>
      </c>
      <c r="V33">
        <v>0.0157</v>
      </c>
      <c r="W33">
        <v>0.0539</v>
      </c>
      <c r="X33">
        <v>0.0256</v>
      </c>
      <c r="Y33">
        <v>0.0126</v>
      </c>
      <c r="Z33">
        <v>0.0191</v>
      </c>
      <c r="AA33">
        <v>-0.013</v>
      </c>
      <c r="AC33" t="s">
        <v>769</v>
      </c>
      <c r="AD33">
        <v>0.0147</v>
      </c>
      <c r="AE33">
        <v>0.0029</v>
      </c>
      <c r="AF33">
        <v>0.0365</v>
      </c>
      <c r="AG33">
        <v>0.0218</v>
      </c>
      <c r="AH33">
        <v>0.0119</v>
      </c>
      <c r="AI33">
        <v>0.0168</v>
      </c>
      <c r="AJ33">
        <v>-0.0099</v>
      </c>
      <c r="AL33" t="s">
        <v>769</v>
      </c>
      <c r="AM33">
        <v>0.0337</v>
      </c>
      <c r="AN33">
        <v>0.0342</v>
      </c>
      <c r="AO33">
        <v>0.037</v>
      </c>
      <c r="AP33">
        <v>0.0033</v>
      </c>
      <c r="AQ33">
        <v>-0.0005</v>
      </c>
      <c r="AR33">
        <v>0.0014</v>
      </c>
      <c r="AS33">
        <v>-0.0038</v>
      </c>
    </row>
    <row r="34" spans="2:45">
      <c r="B34" t="s">
        <v>770</v>
      </c>
      <c r="C34">
        <v>0.0194</v>
      </c>
      <c r="D34">
        <v>0.0164</v>
      </c>
      <c r="E34">
        <v>0.0297</v>
      </c>
      <c r="F34">
        <v>0.0103</v>
      </c>
      <c r="G34">
        <v>0.003</v>
      </c>
      <c r="H34">
        <v>0.0066</v>
      </c>
      <c r="I34">
        <v>-0.0073</v>
      </c>
      <c r="K34" t="s">
        <v>770</v>
      </c>
      <c r="L34">
        <v>0.0197</v>
      </c>
      <c r="M34">
        <v>0.0082</v>
      </c>
      <c r="N34">
        <v>0.0488</v>
      </c>
      <c r="O34">
        <v>0.0291</v>
      </c>
      <c r="P34">
        <v>0.0115</v>
      </c>
      <c r="Q34">
        <v>0.0203</v>
      </c>
      <c r="R34">
        <v>-0.0176</v>
      </c>
      <c r="T34" t="s">
        <v>770</v>
      </c>
      <c r="U34">
        <v>0.0344</v>
      </c>
      <c r="V34">
        <v>0.0308</v>
      </c>
      <c r="W34">
        <v>0.046</v>
      </c>
      <c r="X34">
        <v>0.0116</v>
      </c>
      <c r="Y34">
        <v>0.0036</v>
      </c>
      <c r="Z34">
        <v>0.0076</v>
      </c>
      <c r="AA34">
        <v>-0.008</v>
      </c>
      <c r="AC34" t="s">
        <v>770</v>
      </c>
      <c r="AD34">
        <v>0.0248</v>
      </c>
      <c r="AE34">
        <v>0.0095</v>
      </c>
      <c r="AF34">
        <v>0.0609</v>
      </c>
      <c r="AG34">
        <v>0.036</v>
      </c>
      <c r="AH34">
        <v>0.0154</v>
      </c>
      <c r="AI34">
        <v>0.0257</v>
      </c>
      <c r="AJ34">
        <v>-0.0207</v>
      </c>
      <c r="AL34" t="s">
        <v>770</v>
      </c>
      <c r="AM34">
        <v>0.0144</v>
      </c>
      <c r="AN34">
        <v>0.0114</v>
      </c>
      <c r="AO34">
        <v>0.0227</v>
      </c>
      <c r="AP34">
        <v>0.0083</v>
      </c>
      <c r="AQ34">
        <v>0.003</v>
      </c>
      <c r="AR34">
        <v>0.0056</v>
      </c>
      <c r="AS34">
        <v>-0.0053</v>
      </c>
    </row>
    <row r="35" spans="2:45">
      <c r="B35" t="s">
        <v>771</v>
      </c>
      <c r="C35">
        <v>0.0358</v>
      </c>
      <c r="D35">
        <v>0.0225</v>
      </c>
      <c r="E35">
        <v>0.0568</v>
      </c>
      <c r="F35">
        <v>0.0211</v>
      </c>
      <c r="G35">
        <v>0.0133</v>
      </c>
      <c r="H35">
        <v>0.0172</v>
      </c>
      <c r="I35">
        <v>-0.0077</v>
      </c>
      <c r="K35" t="s">
        <v>771</v>
      </c>
      <c r="L35">
        <v>0.0384</v>
      </c>
      <c r="M35">
        <v>0.0339</v>
      </c>
      <c r="N35">
        <v>0.0547</v>
      </c>
      <c r="O35">
        <v>0.0163</v>
      </c>
      <c r="P35">
        <v>0.0045</v>
      </c>
      <c r="Q35">
        <v>0.0104</v>
      </c>
      <c r="R35">
        <v>-0.0118</v>
      </c>
      <c r="T35" t="s">
        <v>771</v>
      </c>
      <c r="U35">
        <v>0.0375</v>
      </c>
      <c r="V35">
        <v>0.0235</v>
      </c>
      <c r="W35">
        <v>0.0563</v>
      </c>
      <c r="X35">
        <v>0.0188</v>
      </c>
      <c r="Y35">
        <v>0.0139</v>
      </c>
      <c r="Z35">
        <v>0.0164</v>
      </c>
      <c r="AA35">
        <v>-0.0049</v>
      </c>
      <c r="AC35" t="s">
        <v>771</v>
      </c>
      <c r="AD35">
        <v>0.0385</v>
      </c>
      <c r="AE35">
        <v>0.0358</v>
      </c>
      <c r="AF35">
        <v>0.0529</v>
      </c>
      <c r="AG35">
        <v>0.0144</v>
      </c>
      <c r="AH35">
        <v>0.0027</v>
      </c>
      <c r="AI35">
        <v>0.0085</v>
      </c>
      <c r="AJ35">
        <v>-0.0117</v>
      </c>
      <c r="AL35" t="s">
        <v>771</v>
      </c>
      <c r="AM35">
        <v>0.0326</v>
      </c>
      <c r="AN35">
        <v>0.0282</v>
      </c>
      <c r="AO35">
        <v>0.0394</v>
      </c>
      <c r="AP35">
        <v>0.0068</v>
      </c>
      <c r="AQ35">
        <v>0.0045</v>
      </c>
      <c r="AR35">
        <v>0.0056</v>
      </c>
      <c r="AS35">
        <v>-0.0023</v>
      </c>
    </row>
    <row r="36" spans="2:45">
      <c r="B36" t="s">
        <v>772</v>
      </c>
      <c r="C36">
        <v>0.0398</v>
      </c>
      <c r="D36">
        <v>0.0357</v>
      </c>
      <c r="E36">
        <v>0.0543</v>
      </c>
      <c r="F36">
        <v>0.0145</v>
      </c>
      <c r="G36">
        <v>0.0041</v>
      </c>
      <c r="H36">
        <v>0.0093</v>
      </c>
      <c r="I36">
        <v>-0.0104</v>
      </c>
      <c r="K36" t="s">
        <v>772</v>
      </c>
      <c r="L36">
        <v>0.0492</v>
      </c>
      <c r="M36">
        <v>0.0151</v>
      </c>
      <c r="N36">
        <v>0.064</v>
      </c>
      <c r="O36">
        <v>0.0148</v>
      </c>
      <c r="P36">
        <v>0.0342</v>
      </c>
      <c r="Q36">
        <v>0.0245</v>
      </c>
      <c r="R36">
        <v>0.0194</v>
      </c>
      <c r="T36" t="s">
        <v>772</v>
      </c>
      <c r="U36">
        <v>0.0173</v>
      </c>
      <c r="V36">
        <v>0.0101</v>
      </c>
      <c r="W36">
        <v>0.0334</v>
      </c>
      <c r="X36">
        <v>0.016</v>
      </c>
      <c r="Y36">
        <v>0.0072</v>
      </c>
      <c r="Z36">
        <v>0.0116</v>
      </c>
      <c r="AA36">
        <v>-0.0088</v>
      </c>
      <c r="AC36" t="s">
        <v>772</v>
      </c>
      <c r="AD36">
        <v>0.0284</v>
      </c>
      <c r="AE36">
        <v>0.0165</v>
      </c>
      <c r="AF36">
        <v>0.0476</v>
      </c>
      <c r="AG36">
        <v>0.0192</v>
      </c>
      <c r="AH36">
        <v>0.0119</v>
      </c>
      <c r="AI36">
        <v>0.0156</v>
      </c>
      <c r="AJ36">
        <v>-0.0072</v>
      </c>
      <c r="AL36" t="s">
        <v>772</v>
      </c>
      <c r="AM36">
        <v>0.0329</v>
      </c>
      <c r="AN36">
        <v>0.0302</v>
      </c>
      <c r="AO36">
        <v>0.0391</v>
      </c>
      <c r="AP36">
        <v>0.0062</v>
      </c>
      <c r="AQ36">
        <v>0.0026</v>
      </c>
      <c r="AR36">
        <v>0.0044</v>
      </c>
      <c r="AS36">
        <v>-0.0036</v>
      </c>
    </row>
    <row r="37" spans="2:45">
      <c r="B37" t="s">
        <v>773</v>
      </c>
      <c r="C37">
        <v>0.0338</v>
      </c>
      <c r="D37">
        <v>0.0219</v>
      </c>
      <c r="E37">
        <v>0.0631</v>
      </c>
      <c r="F37">
        <v>0.0293</v>
      </c>
      <c r="G37">
        <v>0.0119</v>
      </c>
      <c r="H37">
        <v>0.0206</v>
      </c>
      <c r="I37">
        <v>-0.0174</v>
      </c>
      <c r="K37" t="s">
        <v>773</v>
      </c>
      <c r="L37">
        <v>0.0418</v>
      </c>
      <c r="M37">
        <v>0.0254</v>
      </c>
      <c r="N37">
        <v>0.0502</v>
      </c>
      <c r="O37">
        <v>0.0085</v>
      </c>
      <c r="P37">
        <v>0.0164</v>
      </c>
      <c r="Q37">
        <v>0.0124</v>
      </c>
      <c r="R37">
        <v>0.0079</v>
      </c>
      <c r="T37" t="s">
        <v>773</v>
      </c>
      <c r="U37">
        <v>0.1071</v>
      </c>
      <c r="V37">
        <v>0.0934</v>
      </c>
      <c r="W37">
        <v>0.1288</v>
      </c>
      <c r="X37">
        <v>0.0217</v>
      </c>
      <c r="Y37">
        <v>0.0137</v>
      </c>
      <c r="Z37">
        <v>0.0177</v>
      </c>
      <c r="AA37">
        <v>-0.0079</v>
      </c>
      <c r="AC37" t="s">
        <v>773</v>
      </c>
      <c r="AD37">
        <v>0.0292</v>
      </c>
      <c r="AE37">
        <v>0.0328</v>
      </c>
      <c r="AF37">
        <v>0.0311</v>
      </c>
      <c r="AG37">
        <v>0.0019</v>
      </c>
      <c r="AH37">
        <v>-0.0036</v>
      </c>
      <c r="AI37">
        <v>-0.0008</v>
      </c>
      <c r="AJ37">
        <v>-0.0055</v>
      </c>
      <c r="AL37" t="s">
        <v>773</v>
      </c>
      <c r="AM37">
        <v>0.0317</v>
      </c>
      <c r="AN37">
        <v>0.0219</v>
      </c>
      <c r="AO37">
        <v>0.0443</v>
      </c>
      <c r="AP37">
        <v>0.0125</v>
      </c>
      <c r="AQ37">
        <v>0.0098</v>
      </c>
      <c r="AR37">
        <v>0.0112</v>
      </c>
      <c r="AS37">
        <v>-0.0027</v>
      </c>
    </row>
    <row r="38" spans="2:45">
      <c r="B38" t="s">
        <v>774</v>
      </c>
      <c r="C38">
        <v>0.0471</v>
      </c>
      <c r="D38">
        <v>0.0295</v>
      </c>
      <c r="E38">
        <v>0.0572</v>
      </c>
      <c r="F38">
        <v>0.01</v>
      </c>
      <c r="G38">
        <v>0.0176</v>
      </c>
      <c r="H38">
        <v>0.0138</v>
      </c>
      <c r="I38">
        <v>0.0076</v>
      </c>
      <c r="K38" t="s">
        <v>774</v>
      </c>
      <c r="L38">
        <v>0.0402</v>
      </c>
      <c r="M38">
        <v>0.0237</v>
      </c>
      <c r="N38">
        <v>0.0482</v>
      </c>
      <c r="O38">
        <v>0.008</v>
      </c>
      <c r="P38">
        <v>0.0165</v>
      </c>
      <c r="Q38">
        <v>0.0122</v>
      </c>
      <c r="R38">
        <v>0.0085</v>
      </c>
      <c r="T38" t="s">
        <v>774</v>
      </c>
      <c r="U38">
        <v>0.039</v>
      </c>
      <c r="V38">
        <v>0.0248</v>
      </c>
      <c r="W38">
        <v>0.0581</v>
      </c>
      <c r="X38">
        <v>0.0191</v>
      </c>
      <c r="Y38">
        <v>0.0142</v>
      </c>
      <c r="Z38">
        <v>0.0167</v>
      </c>
      <c r="AA38">
        <v>-0.005</v>
      </c>
      <c r="AC38" t="s">
        <v>774</v>
      </c>
      <c r="AD38">
        <v>0.0299</v>
      </c>
      <c r="AE38">
        <v>0.025</v>
      </c>
      <c r="AF38">
        <v>0.0428</v>
      </c>
      <c r="AG38">
        <v>0.0129</v>
      </c>
      <c r="AH38">
        <v>0.0049</v>
      </c>
      <c r="AI38">
        <v>0.0089</v>
      </c>
      <c r="AJ38">
        <v>-0.008</v>
      </c>
      <c r="AL38" t="s">
        <v>774</v>
      </c>
      <c r="AM38">
        <v>0.0992</v>
      </c>
      <c r="AN38">
        <v>0.0896</v>
      </c>
      <c r="AO38">
        <v>0.1151</v>
      </c>
      <c r="AP38">
        <v>0.0159</v>
      </c>
      <c r="AQ38">
        <v>0.0096</v>
      </c>
      <c r="AR38">
        <v>0.0127</v>
      </c>
      <c r="AS38">
        <v>-0.0063</v>
      </c>
    </row>
    <row r="39" spans="2:45">
      <c r="B39" t="s">
        <v>775</v>
      </c>
      <c r="C39">
        <v>0.0471</v>
      </c>
      <c r="D39">
        <v>0.0291</v>
      </c>
      <c r="E39">
        <v>0.0567</v>
      </c>
      <c r="F39">
        <v>0.0096</v>
      </c>
      <c r="G39">
        <v>0.0181</v>
      </c>
      <c r="H39">
        <v>0.0138</v>
      </c>
      <c r="I39">
        <v>0.0085</v>
      </c>
      <c r="K39" t="s">
        <v>775</v>
      </c>
      <c r="L39">
        <v>0.0429</v>
      </c>
      <c r="M39">
        <v>0.034</v>
      </c>
      <c r="N39">
        <v>0.0508</v>
      </c>
      <c r="O39">
        <v>0.0079</v>
      </c>
      <c r="P39">
        <v>0.009</v>
      </c>
      <c r="Q39">
        <v>0.0084</v>
      </c>
      <c r="R39">
        <v>0.0011</v>
      </c>
      <c r="T39" t="s">
        <v>775</v>
      </c>
      <c r="U39">
        <v>0.0191</v>
      </c>
      <c r="V39">
        <v>0.0124</v>
      </c>
      <c r="W39">
        <v>0.0348</v>
      </c>
      <c r="X39">
        <v>0.0157</v>
      </c>
      <c r="Y39">
        <v>0.0068</v>
      </c>
      <c r="Z39">
        <v>0.0112</v>
      </c>
      <c r="AA39">
        <v>-0.009</v>
      </c>
      <c r="AC39" t="s">
        <v>775</v>
      </c>
      <c r="AD39">
        <v>0.0522</v>
      </c>
      <c r="AE39">
        <v>0.0159</v>
      </c>
      <c r="AF39">
        <v>0.066</v>
      </c>
      <c r="AG39">
        <v>0.0138</v>
      </c>
      <c r="AH39">
        <v>0.0363</v>
      </c>
      <c r="AI39">
        <v>0.0251</v>
      </c>
      <c r="AJ39">
        <v>0.0225</v>
      </c>
      <c r="AL39" t="s">
        <v>775</v>
      </c>
      <c r="AM39">
        <v>0.0163</v>
      </c>
      <c r="AN39">
        <v>0.0141</v>
      </c>
      <c r="AO39">
        <v>0.0234</v>
      </c>
      <c r="AP39">
        <v>0.0071</v>
      </c>
      <c r="AQ39">
        <v>0.0023</v>
      </c>
      <c r="AR39">
        <v>0.0047</v>
      </c>
      <c r="AS39">
        <v>-0.0048</v>
      </c>
    </row>
    <row r="40" spans="2:45">
      <c r="B40" t="s">
        <v>776</v>
      </c>
      <c r="C40">
        <v>0.0508</v>
      </c>
      <c r="D40">
        <v>0.0434</v>
      </c>
      <c r="E40">
        <v>0.0538</v>
      </c>
      <c r="F40">
        <v>0.003</v>
      </c>
      <c r="G40">
        <v>0.0074</v>
      </c>
      <c r="H40">
        <v>0.0052</v>
      </c>
      <c r="I40">
        <v>0.0044</v>
      </c>
      <c r="K40" t="s">
        <v>776</v>
      </c>
      <c r="L40">
        <v>0.0467</v>
      </c>
      <c r="M40">
        <v>0.0264</v>
      </c>
      <c r="N40">
        <v>0.0599</v>
      </c>
      <c r="O40">
        <v>0.0132</v>
      </c>
      <c r="P40">
        <v>0.0202</v>
      </c>
      <c r="Q40">
        <v>0.0167</v>
      </c>
      <c r="R40">
        <v>0.007</v>
      </c>
      <c r="T40" t="s">
        <v>776</v>
      </c>
      <c r="U40">
        <v>0.0282</v>
      </c>
      <c r="V40">
        <v>0.0134</v>
      </c>
      <c r="W40">
        <v>0.0553</v>
      </c>
      <c r="X40">
        <v>0.027</v>
      </c>
      <c r="Y40">
        <v>0.0149</v>
      </c>
      <c r="Z40">
        <v>0.0209</v>
      </c>
      <c r="AA40">
        <v>-0.0121</v>
      </c>
      <c r="AC40" t="s">
        <v>776</v>
      </c>
      <c r="AD40">
        <v>0.0387</v>
      </c>
      <c r="AE40">
        <v>0.0247</v>
      </c>
      <c r="AF40">
        <v>0.0428</v>
      </c>
      <c r="AG40">
        <v>0.0041</v>
      </c>
      <c r="AH40">
        <v>0.014</v>
      </c>
      <c r="AI40">
        <v>0.009</v>
      </c>
      <c r="AJ40">
        <v>0.0099</v>
      </c>
      <c r="AL40" t="s">
        <v>776</v>
      </c>
      <c r="AM40">
        <v>0.0238</v>
      </c>
      <c r="AN40">
        <v>0.0138</v>
      </c>
      <c r="AO40">
        <v>0.0398</v>
      </c>
      <c r="AP40">
        <v>0.016</v>
      </c>
      <c r="AQ40">
        <v>0.01</v>
      </c>
      <c r="AR40">
        <v>0.013</v>
      </c>
      <c r="AS40">
        <v>-0.006</v>
      </c>
    </row>
    <row r="41" spans="2:45">
      <c r="B41" t="s">
        <v>777</v>
      </c>
      <c r="C41">
        <v>0.051</v>
      </c>
      <c r="D41">
        <v>0.0325</v>
      </c>
      <c r="E41">
        <v>0.0664</v>
      </c>
      <c r="F41">
        <v>0.0154</v>
      </c>
      <c r="G41">
        <v>0.0185</v>
      </c>
      <c r="H41">
        <v>0.0169</v>
      </c>
      <c r="I41">
        <v>0.0031</v>
      </c>
      <c r="K41" t="s">
        <v>777</v>
      </c>
      <c r="L41">
        <v>0.0427</v>
      </c>
      <c r="M41">
        <v>0.0338</v>
      </c>
      <c r="N41">
        <v>0.0505</v>
      </c>
      <c r="O41">
        <v>0.0078</v>
      </c>
      <c r="P41">
        <v>0.0089</v>
      </c>
      <c r="Q41">
        <v>0.0084</v>
      </c>
      <c r="R41">
        <v>0.0011</v>
      </c>
      <c r="T41" t="s">
        <v>777</v>
      </c>
      <c r="U41">
        <v>0.0358</v>
      </c>
      <c r="V41">
        <v>0.0313</v>
      </c>
      <c r="W41">
        <v>0.0462</v>
      </c>
      <c r="X41">
        <v>0.0104</v>
      </c>
      <c r="Y41">
        <v>0.0046</v>
      </c>
      <c r="Z41">
        <v>0.0075</v>
      </c>
      <c r="AA41">
        <v>-0.0058</v>
      </c>
      <c r="AC41" t="s">
        <v>777</v>
      </c>
      <c r="AD41">
        <v>0.0387</v>
      </c>
      <c r="AE41">
        <v>0.0231</v>
      </c>
      <c r="AF41">
        <v>0.046</v>
      </c>
      <c r="AG41">
        <v>0.0072</v>
      </c>
      <c r="AH41">
        <v>0.0156</v>
      </c>
      <c r="AI41">
        <v>0.0114</v>
      </c>
      <c r="AJ41">
        <v>0.0084</v>
      </c>
      <c r="AL41" t="s">
        <v>777</v>
      </c>
      <c r="AM41">
        <v>0.0337</v>
      </c>
      <c r="AN41">
        <v>0.0325</v>
      </c>
      <c r="AO41">
        <v>0.0373</v>
      </c>
      <c r="AP41">
        <v>0.0036</v>
      </c>
      <c r="AQ41">
        <v>0.0013</v>
      </c>
      <c r="AR41">
        <v>0.0024</v>
      </c>
      <c r="AS41">
        <v>-0.0023</v>
      </c>
    </row>
    <row r="42" spans="2:45">
      <c r="B42" t="s">
        <v>778</v>
      </c>
      <c r="C42">
        <v>0.0521</v>
      </c>
      <c r="D42">
        <v>0.0438</v>
      </c>
      <c r="E42">
        <v>0.0611</v>
      </c>
      <c r="F42">
        <v>0.0089</v>
      </c>
      <c r="G42">
        <v>0.0083</v>
      </c>
      <c r="H42">
        <v>0.0086</v>
      </c>
      <c r="I42">
        <v>-0.0006</v>
      </c>
      <c r="K42" t="s">
        <v>779</v>
      </c>
      <c r="L42">
        <v>-0.1984</v>
      </c>
      <c r="M42">
        <v>-0.2173</v>
      </c>
      <c r="N42">
        <v>-0.1826</v>
      </c>
      <c r="O42">
        <v>0.0158</v>
      </c>
      <c r="P42">
        <v>0.0189</v>
      </c>
      <c r="Q42">
        <v>0.0173</v>
      </c>
      <c r="R42">
        <v>0.0031</v>
      </c>
      <c r="T42" t="s">
        <v>778</v>
      </c>
      <c r="U42">
        <v>0.1802</v>
      </c>
      <c r="V42">
        <v>0.1564</v>
      </c>
      <c r="W42">
        <v>0.1978</v>
      </c>
      <c r="X42">
        <v>0.0176</v>
      </c>
      <c r="Y42">
        <v>0.0238</v>
      </c>
      <c r="Z42">
        <v>0.0207</v>
      </c>
      <c r="AA42">
        <v>0.0061</v>
      </c>
      <c r="AC42" t="s">
        <v>778</v>
      </c>
      <c r="AD42">
        <v>0.0428</v>
      </c>
      <c r="AE42">
        <v>0.0341</v>
      </c>
      <c r="AF42">
        <v>0.0509</v>
      </c>
      <c r="AG42">
        <v>0.0081</v>
      </c>
      <c r="AH42">
        <v>0.0087</v>
      </c>
      <c r="AI42">
        <v>0.0084</v>
      </c>
      <c r="AJ42">
        <v>0.0007</v>
      </c>
      <c r="AL42" t="s">
        <v>778</v>
      </c>
      <c r="AM42">
        <v>0.0325</v>
      </c>
      <c r="AN42">
        <v>0.0276</v>
      </c>
      <c r="AO42">
        <v>0.0397</v>
      </c>
      <c r="AP42">
        <v>0.0072</v>
      </c>
      <c r="AQ42">
        <v>0.0049</v>
      </c>
      <c r="AR42">
        <v>0.0061</v>
      </c>
      <c r="AS42">
        <v>-0.0023</v>
      </c>
    </row>
    <row r="43" spans="2:45">
      <c r="B43" t="s">
        <v>780</v>
      </c>
      <c r="C43">
        <v>-0.1986</v>
      </c>
      <c r="D43">
        <v>-0.2211</v>
      </c>
      <c r="E43">
        <v>-0.1827</v>
      </c>
      <c r="F43">
        <v>0.0158</v>
      </c>
      <c r="G43">
        <v>0.0225</v>
      </c>
      <c r="H43">
        <v>0.0192</v>
      </c>
      <c r="I43">
        <v>0.0066</v>
      </c>
      <c r="K43" t="s">
        <v>781</v>
      </c>
      <c r="L43">
        <v>0.1792</v>
      </c>
      <c r="M43">
        <v>0.1558</v>
      </c>
      <c r="N43">
        <v>0.1949</v>
      </c>
      <c r="O43">
        <v>0.0157</v>
      </c>
      <c r="P43">
        <v>0.0234</v>
      </c>
      <c r="Q43">
        <v>0.0195</v>
      </c>
      <c r="R43">
        <v>0.0077</v>
      </c>
      <c r="AC43" t="s">
        <v>781</v>
      </c>
      <c r="AD43">
        <v>0.0424</v>
      </c>
      <c r="AE43">
        <v>0.0346</v>
      </c>
      <c r="AF43">
        <v>0.0492</v>
      </c>
      <c r="AG43">
        <v>0.0068</v>
      </c>
      <c r="AH43">
        <v>0.0078</v>
      </c>
      <c r="AI43">
        <v>0.0073</v>
      </c>
      <c r="AJ43">
        <v>0.001</v>
      </c>
      <c r="AL43" t="s">
        <v>781</v>
      </c>
      <c r="AM43">
        <v>0.0316</v>
      </c>
      <c r="AN43">
        <v>0.0223</v>
      </c>
      <c r="AO43">
        <v>0.0437</v>
      </c>
      <c r="AP43">
        <v>0.0121</v>
      </c>
      <c r="AQ43">
        <v>0.0094</v>
      </c>
      <c r="AR43">
        <v>0.0107</v>
      </c>
      <c r="AS43">
        <v>-0.0027</v>
      </c>
    </row>
    <row r="44" spans="2:45">
      <c r="B44" t="s">
        <v>782</v>
      </c>
      <c r="C44">
        <v>0.1788</v>
      </c>
      <c r="D44">
        <v>0.153</v>
      </c>
      <c r="E44">
        <v>0.1949</v>
      </c>
      <c r="F44">
        <v>0.0161</v>
      </c>
      <c r="G44">
        <v>0.0258</v>
      </c>
      <c r="H44">
        <v>0.021</v>
      </c>
      <c r="I44">
        <v>0.0097</v>
      </c>
      <c r="AC44" t="s">
        <v>782</v>
      </c>
      <c r="AD44">
        <v>0.0461</v>
      </c>
      <c r="AE44">
        <v>0.0244</v>
      </c>
      <c r="AF44">
        <v>0.0589</v>
      </c>
      <c r="AG44">
        <v>0.0128</v>
      </c>
      <c r="AH44">
        <v>0.0216</v>
      </c>
      <c r="AI44">
        <v>0.0172</v>
      </c>
      <c r="AJ44">
        <v>0.0088</v>
      </c>
      <c r="AL44" t="s">
        <v>782</v>
      </c>
      <c r="AM44">
        <v>0.0343</v>
      </c>
      <c r="AN44">
        <v>0.0309</v>
      </c>
      <c r="AO44">
        <v>0.0404</v>
      </c>
      <c r="AP44">
        <v>0.0061</v>
      </c>
      <c r="AQ44">
        <v>0.0034</v>
      </c>
      <c r="AR44">
        <v>0.0047</v>
      </c>
      <c r="AS44">
        <v>-0.0027</v>
      </c>
    </row>
    <row r="45" spans="29:45">
      <c r="AC45" t="s">
        <v>783</v>
      </c>
      <c r="AD45">
        <v>-0.1659</v>
      </c>
      <c r="AE45">
        <v>-0.1903</v>
      </c>
      <c r="AF45">
        <v>-0.1558</v>
      </c>
      <c r="AG45">
        <v>0.01</v>
      </c>
      <c r="AH45">
        <v>0.0244</v>
      </c>
      <c r="AI45">
        <v>0.0172</v>
      </c>
      <c r="AJ45">
        <v>0.0144</v>
      </c>
      <c r="AL45" t="s">
        <v>784</v>
      </c>
      <c r="AM45">
        <v>0.0467</v>
      </c>
      <c r="AN45">
        <v>0.0288</v>
      </c>
      <c r="AO45">
        <v>0.0572</v>
      </c>
      <c r="AP45">
        <v>0.0105</v>
      </c>
      <c r="AQ45">
        <v>0.0179</v>
      </c>
      <c r="AR45">
        <v>0.0142</v>
      </c>
      <c r="AS45">
        <v>0.0074</v>
      </c>
    </row>
    <row r="46" spans="29:45">
      <c r="AC46" t="s">
        <v>785</v>
      </c>
      <c r="AD46">
        <v>0.1826</v>
      </c>
      <c r="AE46">
        <v>0.1576</v>
      </c>
      <c r="AF46">
        <v>0.1974</v>
      </c>
      <c r="AG46">
        <v>0.0148</v>
      </c>
      <c r="AH46">
        <v>0.025</v>
      </c>
      <c r="AI46">
        <v>0.0199</v>
      </c>
      <c r="AJ46">
        <v>0.0102</v>
      </c>
      <c r="AL46" t="s">
        <v>785</v>
      </c>
      <c r="AM46">
        <v>0.0494</v>
      </c>
      <c r="AN46">
        <v>0.0303</v>
      </c>
      <c r="AO46">
        <v>0.0658</v>
      </c>
      <c r="AP46">
        <v>0.0164</v>
      </c>
      <c r="AQ46">
        <v>0.019</v>
      </c>
      <c r="AR46">
        <v>0.0177</v>
      </c>
      <c r="AS46">
        <v>0.0026</v>
      </c>
    </row>
    <row r="47" spans="38:45">
      <c r="AL47" t="s">
        <v>786</v>
      </c>
      <c r="AM47">
        <v>0.0493</v>
      </c>
      <c r="AN47">
        <v>0.0413</v>
      </c>
      <c r="AO47">
        <v>0.0581</v>
      </c>
      <c r="AP47">
        <v>0.0088</v>
      </c>
      <c r="AQ47">
        <v>0.0079</v>
      </c>
      <c r="AR47">
        <v>0.0084</v>
      </c>
      <c r="AS47">
        <v>-0.0009</v>
      </c>
    </row>
    <row r="48" spans="38:45">
      <c r="AL48" t="s">
        <v>787</v>
      </c>
      <c r="AM48">
        <v>0.0488</v>
      </c>
      <c r="AN48">
        <v>0.029</v>
      </c>
      <c r="AO48">
        <v>0.0599</v>
      </c>
      <c r="AP48">
        <v>0.0111</v>
      </c>
      <c r="AQ48">
        <v>0.0198</v>
      </c>
      <c r="AR48">
        <v>0.0154</v>
      </c>
      <c r="AS48">
        <v>0.0087</v>
      </c>
    </row>
    <row r="49" spans="38:45">
      <c r="AL49" t="s">
        <v>788</v>
      </c>
      <c r="AM49">
        <v>0.0484</v>
      </c>
      <c r="AN49">
        <v>0.0404</v>
      </c>
      <c r="AO49">
        <v>0.0514</v>
      </c>
      <c r="AP49">
        <v>0.0031</v>
      </c>
      <c r="AQ49">
        <v>0.008</v>
      </c>
      <c r="AR49">
        <v>0.0055</v>
      </c>
      <c r="AS49">
        <v>0.0049</v>
      </c>
    </row>
    <row r="50" spans="38:45">
      <c r="AL50" t="s">
        <v>789</v>
      </c>
      <c r="AM50">
        <v>0.1234</v>
      </c>
      <c r="AN50">
        <v>0.1003</v>
      </c>
      <c r="AO50">
        <v>0.1577</v>
      </c>
      <c r="AP50">
        <v>0.0342</v>
      </c>
      <c r="AQ50">
        <v>0.0231</v>
      </c>
      <c r="AR50">
        <v>0.0287</v>
      </c>
      <c r="AS50">
        <v>-0.0111</v>
      </c>
    </row>
    <row r="51" spans="38:45">
      <c r="AL51" t="s">
        <v>790</v>
      </c>
      <c r="AM51">
        <v>0.1053</v>
      </c>
      <c r="AN51">
        <v>0.0914</v>
      </c>
      <c r="AO51">
        <v>0.1319</v>
      </c>
      <c r="AP51">
        <v>0.0266</v>
      </c>
      <c r="AQ51">
        <v>0.0139</v>
      </c>
      <c r="AR51">
        <v>0.0203</v>
      </c>
      <c r="AS51">
        <v>-0.0127</v>
      </c>
    </row>
    <row r="52" spans="38:45">
      <c r="AL52" t="s">
        <v>791</v>
      </c>
      <c r="AM52">
        <v>0.1794</v>
      </c>
      <c r="AN52">
        <v>0.1526</v>
      </c>
      <c r="AO52">
        <v>0.1965</v>
      </c>
      <c r="AP52">
        <v>0.0171</v>
      </c>
      <c r="AQ52">
        <v>0.0268</v>
      </c>
      <c r="AR52">
        <v>0.0219</v>
      </c>
      <c r="AS52">
        <v>0.0098</v>
      </c>
    </row>
  </sheetData>
  <conditionalFormatting sqref="F3:F44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3:G44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H3:H44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O3:O43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P3:P43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:Q43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X3:X42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Y3:Y42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Z3:Z42">
    <cfRule type="colorScale" priority="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G3:AG46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H3:AH46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I3:AI46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P3:AP52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Q3:AQ52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:AR52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E18" sqref="E18"/>
    </sheetView>
  </sheetViews>
  <sheetFormatPr defaultColWidth="9" defaultRowHeight="13.5" outlineLevelCol="3"/>
  <cols>
    <col min="2" max="2" width="12.2166666666667" customWidth="1"/>
    <col min="3" max="3" width="11.8833333333333" customWidth="1"/>
    <col min="4" max="4" width="17.2166666666667" customWidth="1"/>
    <col min="5" max="5" width="11.8833333333333" customWidth="1"/>
  </cols>
  <sheetData>
    <row r="1" ht="15" spans="2:4">
      <c r="B1" s="1" t="s">
        <v>792</v>
      </c>
      <c r="C1" s="2" t="s">
        <v>793</v>
      </c>
      <c r="D1" s="3" t="s">
        <v>794</v>
      </c>
    </row>
    <row r="2" spans="1:4">
      <c r="A2" s="4" t="s">
        <v>32</v>
      </c>
      <c r="B2" s="5">
        <v>-0.202261</v>
      </c>
      <c r="D2" s="5">
        <f t="shared" ref="D2:D17" si="0">$C$18-B2</f>
        <v>0.274067</v>
      </c>
    </row>
    <row r="3" spans="1:4">
      <c r="A3" s="4" t="s">
        <v>54</v>
      </c>
      <c r="B3" s="5">
        <v>-0.215877</v>
      </c>
      <c r="D3" s="5">
        <f t="shared" si="0"/>
        <v>0.287683</v>
      </c>
    </row>
    <row r="4" spans="1:4">
      <c r="A4" s="4" t="s">
        <v>66</v>
      </c>
      <c r="B4" s="5">
        <v>-0.213191</v>
      </c>
      <c r="D4" s="5">
        <f t="shared" si="0"/>
        <v>0.284997</v>
      </c>
    </row>
    <row r="5" spans="1:4">
      <c r="A5" s="4" t="s">
        <v>78</v>
      </c>
      <c r="B5" s="5">
        <v>-0.2173</v>
      </c>
      <c r="D5" s="5">
        <f t="shared" si="0"/>
        <v>0.289106</v>
      </c>
    </row>
    <row r="6" spans="1:4">
      <c r="A6" s="4" t="s">
        <v>90</v>
      </c>
      <c r="B6" s="5">
        <v>-0.217312</v>
      </c>
      <c r="D6" s="5">
        <f t="shared" si="0"/>
        <v>0.289118</v>
      </c>
    </row>
    <row r="7" spans="1:4">
      <c r="A7" s="4" t="s">
        <v>102</v>
      </c>
      <c r="B7" s="5">
        <v>-0.206064</v>
      </c>
      <c r="D7" s="5">
        <f t="shared" si="0"/>
        <v>0.27787</v>
      </c>
    </row>
    <row r="8" spans="1:4">
      <c r="A8" s="4" t="s">
        <v>115</v>
      </c>
      <c r="B8" s="5">
        <v>-0.203863</v>
      </c>
      <c r="D8" s="5">
        <f t="shared" si="0"/>
        <v>0.275669</v>
      </c>
    </row>
    <row r="9" spans="1:4">
      <c r="A9" s="4" t="s">
        <v>127</v>
      </c>
      <c r="B9" s="5">
        <v>-0.20463</v>
      </c>
      <c r="D9" s="5">
        <f t="shared" si="0"/>
        <v>0.276436</v>
      </c>
    </row>
    <row r="10" spans="1:4">
      <c r="A10" s="4" t="s">
        <v>138</v>
      </c>
      <c r="B10" s="5">
        <v>-0.217613</v>
      </c>
      <c r="D10" s="5">
        <f t="shared" si="0"/>
        <v>0.289419</v>
      </c>
    </row>
    <row r="11" spans="1:4">
      <c r="A11" s="4" t="s">
        <v>146</v>
      </c>
      <c r="B11" s="5">
        <v>-0.207466</v>
      </c>
      <c r="D11" s="5">
        <f t="shared" si="0"/>
        <v>0.279272</v>
      </c>
    </row>
    <row r="12" spans="1:4">
      <c r="A12" s="4" t="s">
        <v>156</v>
      </c>
      <c r="B12" s="5">
        <v>-0.201546</v>
      </c>
      <c r="D12" s="5">
        <f t="shared" si="0"/>
        <v>0.273352</v>
      </c>
    </row>
    <row r="13" spans="1:4">
      <c r="A13" s="4" t="s">
        <v>162</v>
      </c>
      <c r="B13" s="5">
        <v>-0.200393</v>
      </c>
      <c r="D13" s="5">
        <f t="shared" si="0"/>
        <v>0.272199</v>
      </c>
    </row>
    <row r="14" spans="1:4">
      <c r="A14" s="4" t="s">
        <v>173</v>
      </c>
      <c r="B14" s="5">
        <v>-0.2043</v>
      </c>
      <c r="D14" s="5">
        <f t="shared" si="0"/>
        <v>0.276106</v>
      </c>
    </row>
    <row r="15" spans="1:4">
      <c r="A15" s="4" t="s">
        <v>184</v>
      </c>
      <c r="B15" s="5">
        <v>-0.19226</v>
      </c>
      <c r="D15" s="5">
        <f t="shared" si="0"/>
        <v>0.264066</v>
      </c>
    </row>
    <row r="16" spans="1:4">
      <c r="A16" s="4" t="s">
        <v>193</v>
      </c>
      <c r="B16" s="5">
        <v>-0.210373</v>
      </c>
      <c r="D16" s="5">
        <f t="shared" si="0"/>
        <v>0.282179</v>
      </c>
    </row>
    <row r="17" spans="1:4">
      <c r="A17" s="4" t="s">
        <v>204</v>
      </c>
      <c r="B17" s="5">
        <v>-0.21339</v>
      </c>
      <c r="D17" s="5">
        <f t="shared" si="0"/>
        <v>0.285196</v>
      </c>
    </row>
    <row r="18" spans="1:3">
      <c r="A18" s="4" t="s">
        <v>795</v>
      </c>
      <c r="C18" s="5">
        <v>0.071806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S1</vt:lpstr>
      <vt:lpstr>S2</vt:lpstr>
      <vt:lpstr>S3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wzh</dc:creator>
  <cp:lastModifiedBy>缘妙不可言</cp:lastModifiedBy>
  <dcterms:created xsi:type="dcterms:W3CDTF">2023-05-12T11:15:00Z</dcterms:created>
  <dcterms:modified xsi:type="dcterms:W3CDTF">2024-01-26T10:52:59Z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DC5D7875783D4F8EA7D45B1AC63D3948_13</vt:lpwstr>
  </property>
</Properties>
</file>