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\\uesweb\HCAT\Research Studies\Water Quality\Monthly Variations in Perfluorinated Compound Concentrations in Groundwater\"/>
    </mc:Choice>
  </mc:AlternateContent>
  <xr:revisionPtr revIDLastSave="0" documentId="8_{ED7E1CB5-801D-4933-AE97-01AA2DE6DFF9}" xr6:coauthVersionLast="34" xr6:coauthVersionMax="34" xr10:uidLastSave="{00000000-0000-0000-0000-000000000000}"/>
  <bookViews>
    <workbookView xWindow="0" yWindow="0" windowWidth="28800" windowHeight="11625" xr2:uid="{00000000-000D-0000-FFFF-FFFF00000000}"/>
  </bookViews>
  <sheets>
    <sheet name="Summary chart (4)" sheetId="37" r:id="rId1"/>
    <sheet name="Summary chart (3)" sheetId="36" r:id="rId2"/>
    <sheet name="Summary chart" sheetId="19" r:id="rId3"/>
    <sheet name="Summary chart (2)" sheetId="28" r:id="rId4"/>
    <sheet name="WWP1 (2)" sheetId="29" r:id="rId5"/>
    <sheet name="WWP1" sheetId="27" r:id="rId6"/>
    <sheet name="Dog Kennel (2)" sheetId="30" r:id="rId7"/>
    <sheet name="Dog Kennel" sheetId="26" r:id="rId8"/>
    <sheet name="Well E (2)" sheetId="31" r:id="rId9"/>
    <sheet name="Well E" sheetId="25" r:id="rId10"/>
    <sheet name="Well B (2)" sheetId="32" r:id="rId11"/>
    <sheet name="Well B" sheetId="24" r:id="rId12"/>
    <sheet name="Well F (2)" sheetId="33" r:id="rId13"/>
    <sheet name="Well F" sheetId="23" r:id="rId14"/>
    <sheet name="Well A (2)" sheetId="34" r:id="rId15"/>
    <sheet name="Well A" sheetId="22" r:id="rId16"/>
    <sheet name="WTP1 (2)" sheetId="35" r:id="rId17"/>
    <sheet name="WTP1" sheetId="21" r:id="rId18"/>
    <sheet name="Summary of Analytes" sheetId="18" r:id="rId19"/>
    <sheet name="Summary of all Analytes 72016" sheetId="10" r:id="rId20"/>
    <sheet name="Summary of all Analytes8.2016" sheetId="11" r:id="rId21"/>
    <sheet name="Summary of all Analytes9.20" sheetId="12" r:id="rId22"/>
    <sheet name="Summary of Analytes 10.2016" sheetId="13" r:id="rId23"/>
    <sheet name="Summary of Analytes 11.2016" sheetId="14" r:id="rId24"/>
    <sheet name="Summary of Analytes 12.2016" sheetId="16" r:id="rId25"/>
    <sheet name="Summary of Analytes 01.2017" sheetId="15" r:id="rId26"/>
    <sheet name="Summary of Analytes 02.2017" sheetId="17" r:id="rId27"/>
    <sheet name="Notes" sheetId="9" r:id="rId28"/>
    <sheet name="PFOA" sheetId="1" r:id="rId29"/>
    <sheet name="PFOS" sheetId="2" r:id="rId30"/>
    <sheet name="PFNA" sheetId="6" r:id="rId31"/>
    <sheet name="PFHxS" sheetId="5" r:id="rId32"/>
    <sheet name="PFHpA" sheetId="4" r:id="rId33"/>
    <sheet name="PFBS" sheetId="3" r:id="rId3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6" i="18" l="1"/>
  <c r="W56" i="18"/>
  <c r="X56" i="18"/>
  <c r="Y56" i="18"/>
  <c r="Z56" i="18"/>
  <c r="AA56" i="18"/>
  <c r="AB56" i="18"/>
  <c r="AC56" i="18"/>
  <c r="V57" i="18"/>
  <c r="W57" i="18"/>
  <c r="X57" i="18"/>
  <c r="Y57" i="18"/>
  <c r="Z57" i="18"/>
  <c r="AA57" i="18"/>
  <c r="AB57" i="18"/>
  <c r="AC57" i="18"/>
  <c r="V58" i="18"/>
  <c r="W58" i="18"/>
  <c r="X58" i="18"/>
  <c r="Y58" i="18"/>
  <c r="Z58" i="18"/>
  <c r="AA58" i="18"/>
  <c r="AB58" i="18"/>
  <c r="AC58" i="18"/>
  <c r="V59" i="18"/>
  <c r="W59" i="18"/>
  <c r="X59" i="18"/>
  <c r="Y59" i="18"/>
  <c r="Z59" i="18"/>
  <c r="AA59" i="18"/>
  <c r="AB59" i="18"/>
  <c r="AC59" i="18"/>
  <c r="V60" i="18"/>
  <c r="W60" i="18"/>
  <c r="X60" i="18"/>
  <c r="Y60" i="18"/>
  <c r="Z60" i="18"/>
  <c r="AA60" i="18"/>
  <c r="AB60" i="18"/>
  <c r="AC60" i="18"/>
  <c r="V61" i="18"/>
  <c r="W61" i="18"/>
  <c r="X61" i="18"/>
  <c r="Y61" i="18"/>
  <c r="Z61" i="18"/>
  <c r="AA61" i="18"/>
  <c r="AB61" i="18"/>
  <c r="AC61" i="18"/>
  <c r="V62" i="18"/>
  <c r="W62" i="18"/>
  <c r="X62" i="18"/>
  <c r="Y62" i="18"/>
  <c r="Z62" i="18"/>
  <c r="AA62" i="18"/>
  <c r="AB62" i="18"/>
  <c r="AC62" i="18"/>
  <c r="AC55" i="18"/>
  <c r="AB55" i="18"/>
  <c r="AA55" i="18"/>
  <c r="Z55" i="18"/>
  <c r="Y55" i="18"/>
  <c r="X55" i="18"/>
  <c r="W55" i="18"/>
  <c r="V55" i="18"/>
  <c r="T62" i="18"/>
  <c r="S62" i="18"/>
  <c r="R62" i="18"/>
  <c r="T61" i="18"/>
  <c r="S61" i="18"/>
  <c r="R61" i="18"/>
  <c r="T60" i="18"/>
  <c r="S60" i="18"/>
  <c r="R60" i="18"/>
  <c r="T59" i="18"/>
  <c r="S59" i="18"/>
  <c r="R59" i="18"/>
  <c r="T58" i="18"/>
  <c r="S58" i="18"/>
  <c r="R58" i="18"/>
  <c r="T57" i="18"/>
  <c r="S57" i="18"/>
  <c r="R57" i="18"/>
  <c r="T56" i="18"/>
  <c r="S56" i="18"/>
  <c r="R56" i="18"/>
  <c r="T55" i="18"/>
  <c r="S55" i="18"/>
  <c r="R55" i="18"/>
  <c r="AC54" i="18"/>
  <c r="AB54" i="18"/>
  <c r="AA54" i="18"/>
  <c r="Z54" i="18"/>
  <c r="Y54" i="18"/>
  <c r="X54" i="18"/>
  <c r="W54" i="18"/>
  <c r="V54" i="18"/>
  <c r="V46" i="18"/>
  <c r="W46" i="18"/>
  <c r="X46" i="18"/>
  <c r="Y46" i="18"/>
  <c r="Z46" i="18"/>
  <c r="AA46" i="18"/>
  <c r="AB46" i="18"/>
  <c r="AC46" i="18"/>
  <c r="V47" i="18"/>
  <c r="W47" i="18"/>
  <c r="X47" i="18"/>
  <c r="Y47" i="18"/>
  <c r="Z47" i="18"/>
  <c r="AA47" i="18"/>
  <c r="AB47" i="18"/>
  <c r="AC47" i="18"/>
  <c r="V48" i="18"/>
  <c r="W48" i="18"/>
  <c r="X48" i="18"/>
  <c r="Y48" i="18"/>
  <c r="Z48" i="18"/>
  <c r="AA48" i="18"/>
  <c r="AB48" i="18"/>
  <c r="AC48" i="18"/>
  <c r="V49" i="18"/>
  <c r="W49" i="18"/>
  <c r="X49" i="18"/>
  <c r="Y49" i="18"/>
  <c r="Z49" i="18"/>
  <c r="AA49" i="18"/>
  <c r="AB49" i="18"/>
  <c r="AC49" i="18"/>
  <c r="V50" i="18"/>
  <c r="W50" i="18"/>
  <c r="X50" i="18"/>
  <c r="Y50" i="18"/>
  <c r="Z50" i="18"/>
  <c r="AA50" i="18"/>
  <c r="AB50" i="18"/>
  <c r="AC50" i="18"/>
  <c r="V51" i="18"/>
  <c r="W51" i="18"/>
  <c r="X51" i="18"/>
  <c r="Y51" i="18"/>
  <c r="Z51" i="18"/>
  <c r="AA51" i="18"/>
  <c r="AB51" i="18"/>
  <c r="AC51" i="18"/>
  <c r="V52" i="18"/>
  <c r="W52" i="18"/>
  <c r="X52" i="18"/>
  <c r="Y52" i="18"/>
  <c r="Z52" i="18"/>
  <c r="AA52" i="18"/>
  <c r="AB52" i="18"/>
  <c r="AC52" i="18"/>
  <c r="AC45" i="18"/>
  <c r="AB45" i="18"/>
  <c r="AA45" i="18"/>
  <c r="Z45" i="18"/>
  <c r="Y45" i="18"/>
  <c r="X45" i="18"/>
  <c r="W45" i="18"/>
  <c r="V45" i="18"/>
  <c r="AC44" i="18"/>
  <c r="AB44" i="18"/>
  <c r="AA44" i="18"/>
  <c r="Z44" i="18"/>
  <c r="Y44" i="18"/>
  <c r="X44" i="18"/>
  <c r="W44" i="18"/>
  <c r="V44" i="18"/>
  <c r="T52" i="18"/>
  <c r="S52" i="18"/>
  <c r="R52" i="18"/>
  <c r="T51" i="18"/>
  <c r="S51" i="18"/>
  <c r="R51" i="18"/>
  <c r="T50" i="18"/>
  <c r="S50" i="18"/>
  <c r="R50" i="18"/>
  <c r="T49" i="18"/>
  <c r="S49" i="18"/>
  <c r="R49" i="18"/>
  <c r="T48" i="18"/>
  <c r="S48" i="18"/>
  <c r="R48" i="18"/>
  <c r="T47" i="18"/>
  <c r="S47" i="18"/>
  <c r="R47" i="18"/>
  <c r="T46" i="18"/>
  <c r="S46" i="18"/>
  <c r="R46" i="18"/>
  <c r="T45" i="18"/>
  <c r="S45" i="18"/>
  <c r="R45" i="18"/>
  <c r="S35" i="18"/>
  <c r="V36" i="18"/>
  <c r="W36" i="18"/>
  <c r="X36" i="18"/>
  <c r="Y36" i="18"/>
  <c r="Z36" i="18"/>
  <c r="AA36" i="18"/>
  <c r="AB36" i="18"/>
  <c r="AC36" i="18"/>
  <c r="V37" i="18"/>
  <c r="W37" i="18"/>
  <c r="X37" i="18"/>
  <c r="Y37" i="18"/>
  <c r="Z37" i="18"/>
  <c r="AA37" i="18"/>
  <c r="AB37" i="18"/>
  <c r="AC37" i="18"/>
  <c r="V38" i="18"/>
  <c r="W38" i="18"/>
  <c r="X38" i="18"/>
  <c r="Y38" i="18"/>
  <c r="Z38" i="18"/>
  <c r="AA38" i="18"/>
  <c r="AB38" i="18"/>
  <c r="AC38" i="18"/>
  <c r="V39" i="18"/>
  <c r="W39" i="18"/>
  <c r="X39" i="18"/>
  <c r="Y39" i="18"/>
  <c r="Z39" i="18"/>
  <c r="AA39" i="18"/>
  <c r="AB39" i="18"/>
  <c r="AC39" i="18"/>
  <c r="V40" i="18"/>
  <c r="W40" i="18"/>
  <c r="X40" i="18"/>
  <c r="Y40" i="18"/>
  <c r="Z40" i="18"/>
  <c r="AA40" i="18"/>
  <c r="AB40" i="18"/>
  <c r="AC40" i="18"/>
  <c r="V41" i="18"/>
  <c r="W41" i="18"/>
  <c r="X41" i="18"/>
  <c r="Y41" i="18"/>
  <c r="Z41" i="18"/>
  <c r="AA41" i="18"/>
  <c r="AB41" i="18"/>
  <c r="AC41" i="18"/>
  <c r="V42" i="18"/>
  <c r="W42" i="18"/>
  <c r="X42" i="18"/>
  <c r="Y42" i="18"/>
  <c r="Z42" i="18"/>
  <c r="AA42" i="18"/>
  <c r="AB42" i="18"/>
  <c r="AC42" i="18"/>
  <c r="AC35" i="18"/>
  <c r="AB35" i="18"/>
  <c r="AA35" i="18"/>
  <c r="Z35" i="18"/>
  <c r="Y35" i="18"/>
  <c r="X35" i="18"/>
  <c r="W35" i="18"/>
  <c r="V35" i="18"/>
  <c r="AC34" i="18"/>
  <c r="AB34" i="18"/>
  <c r="AA34" i="18"/>
  <c r="Z34" i="18"/>
  <c r="Y34" i="18"/>
  <c r="X34" i="18"/>
  <c r="W34" i="18"/>
  <c r="V34" i="18"/>
  <c r="T36" i="18"/>
  <c r="T35" i="18"/>
  <c r="R35" i="18"/>
  <c r="AC24" i="18"/>
  <c r="T42" i="18"/>
  <c r="S42" i="18"/>
  <c r="R42" i="18"/>
  <c r="T41" i="18"/>
  <c r="S41" i="18"/>
  <c r="R41" i="18"/>
  <c r="T40" i="18"/>
  <c r="S40" i="18"/>
  <c r="R40" i="18"/>
  <c r="T39" i="18"/>
  <c r="S39" i="18"/>
  <c r="R39" i="18"/>
  <c r="T38" i="18"/>
  <c r="S38" i="18"/>
  <c r="R38" i="18"/>
  <c r="T37" i="18"/>
  <c r="S37" i="18"/>
  <c r="R37" i="18"/>
  <c r="S36" i="18"/>
  <c r="R36" i="18"/>
  <c r="X27" i="18"/>
  <c r="V26" i="18"/>
  <c r="W26" i="18"/>
  <c r="X26" i="18"/>
  <c r="Y26" i="18"/>
  <c r="Z26" i="18"/>
  <c r="AA26" i="18"/>
  <c r="AB26" i="18"/>
  <c r="AC26" i="18"/>
  <c r="V27" i="18"/>
  <c r="W27" i="18"/>
  <c r="Y27" i="18"/>
  <c r="Z27" i="18"/>
  <c r="AA27" i="18"/>
  <c r="AB27" i="18"/>
  <c r="AC27" i="18"/>
  <c r="V28" i="18"/>
  <c r="W28" i="18"/>
  <c r="X28" i="18"/>
  <c r="Y28" i="18"/>
  <c r="Z28" i="18"/>
  <c r="AA28" i="18"/>
  <c r="AB28" i="18"/>
  <c r="AC28" i="18"/>
  <c r="V29" i="18"/>
  <c r="W29" i="18"/>
  <c r="X29" i="18"/>
  <c r="Y29" i="18"/>
  <c r="Z29" i="18"/>
  <c r="AA29" i="18"/>
  <c r="AB29" i="18"/>
  <c r="AC29" i="18"/>
  <c r="V30" i="18"/>
  <c r="W30" i="18"/>
  <c r="X30" i="18"/>
  <c r="Y30" i="18"/>
  <c r="Z30" i="18"/>
  <c r="AA30" i="18"/>
  <c r="AB30" i="18"/>
  <c r="AC30" i="18"/>
  <c r="V31" i="18"/>
  <c r="W31" i="18"/>
  <c r="X31" i="18"/>
  <c r="Y31" i="18"/>
  <c r="Z31" i="18"/>
  <c r="AA31" i="18"/>
  <c r="AB31" i="18"/>
  <c r="AC31" i="18"/>
  <c r="V32" i="18"/>
  <c r="W32" i="18"/>
  <c r="X32" i="18"/>
  <c r="Y32" i="18"/>
  <c r="Z32" i="18"/>
  <c r="AA32" i="18"/>
  <c r="AB32" i="18"/>
  <c r="AC32" i="18"/>
  <c r="AC25" i="18"/>
  <c r="AB25" i="18"/>
  <c r="AA25" i="18"/>
  <c r="Z25" i="18"/>
  <c r="Y25" i="18"/>
  <c r="X25" i="18"/>
  <c r="W25" i="18"/>
  <c r="V25" i="18"/>
  <c r="V22" i="18"/>
  <c r="W22" i="18"/>
  <c r="X22" i="18"/>
  <c r="Y22" i="18"/>
  <c r="Z22" i="18"/>
  <c r="AA22" i="18"/>
  <c r="AB22" i="18"/>
  <c r="AC22" i="18"/>
  <c r="AC16" i="18"/>
  <c r="AC15" i="18"/>
  <c r="AC21" i="18"/>
  <c r="AC17" i="18"/>
  <c r="AC18" i="18"/>
  <c r="AC19" i="18"/>
  <c r="AC20" i="18"/>
  <c r="AC14" i="18"/>
  <c r="X24" i="18"/>
  <c r="AB24" i="18"/>
  <c r="AA24" i="18"/>
  <c r="Z24" i="18"/>
  <c r="Y24" i="18"/>
  <c r="W24" i="18"/>
  <c r="V24" i="18"/>
  <c r="T32" i="18"/>
  <c r="T31" i="18"/>
  <c r="T30" i="18"/>
  <c r="T29" i="18"/>
  <c r="S29" i="18"/>
  <c r="R29" i="18"/>
  <c r="T28" i="18"/>
  <c r="S28" i="18"/>
  <c r="R28" i="18"/>
  <c r="T27" i="18"/>
  <c r="S27" i="18"/>
  <c r="R27" i="18"/>
  <c r="T26" i="18"/>
  <c r="S26" i="18"/>
  <c r="R26" i="18"/>
  <c r="T25" i="18"/>
  <c r="S25" i="18"/>
  <c r="R25" i="18"/>
  <c r="J21" i="18"/>
  <c r="X2" i="18"/>
  <c r="W3" i="18"/>
  <c r="W4" i="18"/>
  <c r="W5" i="18"/>
  <c r="W6" i="18"/>
  <c r="W7" i="18"/>
  <c r="W8" i="18"/>
  <c r="W9" i="18"/>
  <c r="W2" i="18"/>
  <c r="V15" i="18"/>
  <c r="V3" i="18"/>
  <c r="V4" i="18"/>
  <c r="V5" i="18"/>
  <c r="V6" i="18"/>
  <c r="V7" i="18"/>
  <c r="V8" i="18"/>
  <c r="V9" i="18"/>
  <c r="V2" i="18"/>
  <c r="T3" i="18"/>
  <c r="T2" i="18"/>
  <c r="R30" i="18" l="1"/>
  <c r="R31" i="18"/>
  <c r="R32" i="18"/>
  <c r="S30" i="18"/>
  <c r="S31" i="18"/>
  <c r="S32" i="18"/>
  <c r="V17" i="18"/>
  <c r="V16" i="18"/>
  <c r="AB21" i="18"/>
  <c r="AB20" i="18"/>
  <c r="AB19" i="18"/>
  <c r="I22" i="18" l="1"/>
  <c r="J22" i="18"/>
  <c r="K22" i="18"/>
  <c r="L22" i="18"/>
  <c r="M22" i="18"/>
  <c r="N22" i="18"/>
  <c r="O22" i="18"/>
  <c r="P22" i="18"/>
  <c r="Q22" i="18"/>
  <c r="J16" i="18"/>
  <c r="K16" i="18"/>
  <c r="L16" i="18"/>
  <c r="M16" i="18"/>
  <c r="N16" i="18"/>
  <c r="O16" i="18"/>
  <c r="P16" i="18"/>
  <c r="Q16" i="18"/>
  <c r="J17" i="18"/>
  <c r="K17" i="18"/>
  <c r="L17" i="18"/>
  <c r="M17" i="18"/>
  <c r="N17" i="18"/>
  <c r="O17" i="18"/>
  <c r="P17" i="18"/>
  <c r="Q17" i="18"/>
  <c r="J18" i="18"/>
  <c r="K18" i="18"/>
  <c r="L18" i="18"/>
  <c r="M18" i="18"/>
  <c r="N18" i="18"/>
  <c r="O18" i="18"/>
  <c r="P18" i="18"/>
  <c r="Q18" i="18"/>
  <c r="J19" i="18"/>
  <c r="K19" i="18"/>
  <c r="L19" i="18"/>
  <c r="M19" i="18"/>
  <c r="N19" i="18"/>
  <c r="O19" i="18"/>
  <c r="P19" i="18"/>
  <c r="Q19" i="18"/>
  <c r="J20" i="18"/>
  <c r="K20" i="18"/>
  <c r="L20" i="18"/>
  <c r="M20" i="18"/>
  <c r="N20" i="18"/>
  <c r="O20" i="18"/>
  <c r="P20" i="18"/>
  <c r="Q20" i="18"/>
  <c r="K21" i="18"/>
  <c r="L21" i="18"/>
  <c r="M21" i="18"/>
  <c r="N21" i="18"/>
  <c r="O21" i="18"/>
  <c r="P21" i="18"/>
  <c r="Q21" i="18"/>
  <c r="J3" i="18"/>
  <c r="K3" i="18"/>
  <c r="L3" i="18"/>
  <c r="M3" i="18"/>
  <c r="N3" i="18"/>
  <c r="O3" i="18"/>
  <c r="P3" i="18"/>
  <c r="Q3" i="18"/>
  <c r="J4" i="18"/>
  <c r="K4" i="18"/>
  <c r="L4" i="18"/>
  <c r="N4" i="18"/>
  <c r="O4" i="18"/>
  <c r="P4" i="18"/>
  <c r="Q4" i="18"/>
  <c r="J5" i="18"/>
  <c r="K5" i="18"/>
  <c r="L5" i="18"/>
  <c r="M5" i="18"/>
  <c r="N5" i="18"/>
  <c r="O5" i="18"/>
  <c r="P5" i="18"/>
  <c r="Q5" i="18"/>
  <c r="J6" i="18"/>
  <c r="K6" i="18"/>
  <c r="L6" i="18"/>
  <c r="M6" i="18"/>
  <c r="N6" i="18"/>
  <c r="O6" i="18"/>
  <c r="P6" i="18"/>
  <c r="Q6" i="18"/>
  <c r="J7" i="18"/>
  <c r="K7" i="18"/>
  <c r="L7" i="18"/>
  <c r="M7" i="18"/>
  <c r="N7" i="18"/>
  <c r="O7" i="18"/>
  <c r="P7" i="18"/>
  <c r="Q7" i="18"/>
  <c r="J8" i="18"/>
  <c r="K8" i="18"/>
  <c r="L8" i="18"/>
  <c r="M8" i="18"/>
  <c r="N8" i="18"/>
  <c r="O8" i="18"/>
  <c r="P8" i="18"/>
  <c r="Q8" i="18"/>
  <c r="J9" i="18"/>
  <c r="K9" i="18"/>
  <c r="L9" i="18"/>
  <c r="M9" i="18"/>
  <c r="N9" i="18"/>
  <c r="O9" i="18"/>
  <c r="P9" i="18"/>
  <c r="Q9" i="18"/>
  <c r="I16" i="18"/>
  <c r="W14" i="18" s="1"/>
  <c r="I17" i="18"/>
  <c r="I18" i="18"/>
  <c r="Y14" i="18" s="1"/>
  <c r="I19" i="18"/>
  <c r="AA14" i="18"/>
  <c r="I21" i="18"/>
  <c r="I3" i="18"/>
  <c r="W1" i="18" s="1"/>
  <c r="I4" i="18"/>
  <c r="I5" i="18"/>
  <c r="Y1" i="18" s="1"/>
  <c r="I6" i="18"/>
  <c r="I8" i="18"/>
  <c r="I9" i="18"/>
  <c r="AC1" i="18" s="1"/>
  <c r="Q2" i="18"/>
  <c r="X1" i="18"/>
  <c r="Z1" i="18"/>
  <c r="AA1" i="18"/>
  <c r="AB1" i="18"/>
  <c r="X14" i="18"/>
  <c r="Z14" i="18"/>
  <c r="AB14" i="18"/>
  <c r="I15" i="18"/>
  <c r="V14" i="18" s="1"/>
  <c r="I2" i="18"/>
  <c r="V1" i="18" s="1"/>
  <c r="Q15" i="18"/>
  <c r="P15" i="18"/>
  <c r="O15" i="18"/>
  <c r="N15" i="18"/>
  <c r="M15" i="18"/>
  <c r="L15" i="18"/>
  <c r="K15" i="18"/>
  <c r="J15" i="18"/>
  <c r="P2" i="18"/>
  <c r="O2" i="18"/>
  <c r="N2" i="18"/>
  <c r="M2" i="18"/>
  <c r="L2" i="18"/>
  <c r="K2" i="18"/>
  <c r="J2" i="18"/>
  <c r="S16" i="18" l="1"/>
  <c r="R22" i="18"/>
  <c r="S22" i="18"/>
  <c r="R16" i="18"/>
  <c r="R9" i="18"/>
  <c r="R8" i="18"/>
  <c r="R7" i="18"/>
  <c r="R6" i="18"/>
  <c r="V21" i="18"/>
  <c r="S5" i="18"/>
  <c r="R20" i="18"/>
  <c r="S15" i="18"/>
  <c r="AA21" i="18"/>
  <c r="S9" i="18"/>
  <c r="R5" i="18"/>
  <c r="S20" i="18"/>
  <c r="AA20" i="18"/>
  <c r="S8" i="18"/>
  <c r="S4" i="18"/>
  <c r="R21" i="18"/>
  <c r="R17" i="18"/>
  <c r="V20" i="18"/>
  <c r="R4" i="18"/>
  <c r="S21" i="18"/>
  <c r="R2" i="18"/>
  <c r="S7" i="18"/>
  <c r="S3" i="18"/>
  <c r="S2" i="18"/>
  <c r="R3" i="18"/>
  <c r="AB8" i="18"/>
  <c r="S6" i="18"/>
  <c r="R15" i="18"/>
  <c r="T22" i="18" s="1"/>
  <c r="AB9" i="18"/>
  <c r="W21" i="18"/>
  <c r="Z20" i="18"/>
  <c r="Y19" i="18"/>
  <c r="X18" i="18"/>
  <c r="S17" i="18"/>
  <c r="R18" i="18"/>
  <c r="Z21" i="18"/>
  <c r="Y20" i="18"/>
  <c r="X19" i="18"/>
  <c r="W18" i="18"/>
  <c r="S18" i="18"/>
  <c r="R19" i="18"/>
  <c r="T16" i="18" s="1"/>
  <c r="S19" i="18"/>
  <c r="Y21" i="18"/>
  <c r="X20" i="18"/>
  <c r="W19" i="18"/>
  <c r="V18" i="18"/>
  <c r="AB16" i="18"/>
  <c r="AA6" i="18"/>
  <c r="Z3" i="18"/>
  <c r="Y9" i="18"/>
  <c r="X21" i="18"/>
  <c r="W20" i="18"/>
  <c r="V19" i="18"/>
  <c r="AB17" i="18"/>
  <c r="AA16" i="18"/>
  <c r="AB18" i="18"/>
  <c r="AA17" i="18"/>
  <c r="Z16" i="18"/>
  <c r="AA18" i="18"/>
  <c r="Z17" i="18"/>
  <c r="Y16" i="18"/>
  <c r="AA19" i="18"/>
  <c r="Z18" i="18"/>
  <c r="Y17" i="18"/>
  <c r="X16" i="18"/>
  <c r="Z19" i="18"/>
  <c r="Y18" i="18"/>
  <c r="X17" i="18"/>
  <c r="W16" i="18"/>
  <c r="W17" i="18"/>
  <c r="W15" i="18"/>
  <c r="Z2" i="18"/>
  <c r="Y6" i="18"/>
  <c r="X3" i="18"/>
  <c r="AA8" i="18"/>
  <c r="AB15" i="18"/>
  <c r="Z15" i="18"/>
  <c r="Y15" i="18"/>
  <c r="X15" i="18"/>
  <c r="AA15" i="18"/>
  <c r="AC9" i="18"/>
  <c r="AC8" i="18"/>
  <c r="Z7" i="18"/>
  <c r="Z6" i="18"/>
  <c r="Y5" i="18"/>
  <c r="Y4" i="18"/>
  <c r="Y3" i="18"/>
  <c r="Y2" i="18"/>
  <c r="X4" i="18"/>
  <c r="AA9" i="18"/>
  <c r="Z8" i="18"/>
  <c r="X7" i="18"/>
  <c r="X6" i="18"/>
  <c r="AA2" i="18"/>
  <c r="X5" i="18"/>
  <c r="Z9" i="18"/>
  <c r="Y8" i="18"/>
  <c r="AB2" i="18"/>
  <c r="Y7" i="18"/>
  <c r="X8" i="18"/>
  <c r="AC4" i="18"/>
  <c r="AC3" i="18"/>
  <c r="AC2" i="18"/>
  <c r="X9" i="18"/>
  <c r="AC6" i="18"/>
  <c r="AC5" i="18"/>
  <c r="AB4" i="18"/>
  <c r="AB3" i="18"/>
  <c r="AB5" i="18"/>
  <c r="AC7" i="18"/>
  <c r="AB6" i="18"/>
  <c r="AA5" i="18"/>
  <c r="AA4" i="18"/>
  <c r="AA3" i="18"/>
  <c r="AB7" i="18"/>
  <c r="AA7" i="18"/>
  <c r="Z5" i="18"/>
  <c r="Z4" i="18"/>
  <c r="T6" i="18" l="1"/>
  <c r="T18" i="18"/>
  <c r="T9" i="18"/>
  <c r="T8" i="18"/>
  <c r="T17" i="18"/>
  <c r="T4" i="18"/>
  <c r="T5" i="18"/>
  <c r="T7" i="18"/>
  <c r="T19" i="18"/>
  <c r="T20" i="18"/>
  <c r="T21" i="18"/>
  <c r="T15" i="18"/>
</calcChain>
</file>

<file path=xl/sharedStrings.xml><?xml version="1.0" encoding="utf-8"?>
<sst xmlns="http://schemas.openxmlformats.org/spreadsheetml/2006/main" count="1067" uniqueCount="46">
  <si>
    <t>WTP1</t>
  </si>
  <si>
    <t>WTP2</t>
  </si>
  <si>
    <t>Well B</t>
  </si>
  <si>
    <t>Well A</t>
  </si>
  <si>
    <t>Well F</t>
  </si>
  <si>
    <t>Source</t>
  </si>
  <si>
    <t xml:space="preserve">July </t>
  </si>
  <si>
    <t>August</t>
  </si>
  <si>
    <t>September</t>
  </si>
  <si>
    <t>October</t>
  </si>
  <si>
    <t>November</t>
  </si>
  <si>
    <t>December</t>
  </si>
  <si>
    <t xml:space="preserve">January </t>
  </si>
  <si>
    <t xml:space="preserve">February </t>
  </si>
  <si>
    <t>Well D</t>
  </si>
  <si>
    <t>Well E</t>
  </si>
  <si>
    <t>DK</t>
  </si>
  <si>
    <t>WWP</t>
  </si>
  <si>
    <t>FG</t>
  </si>
  <si>
    <t>Blank</t>
  </si>
  <si>
    <t>ND</t>
  </si>
  <si>
    <t>Key</t>
  </si>
  <si>
    <t>calculated value</t>
  </si>
  <si>
    <t>no detect--lower than the detection limit of the method</t>
  </si>
  <si>
    <t>PFOS</t>
  </si>
  <si>
    <t>PFBS</t>
  </si>
  <si>
    <t>Perfluorobutanesulfonic acid</t>
  </si>
  <si>
    <t>Perfluoroheptanoic acid</t>
  </si>
  <si>
    <t>PFHpA</t>
  </si>
  <si>
    <t>Perfluorohexanesulfonic acid</t>
  </si>
  <si>
    <t>PFHxS</t>
  </si>
  <si>
    <t>Perfluorononanoic acid</t>
  </si>
  <si>
    <t>PFNA</t>
  </si>
  <si>
    <t>Perfluorooctanesulfonic acid</t>
  </si>
  <si>
    <t>Perfluorooctanoic acid</t>
  </si>
  <si>
    <t>PFOA</t>
  </si>
  <si>
    <t>Dog Kennel</t>
  </si>
  <si>
    <t>WWP1</t>
  </si>
  <si>
    <t>Waste Water Plant</t>
  </si>
  <si>
    <t>Front Gate</t>
  </si>
  <si>
    <t>Water Treatment plant--post green sand/Gac</t>
  </si>
  <si>
    <t>Water Treatment plant--post all treatment</t>
  </si>
  <si>
    <t>ttest</t>
  </si>
  <si>
    <t>Ave</t>
  </si>
  <si>
    <t>Stdev</t>
  </si>
  <si>
    <t>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</si>
</sst>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0" fillId="2" borderId="0" xfId="0" applyFill="1"/>
    <xf numFmtId="0" fontId="0" fillId="2" borderId="1" xfId="0" applyFill="1" applyBorder="1"/>
    <xf numFmtId="0" fontId="0" fillId="0" borderId="1" xfId="0" applyBorder="1"/>
    <xf numFmtId="0" fontId="0" fillId="0" borderId="1" xfId="0" applyFill="1" applyBorder="1"/>
    <xf numFmtId="0" fontId="1" fillId="0" borderId="1" xfId="0" applyFont="1" applyBorder="1"/>
    <xf numFmtId="0" fontId="1" fillId="0" borderId="2" xfId="0" applyFont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7" fontId="1" fillId="0" borderId="0" xfId="0" applyNumberFormat="1" applyFont="1"/>
    <xf numFmtId="0" fontId="1" fillId="0" borderId="0" xfId="0" applyFont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Border="1"/>
    <xf numFmtId="11" fontId="0" fillId="0" borderId="0" xfId="0" applyNumberFormat="1" applyFont="1"/>
    <xf numFmtId="0" fontId="0" fillId="0" borderId="0" xfId="0" applyFont="1"/>
    <xf numFmtId="2" fontId="0" fillId="0" borderId="0" xfId="0" applyNumberFormat="1"/>
    <xf numFmtId="16" fontId="0" fillId="0" borderId="0" xfId="0" applyNumberFormat="1"/>
    <xf numFmtId="0" fontId="1" fillId="0" borderId="3" xfId="0" applyFont="1" applyFill="1" applyBorder="1"/>
    <xf numFmtId="0" fontId="1" fillId="0" borderId="1" xfId="0" applyFont="1" applyBorder="1" applyAlignment="1">
      <alignment horizontal="center"/>
    </xf>
    <xf numFmtId="17" fontId="1" fillId="0" borderId="1" xfId="0" applyNumberFormat="1" applyFont="1" applyBorder="1" applyAlignment="1">
      <alignment horizontal="center"/>
    </xf>
    <xf numFmtId="17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chartsheet" Target="chartsheets/sheet18.xml"/><Relationship Id="rId26" Type="http://schemas.openxmlformats.org/officeDocument/2006/relationships/worksheet" Target="worksheets/sheet8.xml"/><Relationship Id="rId3" Type="http://schemas.openxmlformats.org/officeDocument/2006/relationships/chartsheet" Target="chartsheets/sheet3.xml"/><Relationship Id="rId21" Type="http://schemas.openxmlformats.org/officeDocument/2006/relationships/worksheet" Target="worksheets/sheet3.xml"/><Relationship Id="rId34" Type="http://schemas.openxmlformats.org/officeDocument/2006/relationships/worksheet" Target="worksheets/sheet16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chartsheet" Target="chartsheets/sheet17.xml"/><Relationship Id="rId25" Type="http://schemas.openxmlformats.org/officeDocument/2006/relationships/worksheet" Target="worksheets/sheet7.xml"/><Relationship Id="rId33" Type="http://schemas.openxmlformats.org/officeDocument/2006/relationships/worksheet" Target="worksheets/sheet15.xml"/><Relationship Id="rId38" Type="http://schemas.openxmlformats.org/officeDocument/2006/relationships/calcChain" Target="calcChain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6.xml"/><Relationship Id="rId20" Type="http://schemas.openxmlformats.org/officeDocument/2006/relationships/worksheet" Target="worksheets/sheet2.xml"/><Relationship Id="rId29" Type="http://schemas.openxmlformats.org/officeDocument/2006/relationships/worksheet" Target="worksheets/sheet1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worksheet" Target="worksheets/sheet6.xml"/><Relationship Id="rId32" Type="http://schemas.openxmlformats.org/officeDocument/2006/relationships/worksheet" Target="worksheets/sheet14.xml"/><Relationship Id="rId37" Type="http://schemas.openxmlformats.org/officeDocument/2006/relationships/sharedStrings" Target="sharedStrings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5.xml"/><Relationship Id="rId23" Type="http://schemas.openxmlformats.org/officeDocument/2006/relationships/worksheet" Target="worksheets/sheet5.xml"/><Relationship Id="rId28" Type="http://schemas.openxmlformats.org/officeDocument/2006/relationships/worksheet" Target="worksheets/sheet10.xml"/><Relationship Id="rId36" Type="http://schemas.openxmlformats.org/officeDocument/2006/relationships/styles" Target="styles.xml"/><Relationship Id="rId10" Type="http://schemas.openxmlformats.org/officeDocument/2006/relationships/chartsheet" Target="chartsheets/sheet10.xml"/><Relationship Id="rId19" Type="http://schemas.openxmlformats.org/officeDocument/2006/relationships/worksheet" Target="worksheets/sheet1.xml"/><Relationship Id="rId31" Type="http://schemas.openxmlformats.org/officeDocument/2006/relationships/worksheet" Target="worksheets/sheet13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worksheet" Target="worksheets/sheet4.xml"/><Relationship Id="rId27" Type="http://schemas.openxmlformats.org/officeDocument/2006/relationships/worksheet" Target="worksheets/sheet9.xml"/><Relationship Id="rId30" Type="http://schemas.openxmlformats.org/officeDocument/2006/relationships/worksheet" Target="worksheets/sheet12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2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Average Concentration of Additional PFAS at Alaskan Site</a:t>
            </a:r>
          </a:p>
        </c:rich>
      </c:tx>
      <c:layout>
        <c:manualLayout>
          <c:xMode val="edge"/>
          <c:yMode val="edge"/>
          <c:x val="0.12119777335525367"/>
          <c:y val="1.21028744326777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2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PFBS</c:v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Analytes'!$S$25:$S$32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8.3416625041614432E-3</c:v>
                  </c:pt>
                  <c:pt idx="4">
                    <c:v>0</c:v>
                  </c:pt>
                  <c:pt idx="5">
                    <c:v>1.1372481406154652E-2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of Analytes'!$I$15:$I$22</c:f>
              <c:strCache>
                <c:ptCount val="8"/>
                <c:pt idx="0">
                  <c:v>WTP1</c:v>
                </c:pt>
                <c:pt idx="1">
                  <c:v>Well A</c:v>
                </c:pt>
                <c:pt idx="2">
                  <c:v>Well F</c:v>
                </c:pt>
                <c:pt idx="3">
                  <c:v>Well B</c:v>
                </c:pt>
                <c:pt idx="4">
                  <c:v>Well E</c:v>
                </c:pt>
                <c:pt idx="5">
                  <c:v>DK</c:v>
                </c:pt>
                <c:pt idx="6">
                  <c:v>WWP1</c:v>
                </c:pt>
                <c:pt idx="7">
                  <c:v>FG</c:v>
                </c:pt>
              </c:strCache>
            </c:strRef>
          </c:cat>
          <c:val>
            <c:numRef>
              <c:f>'Summary of Analytes'!$R$25:$R$32</c:f>
              <c:numCache>
                <c:formatCode>0.00</c:formatCode>
                <c:ptCount val="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4.2250000000000003E-2</c:v>
                </c:pt>
                <c:pt idx="4">
                  <c:v>0</c:v>
                </c:pt>
                <c:pt idx="5">
                  <c:v>3.9333333333333331E-2</c:v>
                </c:pt>
                <c:pt idx="6">
                  <c:v>2.1999999999999999E-2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E2-4E72-B8BB-789D545EB849}"/>
            </c:ext>
          </c:extLst>
        </c:ser>
        <c:ser>
          <c:idx val="1"/>
          <c:order val="1"/>
          <c:tx>
            <c:v>PFHpA</c:v>
          </c:tx>
          <c:spPr>
            <a:pattFill prst="ltHorz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Analytes'!$S$35:$S$42</c:f>
                <c:numCache>
                  <c:formatCode>General</c:formatCode>
                  <c:ptCount val="8"/>
                  <c:pt idx="0">
                    <c:v>2.6962937525425532E-3</c:v>
                  </c:pt>
                  <c:pt idx="1">
                    <c:v>2.5336309349006845E-3</c:v>
                  </c:pt>
                  <c:pt idx="2">
                    <c:v>2.1843599912625602E-3</c:v>
                  </c:pt>
                  <c:pt idx="3">
                    <c:v>5.2098807225172778E-3</c:v>
                  </c:pt>
                  <c:pt idx="4">
                    <c:v>5.2747376373481498E-3</c:v>
                  </c:pt>
                  <c:pt idx="5">
                    <c:v>6.9269143821143655E-3</c:v>
                  </c:pt>
                  <c:pt idx="6">
                    <c:v>4.5336046837556798E-3</c:v>
                  </c:pt>
                  <c:pt idx="7">
                    <c:v>2.5071326821120348E-3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of Analytes'!$I$15:$I$22</c:f>
              <c:strCache>
                <c:ptCount val="8"/>
                <c:pt idx="0">
                  <c:v>WTP1</c:v>
                </c:pt>
                <c:pt idx="1">
                  <c:v>Well A</c:v>
                </c:pt>
                <c:pt idx="2">
                  <c:v>Well F</c:v>
                </c:pt>
                <c:pt idx="3">
                  <c:v>Well B</c:v>
                </c:pt>
                <c:pt idx="4">
                  <c:v>Well E</c:v>
                </c:pt>
                <c:pt idx="5">
                  <c:v>DK</c:v>
                </c:pt>
                <c:pt idx="6">
                  <c:v>WWP1</c:v>
                </c:pt>
                <c:pt idx="7">
                  <c:v>FG</c:v>
                </c:pt>
              </c:strCache>
            </c:strRef>
          </c:cat>
          <c:val>
            <c:numRef>
              <c:f>'Summary of Analytes'!$R$35:$R$41</c:f>
              <c:numCache>
                <c:formatCode>0.00</c:formatCode>
                <c:ptCount val="7"/>
                <c:pt idx="0">
                  <c:v>4.0000000000000001E-3</c:v>
                </c:pt>
                <c:pt idx="1">
                  <c:v>1.1174999999999999E-2</c:v>
                </c:pt>
                <c:pt idx="2">
                  <c:v>9.7857142857142847E-3</c:v>
                </c:pt>
                <c:pt idx="3">
                  <c:v>3.15E-2</c:v>
                </c:pt>
                <c:pt idx="4">
                  <c:v>8.1571428571428576E-3</c:v>
                </c:pt>
                <c:pt idx="5">
                  <c:v>5.9624999999999997E-2</c:v>
                </c:pt>
                <c:pt idx="6">
                  <c:v>4.0624999999999994E-2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E2-4E72-B8BB-789D545EB849}"/>
            </c:ext>
          </c:extLst>
        </c:ser>
        <c:ser>
          <c:idx val="3"/>
          <c:order val="3"/>
          <c:tx>
            <c:v>PFHxS</c:v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Analytes'!$S$45:$S$52</c:f>
                <c:numCache>
                  <c:formatCode>General</c:formatCode>
                  <c:ptCount val="8"/>
                  <c:pt idx="0">
                    <c:v>4.7919724540109801E-2</c:v>
                  </c:pt>
                  <c:pt idx="1">
                    <c:v>3.0452539185709039E-2</c:v>
                  </c:pt>
                  <c:pt idx="2">
                    <c:v>4.9578221024962156E-2</c:v>
                  </c:pt>
                  <c:pt idx="3">
                    <c:v>6.1513645408385373E-2</c:v>
                  </c:pt>
                  <c:pt idx="4">
                    <c:v>7.8290553161193821E-2</c:v>
                  </c:pt>
                  <c:pt idx="5">
                    <c:v>9.8125284348996325E-2</c:v>
                  </c:pt>
                  <c:pt idx="6">
                    <c:v>9.1953015953024089E-2</c:v>
                  </c:pt>
                  <c:pt idx="7">
                    <c:v>1.1237691679598294E-2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Analytes'!$R$45:$R$52</c:f>
              <c:numCache>
                <c:formatCode>0.00</c:formatCode>
                <c:ptCount val="8"/>
                <c:pt idx="0">
                  <c:v>4.4399999999999995E-2</c:v>
                </c:pt>
                <c:pt idx="1">
                  <c:v>0.13575000000000001</c:v>
                </c:pt>
                <c:pt idx="2">
                  <c:v>0.1265</c:v>
                </c:pt>
                <c:pt idx="3">
                  <c:v>0.34875</c:v>
                </c:pt>
                <c:pt idx="4">
                  <c:v>0.10362499999999998</c:v>
                </c:pt>
                <c:pt idx="5">
                  <c:v>0.625</c:v>
                </c:pt>
                <c:pt idx="6">
                  <c:v>0.37625000000000003</c:v>
                </c:pt>
                <c:pt idx="7">
                  <c:v>6.8500000000000005E-2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E2-4E72-B8BB-789D545EB849}"/>
            </c:ext>
          </c:extLst>
        </c:ser>
        <c:ser>
          <c:idx val="4"/>
          <c:order val="4"/>
          <c:tx>
            <c:v>PFNA</c:v>
          </c:tx>
          <c:spPr>
            <a:pattFill prst="wave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Analytes'!$S$55:$S$62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9.8657657246324984E-4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Analytes'!$R$55:$R$62</c:f>
              <c:numCache>
                <c:formatCode>0.00</c:formatCode>
                <c:ptCount val="8"/>
                <c:pt idx="0">
                  <c:v>1.4E-3</c:v>
                </c:pt>
                <c:pt idx="1">
                  <c:v>1E-3</c:v>
                </c:pt>
                <c:pt idx="2">
                  <c:v>0</c:v>
                </c:pt>
                <c:pt idx="3">
                  <c:v>1.1999999999999999E-3</c:v>
                </c:pt>
                <c:pt idx="4">
                  <c:v>0</c:v>
                </c:pt>
                <c:pt idx="5">
                  <c:v>5.933333333333333E-3</c:v>
                </c:pt>
                <c:pt idx="6">
                  <c:v>3.8999999999999998E-3</c:v>
                </c:pt>
                <c:pt idx="7">
                  <c:v>9.1E-4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E2-4E72-B8BB-789D545EB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01362784"/>
        <c:axId val="601363176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v>Standard</c:v>
                </c:tx>
                <c:spPr>
                  <a:solidFill>
                    <a:schemeClr val="accent3"/>
                  </a:solidFill>
                  <a:ln w="19050">
                    <a:solidFill>
                      <a:srgbClr val="C00000"/>
                    </a:solidFill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F3E2-4E72-B8BB-789D545EB849}"/>
                  </c:ext>
                </c:extLst>
              </c15:ser>
            </c15:filteredBarSeries>
          </c:ext>
        </c:extLst>
      </c:barChart>
      <c:catAx>
        <c:axId val="60136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363176"/>
        <c:crosses val="autoZero"/>
        <c:auto val="1"/>
        <c:lblAlgn val="ctr"/>
        <c:lblOffset val="100"/>
        <c:noMultiLvlLbl val="0"/>
      </c:catAx>
      <c:valAx>
        <c:axId val="6013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</a:t>
                </a:r>
                <a:r>
                  <a:rPr lang="el-GR" sz="2400">
                    <a:solidFill>
                      <a:sysClr val="windowText" lastClr="000000"/>
                    </a:solidFill>
                  </a:rPr>
                  <a:t>μ</a:t>
                </a:r>
                <a:r>
                  <a:rPr lang="en-US" sz="2400">
                    <a:solidFill>
                      <a:sysClr val="windowText" lastClr="000000"/>
                    </a:solidFill>
                  </a:rPr>
                  <a:t>g/L)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36278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PFOS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Analytes'!$J$6:$Q$6</c:f>
              <c:numCache>
                <c:formatCode>General</c:formatCode>
                <c:ptCount val="8"/>
                <c:pt idx="0">
                  <c:v>6.8000000000000005E-2</c:v>
                </c:pt>
                <c:pt idx="1">
                  <c:v>7.3999999999999996E-2</c:v>
                </c:pt>
                <c:pt idx="2">
                  <c:v>7.3999999999999996E-2</c:v>
                </c:pt>
                <c:pt idx="3">
                  <c:v>0.28999999999999998</c:v>
                </c:pt>
                <c:pt idx="4">
                  <c:v>0.28000000000000003</c:v>
                </c:pt>
                <c:pt idx="5">
                  <c:v>0.16</c:v>
                </c:pt>
                <c:pt idx="6">
                  <c:v>0.13</c:v>
                </c:pt>
                <c:pt idx="7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19-4D25-918C-D11E617E2008}"/>
            </c:ext>
          </c:extLst>
        </c:ser>
        <c:ser>
          <c:idx val="1"/>
          <c:order val="1"/>
          <c:tx>
            <c:v>PFOA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pattFill prst="dk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Analytes'!$J$19:$Q$19</c:f>
              <c:numCache>
                <c:formatCode>General</c:formatCode>
                <c:ptCount val="8"/>
                <c:pt idx="0">
                  <c:v>1.4999999999999999E-2</c:v>
                </c:pt>
                <c:pt idx="1">
                  <c:v>1.6E-2</c:v>
                </c:pt>
                <c:pt idx="2">
                  <c:v>2.1999999999999999E-2</c:v>
                </c:pt>
                <c:pt idx="3">
                  <c:v>7.9000000000000001E-2</c:v>
                </c:pt>
                <c:pt idx="4">
                  <c:v>0.1</c:v>
                </c:pt>
                <c:pt idx="5">
                  <c:v>6.4000000000000001E-2</c:v>
                </c:pt>
                <c:pt idx="6">
                  <c:v>4.3999999999999997E-2</c:v>
                </c:pt>
                <c:pt idx="7">
                  <c:v>4.9000000000000002E-2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19-4D25-918C-D11E617E2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97688"/>
        <c:axId val="58099925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Standard</c:v>
                </c:tx>
                <c:spPr>
                  <a:ln w="19050" cap="rnd">
                    <a:solidFill>
                      <a:srgbClr val="C00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4D19-4D25-918C-D11E617E2008}"/>
                  </c:ext>
                </c:extLst>
              </c15:ser>
            </c15:filteredLineSeries>
          </c:ext>
        </c:extLst>
      </c:lineChart>
      <c:dateAx>
        <c:axId val="580997688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99256"/>
        <c:crosses val="autoZero"/>
        <c:auto val="1"/>
        <c:lblOffset val="100"/>
        <c:baseTimeUnit val="months"/>
      </c:dateAx>
      <c:valAx>
        <c:axId val="580999256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9768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20604295729552469"/>
          <c:h val="5.6013073546805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1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ashDnDiag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Analytes'!$J$24:$Q$24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Analytes'!$J$28:$Q$28</c:f>
              <c:numCache>
                <c:formatCode>General</c:formatCode>
                <c:ptCount val="8"/>
                <c:pt idx="0">
                  <c:v>0</c:v>
                </c:pt>
                <c:pt idx="1">
                  <c:v>4.3999999999999997E-2</c:v>
                </c:pt>
                <c:pt idx="2">
                  <c:v>4.8000000000000001E-2</c:v>
                </c:pt>
                <c:pt idx="3">
                  <c:v>0</c:v>
                </c:pt>
                <c:pt idx="4">
                  <c:v>4.7E-2</c:v>
                </c:pt>
                <c:pt idx="5">
                  <c:v>0</c:v>
                </c:pt>
                <c:pt idx="6">
                  <c:v>0</c:v>
                </c:pt>
                <c:pt idx="7">
                  <c:v>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7F-49EF-88FA-4C366CB7E291}"/>
            </c:ext>
          </c:extLst>
        </c:ser>
        <c:ser>
          <c:idx val="1"/>
          <c:order val="2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Grid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Analytes'!$J$34:$Q$34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Analytes'!$J$38:$Q$38</c:f>
              <c:numCache>
                <c:formatCode>General</c:formatCode>
                <c:ptCount val="8"/>
                <c:pt idx="0">
                  <c:v>2.1999999999999999E-2</c:v>
                </c:pt>
                <c:pt idx="1">
                  <c:v>3.5000000000000003E-2</c:v>
                </c:pt>
                <c:pt idx="2">
                  <c:v>3.5000000000000003E-2</c:v>
                </c:pt>
                <c:pt idx="3">
                  <c:v>0.03</c:v>
                </c:pt>
                <c:pt idx="4">
                  <c:v>3.9E-2</c:v>
                </c:pt>
                <c:pt idx="5">
                  <c:v>3.3000000000000002E-2</c:v>
                </c:pt>
                <c:pt idx="6">
                  <c:v>2.8000000000000001E-2</c:v>
                </c:pt>
                <c:pt idx="7">
                  <c:v>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7F-49EF-88FA-4C366CB7E291}"/>
            </c:ext>
          </c:extLst>
        </c:ser>
        <c:ser>
          <c:idx val="3"/>
          <c:order val="3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70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Analytes'!$J$44:$Q$44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Analytes'!$J$48:$Q$48</c:f>
              <c:numCache>
                <c:formatCode>General</c:formatCode>
                <c:ptCount val="8"/>
                <c:pt idx="0">
                  <c:v>0.22</c:v>
                </c:pt>
                <c:pt idx="1">
                  <c:v>0.36</c:v>
                </c:pt>
                <c:pt idx="2">
                  <c:v>0.36</c:v>
                </c:pt>
                <c:pt idx="3">
                  <c:v>0.37</c:v>
                </c:pt>
                <c:pt idx="4">
                  <c:v>0.41</c:v>
                </c:pt>
                <c:pt idx="5">
                  <c:v>0.3</c:v>
                </c:pt>
                <c:pt idx="6">
                  <c:v>0.4</c:v>
                </c:pt>
                <c:pt idx="7">
                  <c:v>0.37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7F-49EF-88FA-4C366CB7E291}"/>
            </c:ext>
          </c:extLst>
        </c:ser>
        <c:ser>
          <c:idx val="4"/>
          <c:order val="4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Analytes'!$J$54:$Q$54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Analytes'!$J$58:$Q$58</c:f>
              <c:numCache>
                <c:formatCode>General</c:formatCode>
                <c:ptCount val="8"/>
                <c:pt idx="0">
                  <c:v>1.1999999999999999E-3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F7F-49EF-88FA-4C366CB7E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157432"/>
        <c:axId val="58315978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Standard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y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4F7F-49EF-88FA-4C366CB7E291}"/>
                  </c:ext>
                </c:extLst>
              </c15:ser>
            </c15:filteredScatterSeries>
          </c:ext>
        </c:extLst>
      </c:scatterChart>
      <c:valAx>
        <c:axId val="58315743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9784"/>
        <c:crosses val="autoZero"/>
        <c:crossBetween val="midCat"/>
      </c:valAx>
      <c:valAx>
        <c:axId val="583159784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74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43578045052060793"/>
          <c:h val="5.5986277055761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PFOS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Analytes'!$J$5:$Q$5</c:f>
              <c:numCache>
                <c:formatCode>General</c:formatCode>
                <c:ptCount val="8"/>
                <c:pt idx="0">
                  <c:v>0.39</c:v>
                </c:pt>
                <c:pt idx="1">
                  <c:v>0.52</c:v>
                </c:pt>
                <c:pt idx="2">
                  <c:v>0.63</c:v>
                </c:pt>
                <c:pt idx="3">
                  <c:v>0.66</c:v>
                </c:pt>
                <c:pt idx="4">
                  <c:v>0.7</c:v>
                </c:pt>
                <c:pt idx="5">
                  <c:v>0.56999999999999995</c:v>
                </c:pt>
                <c:pt idx="6">
                  <c:v>0.7</c:v>
                </c:pt>
                <c:pt idx="7">
                  <c:v>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A-4D14-A0A1-1ED539D7D39B}"/>
            </c:ext>
          </c:extLst>
        </c:ser>
        <c:ser>
          <c:idx val="1"/>
          <c:order val="1"/>
          <c:tx>
            <c:v>PFOA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pattFill prst="dk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Analytes'!$J$18:$Q$18</c:f>
              <c:numCache>
                <c:formatCode>General</c:formatCode>
                <c:ptCount val="8"/>
                <c:pt idx="0">
                  <c:v>0.13</c:v>
                </c:pt>
                <c:pt idx="1">
                  <c:v>0.19</c:v>
                </c:pt>
                <c:pt idx="2">
                  <c:v>0.19</c:v>
                </c:pt>
                <c:pt idx="3">
                  <c:v>0.16</c:v>
                </c:pt>
                <c:pt idx="4">
                  <c:v>0.15</c:v>
                </c:pt>
                <c:pt idx="5">
                  <c:v>0.18</c:v>
                </c:pt>
                <c:pt idx="6">
                  <c:v>0.15</c:v>
                </c:pt>
                <c:pt idx="7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DA-4D14-A0A1-1ED539D7D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2137184"/>
        <c:axId val="583160960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Standard</c:v>
                </c:tx>
                <c:spPr>
                  <a:ln w="19050" cap="rnd">
                    <a:solidFill>
                      <a:srgbClr val="C00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A0DA-4D14-A0A1-1ED539D7D39B}"/>
                  </c:ext>
                </c:extLst>
              </c15:ser>
            </c15:filteredLineSeries>
          </c:ext>
        </c:extLst>
      </c:lineChart>
      <c:dateAx>
        <c:axId val="602137184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60960"/>
        <c:crosses val="autoZero"/>
        <c:auto val="1"/>
        <c:lblOffset val="100"/>
        <c:baseTimeUnit val="months"/>
      </c:dateAx>
      <c:valAx>
        <c:axId val="583160960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13718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20604295729552469"/>
          <c:h val="5.6013073546805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1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ashDnDiag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Analytes'!$J$24:$Q$24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Analytes'!$J$27:$Q$27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EF-4A8C-B78B-82FE47D27BB7}"/>
            </c:ext>
          </c:extLst>
        </c:ser>
        <c:ser>
          <c:idx val="1"/>
          <c:order val="2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Grid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Analytes'!$J$34:$Q$34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Analytes'!$J$37:$Q$37</c:f>
              <c:numCache>
                <c:formatCode>General</c:formatCode>
                <c:ptCount val="8"/>
                <c:pt idx="0">
                  <c:v>7.4999999999999997E-3</c:v>
                </c:pt>
                <c:pt idx="1">
                  <c:v>9.9000000000000008E-3</c:v>
                </c:pt>
                <c:pt idx="2">
                  <c:v>8.8000000000000005E-3</c:v>
                </c:pt>
                <c:pt idx="3">
                  <c:v>1.4E-2</c:v>
                </c:pt>
                <c:pt idx="4">
                  <c:v>1.0999999999999999E-2</c:v>
                </c:pt>
                <c:pt idx="5">
                  <c:v>9.1999999999999998E-3</c:v>
                </c:pt>
                <c:pt idx="6">
                  <c:v>0</c:v>
                </c:pt>
                <c:pt idx="7">
                  <c:v>8.0999999999999996E-3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EF-4A8C-B78B-82FE47D27BB7}"/>
            </c:ext>
          </c:extLst>
        </c:ser>
        <c:ser>
          <c:idx val="3"/>
          <c:order val="3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70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Analytes'!$J$44:$Q$44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Analytes'!$J$47:$Q$47</c:f>
              <c:numCache>
                <c:formatCode>General</c:formatCode>
                <c:ptCount val="8"/>
                <c:pt idx="0">
                  <c:v>8.2000000000000003E-2</c:v>
                </c:pt>
                <c:pt idx="1">
                  <c:v>0.11</c:v>
                </c:pt>
                <c:pt idx="2">
                  <c:v>0.11</c:v>
                </c:pt>
                <c:pt idx="3">
                  <c:v>0.24</c:v>
                </c:pt>
                <c:pt idx="4">
                  <c:v>0.15</c:v>
                </c:pt>
                <c:pt idx="5">
                  <c:v>0.11</c:v>
                </c:pt>
                <c:pt idx="6">
                  <c:v>0.1</c:v>
                </c:pt>
                <c:pt idx="7">
                  <c:v>0.11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EF-4A8C-B78B-82FE47D27BB7}"/>
            </c:ext>
          </c:extLst>
        </c:ser>
        <c:ser>
          <c:idx val="4"/>
          <c:order val="4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Analytes'!$J$54:$Q$54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Analytes'!$J$57:$Q$57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EF-4A8C-B78B-82FE47D27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157432"/>
        <c:axId val="58315978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Standard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y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35EF-4A8C-B78B-82FE47D27BB7}"/>
                  </c:ext>
                </c:extLst>
              </c15:ser>
            </c15:filteredScatterSeries>
          </c:ext>
        </c:extLst>
      </c:scatterChart>
      <c:valAx>
        <c:axId val="58315743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9784"/>
        <c:crosses val="autoZero"/>
        <c:crossBetween val="midCat"/>
      </c:valAx>
      <c:valAx>
        <c:axId val="583159784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74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43578045052060793"/>
          <c:h val="5.5986277055761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PFOS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Analytes'!$J$4:$Q$4</c:f>
              <c:numCache>
                <c:formatCode>General</c:formatCode>
                <c:ptCount val="8"/>
                <c:pt idx="0">
                  <c:v>0.11</c:v>
                </c:pt>
                <c:pt idx="1">
                  <c:v>0.18</c:v>
                </c:pt>
                <c:pt idx="2">
                  <c:v>0.19</c:v>
                </c:pt>
                <c:pt idx="4">
                  <c:v>0.24</c:v>
                </c:pt>
                <c:pt idx="5">
                  <c:v>0.21</c:v>
                </c:pt>
                <c:pt idx="6">
                  <c:v>0.18</c:v>
                </c:pt>
                <c:pt idx="7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48-4B8C-8494-4EBE71ECC65C}"/>
            </c:ext>
          </c:extLst>
        </c:ser>
        <c:ser>
          <c:idx val="1"/>
          <c:order val="1"/>
          <c:tx>
            <c:v>PFOA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pattFill prst="dk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Analytes'!$J$17:$Q$17</c:f>
              <c:numCache>
                <c:formatCode>General</c:formatCode>
                <c:ptCount val="8"/>
                <c:pt idx="0">
                  <c:v>4.4999999999999998E-2</c:v>
                </c:pt>
                <c:pt idx="1">
                  <c:v>4.7E-2</c:v>
                </c:pt>
                <c:pt idx="2">
                  <c:v>4.4999999999999998E-2</c:v>
                </c:pt>
                <c:pt idx="3">
                  <c:v>8.8999999999999996E-2</c:v>
                </c:pt>
                <c:pt idx="4">
                  <c:v>4.1000000000000002E-2</c:v>
                </c:pt>
                <c:pt idx="5">
                  <c:v>5.0999999999999997E-2</c:v>
                </c:pt>
                <c:pt idx="6">
                  <c:v>4.2000000000000003E-2</c:v>
                </c:pt>
                <c:pt idx="7">
                  <c:v>4.1000000000000002E-2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48-4B8C-8494-4EBE71ECC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156256"/>
        <c:axId val="58315233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Standard</c:v>
                </c:tx>
                <c:spPr>
                  <a:ln w="19050" cap="rnd">
                    <a:solidFill>
                      <a:srgbClr val="C00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8548-4B8C-8494-4EBE71ECC65C}"/>
                  </c:ext>
                </c:extLst>
              </c15:ser>
            </c15:filteredLineSeries>
          </c:ext>
        </c:extLst>
      </c:lineChart>
      <c:dateAx>
        <c:axId val="583156256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2336"/>
        <c:crosses val="autoZero"/>
        <c:auto val="1"/>
        <c:lblOffset val="100"/>
        <c:baseTimeUnit val="months"/>
      </c:dateAx>
      <c:valAx>
        <c:axId val="583152336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625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20604295729552469"/>
          <c:h val="5.6013073546805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1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ashDnDiag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Analytes'!$J$24:$Q$24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Analytes'!$J$26:$Q$26</c:f>
              <c:numCache>
                <c:formatCode>General</c:formatCode>
                <c:ptCount val="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90-40A1-90A5-2F8C52FE66BD}"/>
            </c:ext>
          </c:extLst>
        </c:ser>
        <c:ser>
          <c:idx val="1"/>
          <c:order val="2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Grid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Analytes'!$J$34:$Q$34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Analytes'!$J$36:$Q$36</c:f>
              <c:numCache>
                <c:formatCode>General</c:formatCode>
                <c:ptCount val="8"/>
                <c:pt idx="0">
                  <c:v>1.6E-2</c:v>
                </c:pt>
                <c:pt idx="1">
                  <c:v>1.2E-2</c:v>
                </c:pt>
                <c:pt idx="2">
                  <c:v>1.2E-2</c:v>
                </c:pt>
                <c:pt idx="3">
                  <c:v>8.6999999999999994E-3</c:v>
                </c:pt>
                <c:pt idx="4">
                  <c:v>1.2E-2</c:v>
                </c:pt>
                <c:pt idx="5">
                  <c:v>0.01</c:v>
                </c:pt>
                <c:pt idx="6">
                  <c:v>1.0999999999999999E-2</c:v>
                </c:pt>
                <c:pt idx="7">
                  <c:v>7.7000000000000002E-3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90-40A1-90A5-2F8C52FE66BD}"/>
            </c:ext>
          </c:extLst>
        </c:ser>
        <c:ser>
          <c:idx val="3"/>
          <c:order val="3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70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Analytes'!$J$44:$Q$44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Analytes'!$J$46:$Q$46</c:f>
              <c:numCache>
                <c:formatCode>General</c:formatCode>
                <c:ptCount val="8"/>
                <c:pt idx="0">
                  <c:v>0.17</c:v>
                </c:pt>
                <c:pt idx="1">
                  <c:v>0.14000000000000001</c:v>
                </c:pt>
                <c:pt idx="2">
                  <c:v>0.13</c:v>
                </c:pt>
                <c:pt idx="3">
                  <c:v>0.18</c:v>
                </c:pt>
                <c:pt idx="4">
                  <c:v>0.15</c:v>
                </c:pt>
                <c:pt idx="5">
                  <c:v>9.6000000000000002E-2</c:v>
                </c:pt>
                <c:pt idx="6">
                  <c:v>0.12</c:v>
                </c:pt>
                <c:pt idx="7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90-40A1-90A5-2F8C52FE66BD}"/>
            </c:ext>
          </c:extLst>
        </c:ser>
        <c:ser>
          <c:idx val="4"/>
          <c:order val="4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Analytes'!$J$54:$Q$54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Analytes'!$J$56:$Q$56</c:f>
              <c:numCache>
                <c:formatCode>General</c:formatCode>
                <c:ptCount val="8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90-40A1-90A5-2F8C52FE6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157432"/>
        <c:axId val="58315978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Standard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y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7D90-40A1-90A5-2F8C52FE66BD}"/>
                  </c:ext>
                </c:extLst>
              </c15:ser>
            </c15:filteredScatterSeries>
          </c:ext>
        </c:extLst>
      </c:scatterChart>
      <c:valAx>
        <c:axId val="58315743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9784"/>
        <c:crosses val="autoZero"/>
        <c:crossBetween val="midCat"/>
      </c:valAx>
      <c:valAx>
        <c:axId val="583159784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74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43578045052060793"/>
          <c:h val="5.5986277055761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PFOS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Analytes'!$J$3:$Q$3</c:f>
              <c:numCache>
                <c:formatCode>General</c:formatCode>
                <c:ptCount val="8"/>
                <c:pt idx="0">
                  <c:v>0.26</c:v>
                </c:pt>
                <c:pt idx="1">
                  <c:v>0.18</c:v>
                </c:pt>
                <c:pt idx="2">
                  <c:v>0.18</c:v>
                </c:pt>
                <c:pt idx="3">
                  <c:v>0.24</c:v>
                </c:pt>
                <c:pt idx="4">
                  <c:v>0.23</c:v>
                </c:pt>
                <c:pt idx="5">
                  <c:v>0.17</c:v>
                </c:pt>
                <c:pt idx="6">
                  <c:v>0.2</c:v>
                </c:pt>
                <c:pt idx="7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40-4E72-9018-AD22AA314C9A}"/>
            </c:ext>
          </c:extLst>
        </c:ser>
        <c:ser>
          <c:idx val="1"/>
          <c:order val="1"/>
          <c:tx>
            <c:v>PFOA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pattFill prst="dk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Analytes'!$J$16:$Q$16</c:f>
              <c:numCache>
                <c:formatCode>General</c:formatCode>
                <c:ptCount val="8"/>
                <c:pt idx="0">
                  <c:v>7.6999999999999999E-2</c:v>
                </c:pt>
                <c:pt idx="1">
                  <c:v>7.0000000000000007E-2</c:v>
                </c:pt>
                <c:pt idx="2">
                  <c:v>7.5999999999999998E-2</c:v>
                </c:pt>
                <c:pt idx="3">
                  <c:v>5.5E-2</c:v>
                </c:pt>
                <c:pt idx="4">
                  <c:v>0.05</c:v>
                </c:pt>
                <c:pt idx="5">
                  <c:v>5.2999999999999999E-2</c:v>
                </c:pt>
                <c:pt idx="6">
                  <c:v>4.8000000000000001E-2</c:v>
                </c:pt>
                <c:pt idx="7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40-4E72-9018-AD22AA314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998472"/>
        <c:axId val="581004352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Standard</c:v>
                </c:tx>
                <c:spPr>
                  <a:ln w="19050" cap="rnd">
                    <a:solidFill>
                      <a:srgbClr val="C00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D140-4E72-9018-AD22AA314C9A}"/>
                  </c:ext>
                </c:extLst>
              </c15:ser>
            </c15:filteredLineSeries>
          </c:ext>
        </c:extLst>
      </c:lineChart>
      <c:dateAx>
        <c:axId val="58099847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004352"/>
        <c:crosses val="autoZero"/>
        <c:auto val="1"/>
        <c:lblOffset val="100"/>
        <c:baseTimeUnit val="months"/>
      </c:dateAx>
      <c:valAx>
        <c:axId val="581004352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984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20604295729552469"/>
          <c:h val="5.6013073546805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1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ashDnDiag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Analytes'!$J$24:$Q$24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Analytes'!$J$25:$Q$25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CF-4425-B564-FB5850390A6C}"/>
            </c:ext>
          </c:extLst>
        </c:ser>
        <c:ser>
          <c:idx val="1"/>
          <c:order val="2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Grid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Analytes'!$J$34:$Q$34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Analytes'!$J$35:$Q$35</c:f>
              <c:numCache>
                <c:formatCode>General</c:formatCode>
                <c:ptCount val="8"/>
                <c:pt idx="0">
                  <c:v>7.1000000000000004E-3</c:v>
                </c:pt>
                <c:pt idx="1">
                  <c:v>0</c:v>
                </c:pt>
                <c:pt idx="2">
                  <c:v>0</c:v>
                </c:pt>
                <c:pt idx="3">
                  <c:v>2.7000000000000001E-3</c:v>
                </c:pt>
                <c:pt idx="4">
                  <c:v>0</c:v>
                </c:pt>
                <c:pt idx="5">
                  <c:v>2.2000000000000001E-3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CF-4425-B564-FB5850390A6C}"/>
            </c:ext>
          </c:extLst>
        </c:ser>
        <c:ser>
          <c:idx val="3"/>
          <c:order val="3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70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Analytes'!$J$44:$Q$44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Analytes'!$J$45:$Q$45</c:f>
              <c:numCache>
                <c:formatCode>General</c:formatCode>
                <c:ptCount val="8"/>
                <c:pt idx="0">
                  <c:v>0.13</c:v>
                </c:pt>
                <c:pt idx="1">
                  <c:v>0</c:v>
                </c:pt>
                <c:pt idx="2">
                  <c:v>1.9E-2</c:v>
                </c:pt>
                <c:pt idx="3">
                  <c:v>2.5999999999999999E-2</c:v>
                </c:pt>
                <c:pt idx="4">
                  <c:v>2.3E-2</c:v>
                </c:pt>
                <c:pt idx="5">
                  <c:v>2.4E-2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CF-4425-B564-FB5850390A6C}"/>
            </c:ext>
          </c:extLst>
        </c:ser>
        <c:ser>
          <c:idx val="4"/>
          <c:order val="4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Analytes'!$J$54:$Q$54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Analytes'!$J$55:$Q$55</c:f>
              <c:numCache>
                <c:formatCode>General</c:formatCode>
                <c:ptCount val="8"/>
                <c:pt idx="0">
                  <c:v>1.4E-3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BCF-4425-B564-FB5850390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157432"/>
        <c:axId val="58315978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Standard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y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CBCF-4425-B564-FB5850390A6C}"/>
                  </c:ext>
                </c:extLst>
              </c15:ser>
            </c15:filteredScatterSeries>
          </c:ext>
        </c:extLst>
      </c:scatterChart>
      <c:valAx>
        <c:axId val="58315743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9784"/>
        <c:crosses val="autoZero"/>
        <c:crossBetween val="midCat"/>
      </c:valAx>
      <c:valAx>
        <c:axId val="583159784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74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43578045052060793"/>
          <c:h val="5.5986277055761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PFOS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Analytes'!$J$2:$Q$2</c:f>
              <c:numCache>
                <c:formatCode>General</c:formatCode>
                <c:ptCount val="8"/>
                <c:pt idx="0">
                  <c:v>0.2</c:v>
                </c:pt>
                <c:pt idx="1">
                  <c:v>0.01</c:v>
                </c:pt>
                <c:pt idx="2">
                  <c:v>3.4000000000000002E-2</c:v>
                </c:pt>
                <c:pt idx="3">
                  <c:v>5.1999999999999998E-2</c:v>
                </c:pt>
                <c:pt idx="4">
                  <c:v>2.5000000000000001E-2</c:v>
                </c:pt>
                <c:pt idx="5">
                  <c:v>4.5999999999999999E-2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C8-47AB-A80C-0280DED9D97A}"/>
            </c:ext>
          </c:extLst>
        </c:ser>
        <c:ser>
          <c:idx val="1"/>
          <c:order val="1"/>
          <c:tx>
            <c:v>PFOA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pattFill prst="dk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Analytes'!$J$15:$Q$15</c:f>
              <c:numCache>
                <c:formatCode>General</c:formatCode>
                <c:ptCount val="8"/>
                <c:pt idx="0">
                  <c:v>3.9E-2</c:v>
                </c:pt>
                <c:pt idx="1">
                  <c:v>4.4999999999999997E-3</c:v>
                </c:pt>
                <c:pt idx="2">
                  <c:v>0.01</c:v>
                </c:pt>
                <c:pt idx="3">
                  <c:v>1.7000000000000001E-2</c:v>
                </c:pt>
                <c:pt idx="4">
                  <c:v>6.7000000000000002E-3</c:v>
                </c:pt>
                <c:pt idx="5">
                  <c:v>1.2E-2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C8-47AB-A80C-0280DED9D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365600"/>
        <c:axId val="57136677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Standard</c:v>
                </c:tx>
                <c:spPr>
                  <a:ln w="19050" cap="rnd">
                    <a:solidFill>
                      <a:srgbClr val="C00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07C8-47AB-A80C-0280DED9D97A}"/>
                  </c:ext>
                </c:extLst>
              </c15:ser>
            </c15:filteredLineSeries>
          </c:ext>
        </c:extLst>
      </c:lineChart>
      <c:dateAx>
        <c:axId val="571365600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366776"/>
        <c:crosses val="autoZero"/>
        <c:auto val="1"/>
        <c:lblOffset val="100"/>
        <c:baseTimeUnit val="months"/>
      </c:dateAx>
      <c:valAx>
        <c:axId val="571366776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36560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20604295729552469"/>
          <c:h val="5.6013073546805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PFBS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Analytes'!$S$25:$S$32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8.3416625041614432E-3</c:v>
                  </c:pt>
                  <c:pt idx="4">
                    <c:v>0</c:v>
                  </c:pt>
                  <c:pt idx="5">
                    <c:v>1.1372481406154652E-2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of Analytes'!$I$15:$I$22</c:f>
              <c:strCache>
                <c:ptCount val="8"/>
                <c:pt idx="0">
                  <c:v>WTP1</c:v>
                </c:pt>
                <c:pt idx="1">
                  <c:v>Well A</c:v>
                </c:pt>
                <c:pt idx="2">
                  <c:v>Well F</c:v>
                </c:pt>
                <c:pt idx="3">
                  <c:v>Well B</c:v>
                </c:pt>
                <c:pt idx="4">
                  <c:v>Well E</c:v>
                </c:pt>
                <c:pt idx="5">
                  <c:v>DK</c:v>
                </c:pt>
                <c:pt idx="6">
                  <c:v>WWP1</c:v>
                </c:pt>
                <c:pt idx="7">
                  <c:v>FG</c:v>
                </c:pt>
              </c:strCache>
            </c:strRef>
          </c:cat>
          <c:val>
            <c:numRef>
              <c:f>'Summary of Analytes'!$R$25:$R$32</c:f>
              <c:numCache>
                <c:formatCode>0.00</c:formatCode>
                <c:ptCount val="8"/>
                <c:pt idx="0">
                  <c:v>0</c:v>
                </c:pt>
                <c:pt idx="1">
                  <c:v>0.02</c:v>
                </c:pt>
                <c:pt idx="2">
                  <c:v>0</c:v>
                </c:pt>
                <c:pt idx="3">
                  <c:v>4.2250000000000003E-2</c:v>
                </c:pt>
                <c:pt idx="4">
                  <c:v>0</c:v>
                </c:pt>
                <c:pt idx="5">
                  <c:v>3.9333333333333331E-2</c:v>
                </c:pt>
                <c:pt idx="6">
                  <c:v>2.1999999999999999E-2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96-42D3-B792-1002862E1D66}"/>
            </c:ext>
          </c:extLst>
        </c:ser>
        <c:ser>
          <c:idx val="1"/>
          <c:order val="1"/>
          <c:tx>
            <c:v>PFHpA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Analytes'!$S$35:$S$42</c:f>
                <c:numCache>
                  <c:formatCode>General</c:formatCode>
                  <c:ptCount val="8"/>
                  <c:pt idx="0">
                    <c:v>2.6962937525425532E-3</c:v>
                  </c:pt>
                  <c:pt idx="1">
                    <c:v>2.5336309349006845E-3</c:v>
                  </c:pt>
                  <c:pt idx="2">
                    <c:v>2.1843599912625602E-3</c:v>
                  </c:pt>
                  <c:pt idx="3">
                    <c:v>5.2098807225172778E-3</c:v>
                  </c:pt>
                  <c:pt idx="4">
                    <c:v>5.2747376373481498E-3</c:v>
                  </c:pt>
                  <c:pt idx="5">
                    <c:v>6.9269143821143655E-3</c:v>
                  </c:pt>
                  <c:pt idx="6">
                    <c:v>4.5336046837556798E-3</c:v>
                  </c:pt>
                  <c:pt idx="7">
                    <c:v>2.5071326821120348E-3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'Summary of Analytes'!$I$15:$I$22</c:f>
              <c:strCache>
                <c:ptCount val="8"/>
                <c:pt idx="0">
                  <c:v>WTP1</c:v>
                </c:pt>
                <c:pt idx="1">
                  <c:v>Well A</c:v>
                </c:pt>
                <c:pt idx="2">
                  <c:v>Well F</c:v>
                </c:pt>
                <c:pt idx="3">
                  <c:v>Well B</c:v>
                </c:pt>
                <c:pt idx="4">
                  <c:v>Well E</c:v>
                </c:pt>
                <c:pt idx="5">
                  <c:v>DK</c:v>
                </c:pt>
                <c:pt idx="6">
                  <c:v>WWP1</c:v>
                </c:pt>
                <c:pt idx="7">
                  <c:v>FG</c:v>
                </c:pt>
              </c:strCache>
            </c:strRef>
          </c:cat>
          <c:val>
            <c:numRef>
              <c:f>'Summary of Analytes'!$R$35:$R$41</c:f>
              <c:numCache>
                <c:formatCode>0.00</c:formatCode>
                <c:ptCount val="7"/>
                <c:pt idx="0">
                  <c:v>4.0000000000000001E-3</c:v>
                </c:pt>
                <c:pt idx="1">
                  <c:v>1.1174999999999999E-2</c:v>
                </c:pt>
                <c:pt idx="2">
                  <c:v>9.7857142857142847E-3</c:v>
                </c:pt>
                <c:pt idx="3">
                  <c:v>3.15E-2</c:v>
                </c:pt>
                <c:pt idx="4">
                  <c:v>8.1571428571428576E-3</c:v>
                </c:pt>
                <c:pt idx="5">
                  <c:v>5.9624999999999997E-2</c:v>
                </c:pt>
                <c:pt idx="6">
                  <c:v>4.0624999999999994E-2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96-42D3-B792-1002862E1D66}"/>
            </c:ext>
          </c:extLst>
        </c:ser>
        <c:ser>
          <c:idx val="3"/>
          <c:order val="3"/>
          <c:tx>
            <c:v>PFHxS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Analytes'!$S$45:$S$52</c:f>
                <c:numCache>
                  <c:formatCode>General</c:formatCode>
                  <c:ptCount val="8"/>
                  <c:pt idx="0">
                    <c:v>4.7919724540109801E-2</c:v>
                  </c:pt>
                  <c:pt idx="1">
                    <c:v>3.0452539185709039E-2</c:v>
                  </c:pt>
                  <c:pt idx="2">
                    <c:v>4.9578221024962156E-2</c:v>
                  </c:pt>
                  <c:pt idx="3">
                    <c:v>6.1513645408385373E-2</c:v>
                  </c:pt>
                  <c:pt idx="4">
                    <c:v>7.8290553161193821E-2</c:v>
                  </c:pt>
                  <c:pt idx="5">
                    <c:v>9.8125284348996325E-2</c:v>
                  </c:pt>
                  <c:pt idx="6">
                    <c:v>9.1953015953024089E-2</c:v>
                  </c:pt>
                  <c:pt idx="7">
                    <c:v>1.1237691679598294E-2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Analytes'!$R$45:$R$52</c:f>
              <c:numCache>
                <c:formatCode>0.00</c:formatCode>
                <c:ptCount val="8"/>
                <c:pt idx="0">
                  <c:v>4.4399999999999995E-2</c:v>
                </c:pt>
                <c:pt idx="1">
                  <c:v>0.13575000000000001</c:v>
                </c:pt>
                <c:pt idx="2">
                  <c:v>0.1265</c:v>
                </c:pt>
                <c:pt idx="3">
                  <c:v>0.34875</c:v>
                </c:pt>
                <c:pt idx="4">
                  <c:v>0.10362499999999998</c:v>
                </c:pt>
                <c:pt idx="5">
                  <c:v>0.625</c:v>
                </c:pt>
                <c:pt idx="6">
                  <c:v>0.37625000000000003</c:v>
                </c:pt>
                <c:pt idx="7">
                  <c:v>6.8500000000000005E-2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96-42D3-B792-1002862E1D66}"/>
            </c:ext>
          </c:extLst>
        </c:ser>
        <c:ser>
          <c:idx val="4"/>
          <c:order val="4"/>
          <c:tx>
            <c:v>PFNA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'Summary of Analytes'!$S$55:$S$62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9.8657657246324984E-4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of Analytes'!$R$55:$R$62</c:f>
              <c:numCache>
                <c:formatCode>0.00</c:formatCode>
                <c:ptCount val="8"/>
                <c:pt idx="0">
                  <c:v>1.4E-3</c:v>
                </c:pt>
                <c:pt idx="1">
                  <c:v>1E-3</c:v>
                </c:pt>
                <c:pt idx="2">
                  <c:v>0</c:v>
                </c:pt>
                <c:pt idx="3">
                  <c:v>1.1999999999999999E-3</c:v>
                </c:pt>
                <c:pt idx="4">
                  <c:v>0</c:v>
                </c:pt>
                <c:pt idx="5">
                  <c:v>5.933333333333333E-3</c:v>
                </c:pt>
                <c:pt idx="6">
                  <c:v>3.8999999999999998E-3</c:v>
                </c:pt>
                <c:pt idx="7">
                  <c:v>9.1E-4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96-42D3-B792-1002862E1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01362784"/>
        <c:axId val="601363176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v>Standard</c:v>
                </c:tx>
                <c:spPr>
                  <a:solidFill>
                    <a:schemeClr val="accent3"/>
                  </a:solidFill>
                  <a:ln w="19050">
                    <a:solidFill>
                      <a:srgbClr val="C00000"/>
                    </a:solidFill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7296-42D3-B792-1002862E1D66}"/>
                  </c:ext>
                </c:extLst>
              </c15:ser>
            </c15:filteredBarSeries>
          </c:ext>
        </c:extLst>
      </c:barChart>
      <c:catAx>
        <c:axId val="60136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363176"/>
        <c:crosses val="autoZero"/>
        <c:auto val="1"/>
        <c:lblAlgn val="ctr"/>
        <c:lblOffset val="100"/>
        <c:noMultiLvlLbl val="0"/>
      </c:catAx>
      <c:valAx>
        <c:axId val="6013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36278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0897800465373264"/>
          <c:w val="0.43578045052060793"/>
          <c:h val="5.5986277055761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PFOS</c:v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'Summary of Analytes'!$S$2:$S$10</c:f>
                <c:numCache>
                  <c:formatCode>General</c:formatCode>
                  <c:ptCount val="9"/>
                  <c:pt idx="0">
                    <c:v>6.9646009696655756E-2</c:v>
                  </c:pt>
                  <c:pt idx="1">
                    <c:v>3.5025500914129835E-2</c:v>
                  </c:pt>
                  <c:pt idx="2">
                    <c:v>3.9880774697543267E-2</c:v>
                  </c:pt>
                  <c:pt idx="3">
                    <c:v>0.10925069466925287</c:v>
                  </c:pt>
                  <c:pt idx="4">
                    <c:v>8.9179994553551273E-2</c:v>
                  </c:pt>
                  <c:pt idx="5">
                    <c:v>8.7952909478392363E-2</c:v>
                  </c:pt>
                  <c:pt idx="6">
                    <c:v>5.5032457955023491E-2</c:v>
                  </c:pt>
                  <c:pt idx="7">
                    <c:v>9.396570422994005E-2</c:v>
                  </c:pt>
                </c:numCache>
              </c:numRef>
            </c:plus>
            <c:minus>
              <c:numRef>
                <c:f>'Summary of Analytes'!$S$2:$S$10</c:f>
                <c:numCache>
                  <c:formatCode>General</c:formatCode>
                  <c:ptCount val="9"/>
                  <c:pt idx="0">
                    <c:v>6.9646009696655756E-2</c:v>
                  </c:pt>
                  <c:pt idx="1">
                    <c:v>3.5025500914129835E-2</c:v>
                  </c:pt>
                  <c:pt idx="2">
                    <c:v>3.9880774697543267E-2</c:v>
                  </c:pt>
                  <c:pt idx="3">
                    <c:v>0.10925069466925287</c:v>
                  </c:pt>
                  <c:pt idx="4">
                    <c:v>8.9179994553551273E-2</c:v>
                  </c:pt>
                  <c:pt idx="5">
                    <c:v>8.7952909478392363E-2</c:v>
                  </c:pt>
                  <c:pt idx="6">
                    <c:v>5.5032457955023491E-2</c:v>
                  </c:pt>
                  <c:pt idx="7">
                    <c:v>9.396570422994005E-2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'Summary of Analytes'!$I$15:$I$22</c:f>
              <c:strCache>
                <c:ptCount val="8"/>
                <c:pt idx="0">
                  <c:v>WTP1</c:v>
                </c:pt>
                <c:pt idx="1">
                  <c:v>Well A</c:v>
                </c:pt>
                <c:pt idx="2">
                  <c:v>Well F</c:v>
                </c:pt>
                <c:pt idx="3">
                  <c:v>Well B</c:v>
                </c:pt>
                <c:pt idx="4">
                  <c:v>Well E</c:v>
                </c:pt>
                <c:pt idx="5">
                  <c:v>DK</c:v>
                </c:pt>
                <c:pt idx="6">
                  <c:v>WWP1</c:v>
                </c:pt>
                <c:pt idx="7">
                  <c:v>FG</c:v>
                </c:pt>
              </c:strCache>
            </c:strRef>
          </c:cat>
          <c:val>
            <c:numRef>
              <c:f>'Summary of Analytes'!$R$2:$R$9</c:f>
              <c:numCache>
                <c:formatCode>0.00</c:formatCode>
                <c:ptCount val="8"/>
                <c:pt idx="0">
                  <c:v>6.1166666666666675E-2</c:v>
                </c:pt>
                <c:pt idx="1">
                  <c:v>0.20374999999999999</c:v>
                </c:pt>
                <c:pt idx="2">
                  <c:v>0.18714285714285711</c:v>
                </c:pt>
                <c:pt idx="3">
                  <c:v>0.60749999999999993</c:v>
                </c:pt>
                <c:pt idx="4">
                  <c:v>0.15075</c:v>
                </c:pt>
                <c:pt idx="5">
                  <c:v>0.92749999999999999</c:v>
                </c:pt>
                <c:pt idx="6">
                  <c:v>0.65499999999999992</c:v>
                </c:pt>
                <c:pt idx="7">
                  <c:v>0.119875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C2-4963-BA87-39280535D1DF}"/>
            </c:ext>
          </c:extLst>
        </c:ser>
        <c:ser>
          <c:idx val="1"/>
          <c:order val="1"/>
          <c:tx>
            <c:v>PFOA</c:v>
          </c:tx>
          <c:spPr>
            <a:pattFill prst="ltUpDiag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'Summary of Analytes'!$S$15:$S$22</c:f>
                <c:numCache>
                  <c:formatCode>General</c:formatCode>
                  <c:ptCount val="8"/>
                  <c:pt idx="0">
                    <c:v>1.25939138740372E-2</c:v>
                  </c:pt>
                  <c:pt idx="1">
                    <c:v>1.2322308457196115E-2</c:v>
                  </c:pt>
                  <c:pt idx="2">
                    <c:v>1.6066269013059659E-2</c:v>
                  </c:pt>
                  <c:pt idx="3">
                    <c:v>2.4748737341529402E-2</c:v>
                  </c:pt>
                  <c:pt idx="4">
                    <c:v>3.0992798702740149E-2</c:v>
                  </c:pt>
                  <c:pt idx="5">
                    <c:v>5.5032457955023775E-2</c:v>
                  </c:pt>
                  <c:pt idx="6">
                    <c:v>8.6684979750160339E-3</c:v>
                  </c:pt>
                  <c:pt idx="7">
                    <c:v>2.1001700611413075E-3</c:v>
                  </c:pt>
                </c:numCache>
              </c:numRef>
            </c:plus>
            <c:minus>
              <c:numRef>
                <c:f>'Summary of Analytes'!$S$15:$S$22</c:f>
                <c:numCache>
                  <c:formatCode>General</c:formatCode>
                  <c:ptCount val="8"/>
                  <c:pt idx="0">
                    <c:v>1.25939138740372E-2</c:v>
                  </c:pt>
                  <c:pt idx="1">
                    <c:v>1.2322308457196115E-2</c:v>
                  </c:pt>
                  <c:pt idx="2">
                    <c:v>1.6066269013059659E-2</c:v>
                  </c:pt>
                  <c:pt idx="3">
                    <c:v>2.4748737341529402E-2</c:v>
                  </c:pt>
                  <c:pt idx="4">
                    <c:v>3.0992798702740149E-2</c:v>
                  </c:pt>
                  <c:pt idx="5">
                    <c:v>5.5032457955023775E-2</c:v>
                  </c:pt>
                  <c:pt idx="6">
                    <c:v>8.6684979750160339E-3</c:v>
                  </c:pt>
                  <c:pt idx="7">
                    <c:v>2.1001700611413075E-3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'Summary of Analytes'!$I$15:$I$22</c:f>
              <c:strCache>
                <c:ptCount val="8"/>
                <c:pt idx="0">
                  <c:v>WTP1</c:v>
                </c:pt>
                <c:pt idx="1">
                  <c:v>Well A</c:v>
                </c:pt>
                <c:pt idx="2">
                  <c:v>Well F</c:v>
                </c:pt>
                <c:pt idx="3">
                  <c:v>Well B</c:v>
                </c:pt>
                <c:pt idx="4">
                  <c:v>Well E</c:v>
                </c:pt>
                <c:pt idx="5">
                  <c:v>DK</c:v>
                </c:pt>
                <c:pt idx="6">
                  <c:v>WWP1</c:v>
                </c:pt>
                <c:pt idx="7">
                  <c:v>FG</c:v>
                </c:pt>
              </c:strCache>
            </c:strRef>
          </c:cat>
          <c:val>
            <c:numRef>
              <c:f>'Summary of Analytes'!$R$15:$R$22</c:f>
              <c:numCache>
                <c:formatCode>0.00</c:formatCode>
                <c:ptCount val="8"/>
                <c:pt idx="0">
                  <c:v>1.4866666666666667E-2</c:v>
                </c:pt>
                <c:pt idx="1">
                  <c:v>5.9874999999999998E-2</c:v>
                </c:pt>
                <c:pt idx="2">
                  <c:v>5.0124999999999996E-2</c:v>
                </c:pt>
                <c:pt idx="3">
                  <c:v>0.16874999999999998</c:v>
                </c:pt>
                <c:pt idx="4">
                  <c:v>4.8625000000000002E-2</c:v>
                </c:pt>
                <c:pt idx="5">
                  <c:v>0.27999999999999997</c:v>
                </c:pt>
                <c:pt idx="6">
                  <c:v>0.1065</c:v>
                </c:pt>
                <c:pt idx="7">
                  <c:v>2.1874999999999999E-2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C2-4963-BA87-39280535D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02152864"/>
        <c:axId val="602150512"/>
      </c:barChart>
      <c:catAx>
        <c:axId val="60215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150512"/>
        <c:crosses val="autoZero"/>
        <c:auto val="1"/>
        <c:lblAlgn val="ctr"/>
        <c:lblOffset val="100"/>
        <c:noMultiLvlLbl val="0"/>
      </c:catAx>
      <c:valAx>
        <c:axId val="602150512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215286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20604295729552469"/>
          <c:h val="5.6013073546805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PFOS</c:v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'Summary of Analytes'!$S$2:$S$10</c:f>
                <c:numCache>
                  <c:formatCode>General</c:formatCode>
                  <c:ptCount val="9"/>
                  <c:pt idx="0">
                    <c:v>6.9646009696655756E-2</c:v>
                  </c:pt>
                  <c:pt idx="1">
                    <c:v>3.5025500914129835E-2</c:v>
                  </c:pt>
                  <c:pt idx="2">
                    <c:v>3.9880774697543267E-2</c:v>
                  </c:pt>
                  <c:pt idx="3">
                    <c:v>0.10925069466925287</c:v>
                  </c:pt>
                  <c:pt idx="4">
                    <c:v>8.9179994553551273E-2</c:v>
                  </c:pt>
                  <c:pt idx="5">
                    <c:v>8.7952909478392363E-2</c:v>
                  </c:pt>
                  <c:pt idx="6">
                    <c:v>5.5032457955023491E-2</c:v>
                  </c:pt>
                  <c:pt idx="7">
                    <c:v>9.396570422994005E-2</c:v>
                  </c:pt>
                </c:numCache>
              </c:numRef>
            </c:plus>
            <c:minus>
              <c:numRef>
                <c:f>'Summary of Analytes'!$S$2:$S$10</c:f>
                <c:numCache>
                  <c:formatCode>General</c:formatCode>
                  <c:ptCount val="9"/>
                  <c:pt idx="0">
                    <c:v>6.9646009696655756E-2</c:v>
                  </c:pt>
                  <c:pt idx="1">
                    <c:v>3.5025500914129835E-2</c:v>
                  </c:pt>
                  <c:pt idx="2">
                    <c:v>3.9880774697543267E-2</c:v>
                  </c:pt>
                  <c:pt idx="3">
                    <c:v>0.10925069466925287</c:v>
                  </c:pt>
                  <c:pt idx="4">
                    <c:v>8.9179994553551273E-2</c:v>
                  </c:pt>
                  <c:pt idx="5">
                    <c:v>8.7952909478392363E-2</c:v>
                  </c:pt>
                  <c:pt idx="6">
                    <c:v>5.5032457955023491E-2</c:v>
                  </c:pt>
                  <c:pt idx="7">
                    <c:v>9.396570422994005E-2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'Summary of Analytes'!$I$15:$I$22</c:f>
              <c:strCache>
                <c:ptCount val="8"/>
                <c:pt idx="0">
                  <c:v>WTP1</c:v>
                </c:pt>
                <c:pt idx="1">
                  <c:v>Well A</c:v>
                </c:pt>
                <c:pt idx="2">
                  <c:v>Well F</c:v>
                </c:pt>
                <c:pt idx="3">
                  <c:v>Well B</c:v>
                </c:pt>
                <c:pt idx="4">
                  <c:v>Well E</c:v>
                </c:pt>
                <c:pt idx="5">
                  <c:v>DK</c:v>
                </c:pt>
                <c:pt idx="6">
                  <c:v>WWP1</c:v>
                </c:pt>
                <c:pt idx="7">
                  <c:v>FG</c:v>
                </c:pt>
              </c:strCache>
            </c:strRef>
          </c:cat>
          <c:val>
            <c:numRef>
              <c:f>'Summary of Analytes'!$R$2:$R$9</c:f>
              <c:numCache>
                <c:formatCode>0.00</c:formatCode>
                <c:ptCount val="8"/>
                <c:pt idx="0">
                  <c:v>6.1166666666666675E-2</c:v>
                </c:pt>
                <c:pt idx="1">
                  <c:v>0.20374999999999999</c:v>
                </c:pt>
                <c:pt idx="2">
                  <c:v>0.18714285714285711</c:v>
                </c:pt>
                <c:pt idx="3">
                  <c:v>0.60749999999999993</c:v>
                </c:pt>
                <c:pt idx="4">
                  <c:v>0.15075</c:v>
                </c:pt>
                <c:pt idx="5">
                  <c:v>0.92749999999999999</c:v>
                </c:pt>
                <c:pt idx="6">
                  <c:v>0.65499999999999992</c:v>
                </c:pt>
                <c:pt idx="7">
                  <c:v>0.119875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80-404D-A3AC-2FAEA48E1FDA}"/>
            </c:ext>
          </c:extLst>
        </c:ser>
        <c:ser>
          <c:idx val="1"/>
          <c:order val="1"/>
          <c:tx>
            <c:v>PFOA</c:v>
          </c:tx>
          <c:spPr>
            <a:pattFill prst="ltUpDiag">
              <a:fgClr>
                <a:schemeClr val="tx1">
                  <a:lumMod val="50000"/>
                  <a:lumOff val="50000"/>
                </a:schemeClr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'Summary of Analytes'!$S$15:$S$22</c:f>
                <c:numCache>
                  <c:formatCode>General</c:formatCode>
                  <c:ptCount val="8"/>
                  <c:pt idx="0">
                    <c:v>1.25939138740372E-2</c:v>
                  </c:pt>
                  <c:pt idx="1">
                    <c:v>1.2322308457196115E-2</c:v>
                  </c:pt>
                  <c:pt idx="2">
                    <c:v>1.6066269013059659E-2</c:v>
                  </c:pt>
                  <c:pt idx="3">
                    <c:v>2.4748737341529402E-2</c:v>
                  </c:pt>
                  <c:pt idx="4">
                    <c:v>3.0992798702740149E-2</c:v>
                  </c:pt>
                  <c:pt idx="5">
                    <c:v>5.5032457955023775E-2</c:v>
                  </c:pt>
                  <c:pt idx="6">
                    <c:v>8.6684979750160339E-3</c:v>
                  </c:pt>
                  <c:pt idx="7">
                    <c:v>2.1001700611413075E-3</c:v>
                  </c:pt>
                </c:numCache>
              </c:numRef>
            </c:plus>
            <c:minus>
              <c:numRef>
                <c:f>'Summary of Analytes'!$S$15:$S$22</c:f>
                <c:numCache>
                  <c:formatCode>General</c:formatCode>
                  <c:ptCount val="8"/>
                  <c:pt idx="0">
                    <c:v>1.25939138740372E-2</c:v>
                  </c:pt>
                  <c:pt idx="1">
                    <c:v>1.2322308457196115E-2</c:v>
                  </c:pt>
                  <c:pt idx="2">
                    <c:v>1.6066269013059659E-2</c:v>
                  </c:pt>
                  <c:pt idx="3">
                    <c:v>2.4748737341529402E-2</c:v>
                  </c:pt>
                  <c:pt idx="4">
                    <c:v>3.0992798702740149E-2</c:v>
                  </c:pt>
                  <c:pt idx="5">
                    <c:v>5.5032457955023775E-2</c:v>
                  </c:pt>
                  <c:pt idx="6">
                    <c:v>8.6684979750160339E-3</c:v>
                  </c:pt>
                  <c:pt idx="7">
                    <c:v>2.1001700611413075E-3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'Summary of Analytes'!$I$15:$I$22</c:f>
              <c:strCache>
                <c:ptCount val="8"/>
                <c:pt idx="0">
                  <c:v>WTP1</c:v>
                </c:pt>
                <c:pt idx="1">
                  <c:v>Well A</c:v>
                </c:pt>
                <c:pt idx="2">
                  <c:v>Well F</c:v>
                </c:pt>
                <c:pt idx="3">
                  <c:v>Well B</c:v>
                </c:pt>
                <c:pt idx="4">
                  <c:v>Well E</c:v>
                </c:pt>
                <c:pt idx="5">
                  <c:v>DK</c:v>
                </c:pt>
                <c:pt idx="6">
                  <c:v>WWP1</c:v>
                </c:pt>
                <c:pt idx="7">
                  <c:v>FG</c:v>
                </c:pt>
              </c:strCache>
            </c:strRef>
          </c:cat>
          <c:val>
            <c:numRef>
              <c:f>'Summary of Analytes'!$R$15:$R$22</c:f>
              <c:numCache>
                <c:formatCode>0.00</c:formatCode>
                <c:ptCount val="8"/>
                <c:pt idx="0">
                  <c:v>1.4866666666666667E-2</c:v>
                </c:pt>
                <c:pt idx="1">
                  <c:v>5.9874999999999998E-2</c:v>
                </c:pt>
                <c:pt idx="2">
                  <c:v>5.0124999999999996E-2</c:v>
                </c:pt>
                <c:pt idx="3">
                  <c:v>0.16874999999999998</c:v>
                </c:pt>
                <c:pt idx="4">
                  <c:v>4.8625000000000002E-2</c:v>
                </c:pt>
                <c:pt idx="5">
                  <c:v>0.27999999999999997</c:v>
                </c:pt>
                <c:pt idx="6">
                  <c:v>0.1065</c:v>
                </c:pt>
                <c:pt idx="7">
                  <c:v>2.1874999999999999E-2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80-404D-A3AC-2FAEA48E1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01362784"/>
        <c:axId val="601363176"/>
      </c:barChart>
      <c:lineChart>
        <c:grouping val="standard"/>
        <c:varyColors val="0"/>
        <c:ser>
          <c:idx val="2"/>
          <c:order val="2"/>
          <c:tx>
            <c:v>Standard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'Summary of Analytes'!$J$11:$Q$11</c:f>
              <c:numCache>
                <c:formatCode>General</c:formatCode>
                <c:ptCount val="8"/>
                <c:pt idx="0">
                  <c:v>7.0000000000000007E-2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7.0000000000000007E-2</c:v>
                </c:pt>
                <c:pt idx="4">
                  <c:v>7.0000000000000007E-2</c:v>
                </c:pt>
                <c:pt idx="5">
                  <c:v>7.0000000000000007E-2</c:v>
                </c:pt>
                <c:pt idx="6">
                  <c:v>7.0000000000000007E-2</c:v>
                </c:pt>
                <c:pt idx="7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80-404D-A3AC-2FAEA48E1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1362784"/>
        <c:axId val="601363176"/>
      </c:lineChart>
      <c:catAx>
        <c:axId val="60136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363176"/>
        <c:crosses val="autoZero"/>
        <c:auto val="1"/>
        <c:lblAlgn val="ctr"/>
        <c:lblOffset val="100"/>
        <c:noMultiLvlLbl val="0"/>
      </c:catAx>
      <c:valAx>
        <c:axId val="60136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136278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0897800465373264"/>
          <c:w val="0.37940105593970697"/>
          <c:h val="5.6013073546805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1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ashDnDiag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Analytes'!$J$24:$Q$24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Analytes'!$J$31:$Q$31</c:f>
              <c:numCache>
                <c:formatCode>General</c:formatCode>
                <c:ptCount val="8"/>
                <c:pt idx="0">
                  <c:v>0</c:v>
                </c:pt>
                <c:pt idx="1">
                  <c:v>2.1999999999999999E-2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DA9-4419-8D90-C01CC33A56DD}"/>
            </c:ext>
          </c:extLst>
        </c:ser>
        <c:ser>
          <c:idx val="1"/>
          <c:order val="2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Grid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Analytes'!$J$34:$Q$34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Analytes'!$J$41:$Q$41</c:f>
              <c:numCache>
                <c:formatCode>General</c:formatCode>
                <c:ptCount val="8"/>
                <c:pt idx="0">
                  <c:v>3.9E-2</c:v>
                </c:pt>
                <c:pt idx="1">
                  <c:v>3.7999999999999999E-2</c:v>
                </c:pt>
                <c:pt idx="2">
                  <c:v>4.3999999999999997E-2</c:v>
                </c:pt>
                <c:pt idx="3">
                  <c:v>3.5999999999999997E-2</c:v>
                </c:pt>
                <c:pt idx="4">
                  <c:v>4.9000000000000002E-2</c:v>
                </c:pt>
                <c:pt idx="5">
                  <c:v>4.3999999999999997E-2</c:v>
                </c:pt>
                <c:pt idx="6">
                  <c:v>3.7999999999999999E-2</c:v>
                </c:pt>
                <c:pt idx="7">
                  <c:v>3.6999999999999998E-2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DA9-4419-8D90-C01CC33A56DD}"/>
            </c:ext>
          </c:extLst>
        </c:ser>
        <c:ser>
          <c:idx val="3"/>
          <c:order val="3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70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Analytes'!$J$44:$Q$44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Analytes'!$J$51:$Q$51</c:f>
              <c:numCache>
                <c:formatCode>General</c:formatCode>
                <c:ptCount val="8"/>
                <c:pt idx="0">
                  <c:v>0.3</c:v>
                </c:pt>
                <c:pt idx="1">
                  <c:v>0.31</c:v>
                </c:pt>
                <c:pt idx="2">
                  <c:v>0.35</c:v>
                </c:pt>
                <c:pt idx="3">
                  <c:v>0.57999999999999996</c:v>
                </c:pt>
                <c:pt idx="4">
                  <c:v>0.4</c:v>
                </c:pt>
                <c:pt idx="5">
                  <c:v>0.31</c:v>
                </c:pt>
                <c:pt idx="6">
                  <c:v>0.41</c:v>
                </c:pt>
                <c:pt idx="7">
                  <c:v>0.35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DA9-4419-8D90-C01CC33A56DD}"/>
            </c:ext>
          </c:extLst>
        </c:ser>
        <c:ser>
          <c:idx val="4"/>
          <c:order val="4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Analytes'!$J$54:$Q$54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Analytes'!$J$61:$Q$61</c:f>
              <c:numCache>
                <c:formatCode>General</c:formatCode>
                <c:ptCount val="8"/>
                <c:pt idx="0">
                  <c:v>3.8999999999999998E-3</c:v>
                </c:pt>
                <c:pt idx="1">
                  <c:v>3.8999999999999998E-3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DA9-4419-8D90-C01CC33A5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157432"/>
        <c:axId val="58315978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Standard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y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DA9-4419-8D90-C01CC33A56DD}"/>
                  </c:ext>
                </c:extLst>
              </c15:ser>
            </c15:filteredScatterSeries>
          </c:ext>
        </c:extLst>
      </c:scatterChart>
      <c:valAx>
        <c:axId val="58315743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9784"/>
        <c:crosses val="autoZero"/>
        <c:crossBetween val="midCat"/>
      </c:valAx>
      <c:valAx>
        <c:axId val="583159784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74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43578045052060793"/>
          <c:h val="5.5986277055761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PFOS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Analytes'!$J$8:$Q$8</c:f>
              <c:numCache>
                <c:formatCode>General</c:formatCode>
                <c:ptCount val="8"/>
                <c:pt idx="0">
                  <c:v>0.6</c:v>
                </c:pt>
                <c:pt idx="1">
                  <c:v>0.63</c:v>
                </c:pt>
                <c:pt idx="2">
                  <c:v>0.64</c:v>
                </c:pt>
                <c:pt idx="3">
                  <c:v>0.61</c:v>
                </c:pt>
                <c:pt idx="4">
                  <c:v>0.73</c:v>
                </c:pt>
                <c:pt idx="5">
                  <c:v>0.65</c:v>
                </c:pt>
                <c:pt idx="6">
                  <c:v>0.75</c:v>
                </c:pt>
                <c:pt idx="7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6C-4FA5-8EFA-89DB00EF9E27}"/>
            </c:ext>
          </c:extLst>
        </c:ser>
        <c:ser>
          <c:idx val="1"/>
          <c:order val="1"/>
          <c:tx>
            <c:v>PFOA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pattFill prst="dk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Analytes'!$J$21:$Q$21</c:f>
              <c:numCache>
                <c:formatCode>General</c:formatCode>
                <c:ptCount val="8"/>
                <c:pt idx="0">
                  <c:v>9.1999999999999998E-2</c:v>
                </c:pt>
                <c:pt idx="1">
                  <c:v>0.1</c:v>
                </c:pt>
                <c:pt idx="2">
                  <c:v>0.12</c:v>
                </c:pt>
                <c:pt idx="3">
                  <c:v>0.11</c:v>
                </c:pt>
                <c:pt idx="4">
                  <c:v>0.1</c:v>
                </c:pt>
                <c:pt idx="5">
                  <c:v>0.11</c:v>
                </c:pt>
                <c:pt idx="6">
                  <c:v>0.11</c:v>
                </c:pt>
                <c:pt idx="7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6C-4FA5-8EFA-89DB00EF9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157432"/>
        <c:axId val="58315978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Standard</c:v>
                </c:tx>
                <c:spPr>
                  <a:ln w="19050" cap="rnd">
                    <a:solidFill>
                      <a:srgbClr val="C00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346C-4FA5-8EFA-89DB00EF9E27}"/>
                  </c:ext>
                </c:extLst>
              </c15:ser>
            </c15:filteredLineSeries>
          </c:ext>
        </c:extLst>
      </c:lineChart>
      <c:dateAx>
        <c:axId val="58315743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9784"/>
        <c:crosses val="autoZero"/>
        <c:auto val="1"/>
        <c:lblOffset val="100"/>
        <c:baseTimeUnit val="months"/>
      </c:dateAx>
      <c:valAx>
        <c:axId val="583159784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743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20604295729552469"/>
          <c:h val="5.6013073546805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1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ashDnDiag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Analytes'!$J$24:$Q$24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Analytes'!$J$30:$Q$30</c:f>
              <c:numCache>
                <c:formatCode>General</c:formatCode>
                <c:ptCount val="8"/>
                <c:pt idx="0">
                  <c:v>0.03</c:v>
                </c:pt>
                <c:pt idx="1">
                  <c:v>3.5999999999999997E-2</c:v>
                </c:pt>
                <c:pt idx="2">
                  <c:v>0</c:v>
                </c:pt>
                <c:pt idx="3">
                  <c:v>0</c:v>
                </c:pt>
                <c:pt idx="4">
                  <c:v>5.1999999999999998E-2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1E-4C26-86FD-BE332C61F32B}"/>
            </c:ext>
          </c:extLst>
        </c:ser>
        <c:ser>
          <c:idx val="1"/>
          <c:order val="2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Grid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Analytes'!$J$34:$Q$34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Analytes'!$J$40:$Q$40</c:f>
              <c:numCache>
                <c:formatCode>General</c:formatCode>
                <c:ptCount val="8"/>
                <c:pt idx="0">
                  <c:v>5.5E-2</c:v>
                </c:pt>
                <c:pt idx="1">
                  <c:v>5.2999999999999999E-2</c:v>
                </c:pt>
                <c:pt idx="2">
                  <c:v>0.06</c:v>
                </c:pt>
                <c:pt idx="3">
                  <c:v>5.8000000000000003E-2</c:v>
                </c:pt>
                <c:pt idx="4">
                  <c:v>7.2999999999999995E-2</c:v>
                </c:pt>
                <c:pt idx="5">
                  <c:v>6.7000000000000004E-2</c:v>
                </c:pt>
                <c:pt idx="6">
                  <c:v>5.6000000000000001E-2</c:v>
                </c:pt>
                <c:pt idx="7">
                  <c:v>5.5E-2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1E-4C26-86FD-BE332C61F32B}"/>
            </c:ext>
          </c:extLst>
        </c:ser>
        <c:ser>
          <c:idx val="3"/>
          <c:order val="3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70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Analytes'!$J$44:$Q$44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Analytes'!$J$50:$Q$50</c:f>
              <c:numCache>
                <c:formatCode>General</c:formatCode>
                <c:ptCount val="8"/>
                <c:pt idx="0">
                  <c:v>0.46</c:v>
                </c:pt>
                <c:pt idx="1">
                  <c:v>0.59</c:v>
                </c:pt>
                <c:pt idx="2">
                  <c:v>0.59</c:v>
                </c:pt>
                <c:pt idx="3">
                  <c:v>0.7</c:v>
                </c:pt>
                <c:pt idx="4">
                  <c:v>0.7</c:v>
                </c:pt>
                <c:pt idx="5">
                  <c:v>0.53</c:v>
                </c:pt>
                <c:pt idx="6">
                  <c:v>0.69</c:v>
                </c:pt>
                <c:pt idx="7">
                  <c:v>0.74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1E-4C26-86FD-BE332C61F32B}"/>
            </c:ext>
          </c:extLst>
        </c:ser>
        <c:ser>
          <c:idx val="4"/>
          <c:order val="4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Analytes'!$J$54:$Q$54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Analytes'!$J$60:$Q$60</c:f>
              <c:numCache>
                <c:formatCode>General</c:formatCode>
                <c:ptCount val="8"/>
                <c:pt idx="0">
                  <c:v>4.7999999999999996E-3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6.4000000000000003E-3</c:v>
                </c:pt>
                <c:pt idx="5">
                  <c:v>6.6E-3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11E-4C26-86FD-BE332C61F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157432"/>
        <c:axId val="58315978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Standard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y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C11E-4C26-86FD-BE332C61F32B}"/>
                  </c:ext>
                </c:extLst>
              </c15:ser>
            </c15:filteredScatterSeries>
          </c:ext>
        </c:extLst>
      </c:scatterChart>
      <c:valAx>
        <c:axId val="58315743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9784"/>
        <c:crosses val="autoZero"/>
        <c:crossBetween val="midCat"/>
      </c:valAx>
      <c:valAx>
        <c:axId val="583159784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74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43578045052060793"/>
          <c:h val="5.5986277055761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PFOS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Analytes'!$J$7:$Q$7</c:f>
              <c:numCache>
                <c:formatCode>General</c:formatCode>
                <c:ptCount val="8"/>
                <c:pt idx="0">
                  <c:v>0.79</c:v>
                </c:pt>
                <c:pt idx="1">
                  <c:v>0.98</c:v>
                </c:pt>
                <c:pt idx="2">
                  <c:v>0.99</c:v>
                </c:pt>
                <c:pt idx="3">
                  <c:v>1</c:v>
                </c:pt>
                <c:pt idx="4">
                  <c:v>0.95</c:v>
                </c:pt>
                <c:pt idx="5">
                  <c:v>0.79</c:v>
                </c:pt>
                <c:pt idx="6">
                  <c:v>0.93</c:v>
                </c:pt>
                <c:pt idx="7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42-4335-B337-ABCEC995BBEA}"/>
            </c:ext>
          </c:extLst>
        </c:ser>
        <c:ser>
          <c:idx val="1"/>
          <c:order val="1"/>
          <c:tx>
            <c:v>PFOA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pattFill prst="dkUpDiag">
                <a:fgClr>
                  <a:schemeClr val="tx1">
                    <a:lumMod val="50000"/>
                    <a:lumOff val="50000"/>
                  </a:schemeClr>
                </a:fgClr>
                <a:bgClr>
                  <a:schemeClr val="bg1"/>
                </a:bgClr>
              </a:pattFill>
              <a:ln w="12700">
                <a:solidFill>
                  <a:schemeClr val="tx1"/>
                </a:solidFill>
              </a:ln>
              <a:effectLst/>
            </c:spPr>
          </c:marker>
          <c:cat>
            <c:numRef>
              <c:f>'Summary of Analytes'!$J$1:$Q$1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cat>
          <c:val>
            <c:numRef>
              <c:f>'Summary of Analytes'!$J$20:$Q$20</c:f>
              <c:numCache>
                <c:formatCode>General</c:formatCode>
                <c:ptCount val="8"/>
                <c:pt idx="0">
                  <c:v>0.21</c:v>
                </c:pt>
                <c:pt idx="1">
                  <c:v>0.23</c:v>
                </c:pt>
                <c:pt idx="2">
                  <c:v>0.27</c:v>
                </c:pt>
                <c:pt idx="3">
                  <c:v>0.28000000000000003</c:v>
                </c:pt>
                <c:pt idx="4">
                  <c:v>0.25</c:v>
                </c:pt>
                <c:pt idx="5">
                  <c:v>0.28000000000000003</c:v>
                </c:pt>
                <c:pt idx="6">
                  <c:v>0.36</c:v>
                </c:pt>
                <c:pt idx="7">
                  <c:v>0.36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42-4335-B337-ABCEC995B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410944"/>
        <c:axId val="497411336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Standard</c:v>
                </c:tx>
                <c:spPr>
                  <a:ln w="19050" cap="rnd">
                    <a:solidFill>
                      <a:srgbClr val="C00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AF42-4335-B337-ABCEC995BBEA}"/>
                  </c:ext>
                </c:extLst>
              </c15:ser>
            </c15:filteredLineSeries>
          </c:ext>
        </c:extLst>
      </c:lineChart>
      <c:dateAx>
        <c:axId val="497410944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411336"/>
        <c:crosses val="autoZero"/>
        <c:auto val="1"/>
        <c:lblOffset val="100"/>
        <c:baseTimeUnit val="months"/>
      </c:dateAx>
      <c:valAx>
        <c:axId val="497411336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41094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20604295729552469"/>
          <c:h val="5.6013073546805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1"/>
          <c:tx>
            <c:v>PFBS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dashDnDiag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Analytes'!$J$24:$Q$24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Analytes'!$J$29:$Q$29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40-4787-A592-6D5DFFC0509A}"/>
            </c:ext>
          </c:extLst>
        </c:ser>
        <c:ser>
          <c:idx val="1"/>
          <c:order val="2"/>
          <c:tx>
            <c:v>PFHpA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lgGrid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Analytes'!$J$34:$Q$34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Analytes'!$J$39:$Q$39</c:f>
              <c:numCache>
                <c:formatCode>General</c:formatCode>
                <c:ptCount val="8"/>
                <c:pt idx="0">
                  <c:v>3.8E-3</c:v>
                </c:pt>
                <c:pt idx="1">
                  <c:v>3.3E-3</c:v>
                </c:pt>
                <c:pt idx="2">
                  <c:v>3.7000000000000002E-3</c:v>
                </c:pt>
                <c:pt idx="3">
                  <c:v>1.2E-2</c:v>
                </c:pt>
                <c:pt idx="4">
                  <c:v>1.7000000000000001E-2</c:v>
                </c:pt>
                <c:pt idx="5">
                  <c:v>1.0999999999999999E-2</c:v>
                </c:pt>
                <c:pt idx="6">
                  <c:v>0</c:v>
                </c:pt>
                <c:pt idx="7">
                  <c:v>6.3E-3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40-4787-A592-6D5DFFC0509A}"/>
            </c:ext>
          </c:extLst>
        </c:ser>
        <c:ser>
          <c:idx val="3"/>
          <c:order val="3"/>
          <c:tx>
            <c:v>PFHxS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pct70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Analytes'!$J$44:$Q$44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Analytes'!$J$49:$Q$49</c:f>
              <c:numCache>
                <c:formatCode>General</c:formatCode>
                <c:ptCount val="8"/>
                <c:pt idx="0">
                  <c:v>3.5999999999999997E-2</c:v>
                </c:pt>
                <c:pt idx="1">
                  <c:v>3.9E-2</c:v>
                </c:pt>
                <c:pt idx="2">
                  <c:v>4.8000000000000001E-2</c:v>
                </c:pt>
                <c:pt idx="3">
                  <c:v>0.24</c:v>
                </c:pt>
                <c:pt idx="4">
                  <c:v>0.21</c:v>
                </c:pt>
                <c:pt idx="5">
                  <c:v>9.4E-2</c:v>
                </c:pt>
                <c:pt idx="6">
                  <c:v>8.5000000000000006E-2</c:v>
                </c:pt>
                <c:pt idx="7">
                  <c:v>7.6999999999999999E-2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040-4787-A592-6D5DFFC0509A}"/>
            </c:ext>
          </c:extLst>
        </c:ser>
        <c:ser>
          <c:idx val="4"/>
          <c:order val="4"/>
          <c:tx>
            <c:v>PFNA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pattFill prst="wave">
                <a:fgClr>
                  <a:schemeClr val="bg2">
                    <a:lumMod val="90000"/>
                  </a:schemeClr>
                </a:fgClr>
                <a:bgClr>
                  <a:schemeClr val="bg1"/>
                </a:bgClr>
              </a:patt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'Summary of Analytes'!$J$54:$Q$54</c:f>
              <c:numCache>
                <c:formatCode>d\-mmm</c:formatCode>
                <c:ptCount val="8"/>
                <c:pt idx="0">
                  <c:v>43297</c:v>
                </c:pt>
                <c:pt idx="1">
                  <c:v>43328</c:v>
                </c:pt>
                <c:pt idx="2">
                  <c:v>43359</c:v>
                </c:pt>
                <c:pt idx="3">
                  <c:v>43389</c:v>
                </c:pt>
                <c:pt idx="4">
                  <c:v>43420</c:v>
                </c:pt>
                <c:pt idx="5">
                  <c:v>43450</c:v>
                </c:pt>
                <c:pt idx="6">
                  <c:v>43481</c:v>
                </c:pt>
                <c:pt idx="7">
                  <c:v>43512</c:v>
                </c:pt>
              </c:numCache>
            </c:numRef>
          </c:xVal>
          <c:yVal>
            <c:numRef>
              <c:f>'Summary of Analytes'!$J$59:$Q$59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40-4787-A592-6D5DFFC05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157432"/>
        <c:axId val="58315978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v>Standard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yVal>
                  <c:numRef>
                    <c:extLst>
                      <c:ext uri="{02D57815-91ED-43cb-92C2-25804820EDAC}">
                        <c15:formulaRef>
                          <c15:sqref>'Summary of Analytes'!$J$11:$Q$11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7.0000000000000007E-2</c:v>
                      </c:pt>
                      <c:pt idx="1">
                        <c:v>7.0000000000000007E-2</c:v>
                      </c:pt>
                      <c:pt idx="2">
                        <c:v>7.0000000000000007E-2</c:v>
                      </c:pt>
                      <c:pt idx="3">
                        <c:v>7.0000000000000007E-2</c:v>
                      </c:pt>
                      <c:pt idx="4">
                        <c:v>7.0000000000000007E-2</c:v>
                      </c:pt>
                      <c:pt idx="5">
                        <c:v>7.0000000000000007E-2</c:v>
                      </c:pt>
                      <c:pt idx="6">
                        <c:v>7.0000000000000007E-2</c:v>
                      </c:pt>
                      <c:pt idx="7">
                        <c:v>7.0000000000000007E-2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4040-4787-A592-6D5DFFC0509A}"/>
                  </c:ext>
                </c:extLst>
              </c15:ser>
            </c15:filteredScatterSeries>
          </c:ext>
        </c:extLst>
      </c:scatterChart>
      <c:valAx>
        <c:axId val="58315743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9784"/>
        <c:crosses val="autoZero"/>
        <c:crossBetween val="midCat"/>
      </c:valAx>
      <c:valAx>
        <c:axId val="583159784"/>
        <c:scaling>
          <c:orientation val="minMax"/>
          <c:max val="1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</a:rPr>
                  <a:t>Concentration (ppb)</a:t>
                </a:r>
              </a:p>
            </c:rich>
          </c:tx>
          <c:layout>
            <c:manualLayout>
              <c:xMode val="edge"/>
              <c:yMode val="edge"/>
              <c:x val="0"/>
              <c:y val="0.2866369416367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1574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773031093198398"/>
          <c:y val="0.12108667183748072"/>
          <c:w val="0.43578045052060793"/>
          <c:h val="5.59862770557613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workbookViewId="0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workbookViewId="0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/>
  <sheetViews>
    <sheetView workbookViewId="0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workbookViewId="0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/>
  <sheetViews>
    <sheetView workbookViewId="0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/>
  <sheetViews>
    <sheetView workbookViewId="0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workbookViewId="0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000-000000000000}">
  <sheetPr/>
  <sheetViews>
    <sheetView workbookViewId="0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workbookViewId="0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43CD80-EF44-438D-BB28-CFA1DE6719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9F724F-AA7D-47EF-AC6F-6B7F8CEE9E6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AB7877-2DD6-4885-8963-7D91CC5E7FB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FDEDB5-CB94-41AD-AF26-0B8E4509593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3A9A86-7D0C-4D39-8A07-B0EE942F491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13</xdr:row>
      <xdr:rowOff>9525</xdr:rowOff>
    </xdr:from>
    <xdr:to>
      <xdr:col>5</xdr:col>
      <xdr:colOff>0</xdr:colOff>
      <xdr:row>15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752475" y="2105025"/>
          <a:ext cx="242887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5116F5-D7F0-45EB-8C27-5F4589D49F0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9526</xdr:rowOff>
    </xdr:from>
    <xdr:to>
      <xdr:col>5</xdr:col>
      <xdr:colOff>0</xdr:colOff>
      <xdr:row>14</xdr:row>
      <xdr:rowOff>104776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752475" y="2105026"/>
          <a:ext cx="2428875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(ppb). All yellow</a:t>
          </a:r>
          <a:r>
            <a:rPr lang="en-US" sz="1100" baseline="0"/>
            <a:t> highlights indicated calculated values.</a:t>
          </a:r>
          <a:endParaRPr lang="en-US" sz="1100"/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9526</xdr:rowOff>
    </xdr:from>
    <xdr:to>
      <xdr:col>5</xdr:col>
      <xdr:colOff>0</xdr:colOff>
      <xdr:row>14</xdr:row>
      <xdr:rowOff>104776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752475" y="2105026"/>
          <a:ext cx="2428875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(ppb). All yellow</a:t>
          </a:r>
          <a:r>
            <a:rPr lang="en-US" sz="1100" baseline="0"/>
            <a:t> highlights indicated calculated values.</a:t>
          </a:r>
          <a:endParaRPr lang="en-US" sz="1100"/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9526</xdr:rowOff>
    </xdr:from>
    <xdr:to>
      <xdr:col>5</xdr:col>
      <xdr:colOff>0</xdr:colOff>
      <xdr:row>14</xdr:row>
      <xdr:rowOff>104776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/>
      </xdr:nvSpPr>
      <xdr:spPr>
        <a:xfrm>
          <a:off x="752475" y="2105026"/>
          <a:ext cx="2428875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(ppb). All yellow</a:t>
          </a:r>
          <a:r>
            <a:rPr lang="en-US" sz="1100" baseline="0"/>
            <a:t> highlights indicated calculated values.</a:t>
          </a:r>
          <a:endParaRPr lang="en-US" sz="1100"/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9526</xdr:rowOff>
    </xdr:from>
    <xdr:to>
      <xdr:col>5</xdr:col>
      <xdr:colOff>0</xdr:colOff>
      <xdr:row>14</xdr:row>
      <xdr:rowOff>104776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/>
      </xdr:nvSpPr>
      <xdr:spPr>
        <a:xfrm>
          <a:off x="752475" y="2105026"/>
          <a:ext cx="2428875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(ppb). All yellow</a:t>
          </a:r>
          <a:r>
            <a:rPr lang="en-US" sz="1100" baseline="0"/>
            <a:t> highlights indicated calculated values.</a:t>
          </a:r>
          <a:endParaRPr lang="en-US" sz="1100"/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9526</xdr:rowOff>
    </xdr:from>
    <xdr:to>
      <xdr:col>5</xdr:col>
      <xdr:colOff>0</xdr:colOff>
      <xdr:row>14</xdr:row>
      <xdr:rowOff>104776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752475" y="2105026"/>
          <a:ext cx="2428875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(ppb). All yellow</a:t>
          </a:r>
          <a:r>
            <a:rPr lang="en-US" sz="1100" baseline="0"/>
            <a:t> highlights indicated calculated values.</a:t>
          </a:r>
          <a:endParaRPr lang="en-US" sz="1100"/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9526</xdr:rowOff>
    </xdr:from>
    <xdr:to>
      <xdr:col>5</xdr:col>
      <xdr:colOff>0</xdr:colOff>
      <xdr:row>14</xdr:row>
      <xdr:rowOff>104776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752475" y="2105026"/>
          <a:ext cx="2428875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(ppb). All yellow</a:t>
          </a:r>
          <a:r>
            <a:rPr lang="en-US" sz="1100" baseline="0"/>
            <a:t> highlights indicated calculated values.</a:t>
          </a:r>
          <a:endParaRPr lang="en-US" sz="1100"/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5</xdr:col>
      <xdr:colOff>0</xdr:colOff>
      <xdr:row>14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 txBox="1"/>
      </xdr:nvSpPr>
      <xdr:spPr>
        <a:xfrm>
          <a:off x="609600" y="2667000"/>
          <a:ext cx="2438400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11</xdr:row>
      <xdr:rowOff>9526</xdr:rowOff>
    </xdr:from>
    <xdr:to>
      <xdr:col>5</xdr:col>
      <xdr:colOff>0</xdr:colOff>
      <xdr:row>12</xdr:row>
      <xdr:rowOff>180976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SpPr txBox="1"/>
      </xdr:nvSpPr>
      <xdr:spPr>
        <a:xfrm>
          <a:off x="619126" y="2486026"/>
          <a:ext cx="2428874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4</xdr:col>
      <xdr:colOff>600075</xdr:colOff>
      <xdr:row>14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 txBox="1"/>
      </xdr:nvSpPr>
      <xdr:spPr>
        <a:xfrm>
          <a:off x="609600" y="2667000"/>
          <a:ext cx="2428875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5</xdr:col>
      <xdr:colOff>0</xdr:colOff>
      <xdr:row>13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 txBox="1"/>
      </xdr:nvSpPr>
      <xdr:spPr>
        <a:xfrm>
          <a:off x="609600" y="2476500"/>
          <a:ext cx="2438400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4</xdr:col>
      <xdr:colOff>600075</xdr:colOff>
      <xdr:row>13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 txBox="1"/>
      </xdr:nvSpPr>
      <xdr:spPr>
        <a:xfrm>
          <a:off x="609600" y="2667000"/>
          <a:ext cx="242887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5</xdr:col>
      <xdr:colOff>9525</xdr:colOff>
      <xdr:row>12</xdr:row>
      <xdr:rowOff>180975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SpPr txBox="1"/>
      </xdr:nvSpPr>
      <xdr:spPr>
        <a:xfrm>
          <a:off x="609600" y="2476500"/>
          <a:ext cx="244792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All concentrations in </a:t>
          </a:r>
          <a:r>
            <a:rPr lang="el-GR" sz="1100"/>
            <a:t>μ</a:t>
          </a:r>
          <a:r>
            <a:rPr lang="en-US" sz="1100"/>
            <a:t>g/L (ppb)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984048-CFAE-4018-A235-F79FB890453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36516C-E52F-4860-AAEE-474508A01A1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E2A2BE-3078-49DB-8A5A-3C8707115F3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D87"/>
  <sheetViews>
    <sheetView topLeftCell="A37" workbookViewId="0">
      <selection activeCell="K72" sqref="K72"/>
    </sheetView>
  </sheetViews>
  <sheetFormatPr defaultRowHeight="15" x14ac:dyDescent="0.25"/>
  <cols>
    <col min="1" max="1" width="11.140625" bestFit="1" customWidth="1"/>
    <col min="25" max="25" width="12" bestFit="1" customWidth="1"/>
  </cols>
  <sheetData>
    <row r="1" spans="1:30" x14ac:dyDescent="0.25">
      <c r="A1" s="25">
        <v>42552</v>
      </c>
      <c r="B1" s="26" t="s">
        <v>25</v>
      </c>
      <c r="C1" s="26" t="s">
        <v>28</v>
      </c>
      <c r="D1" s="26" t="s">
        <v>30</v>
      </c>
      <c r="E1" s="26" t="s">
        <v>32</v>
      </c>
      <c r="F1" s="26" t="s">
        <v>24</v>
      </c>
      <c r="G1" s="26" t="s">
        <v>35</v>
      </c>
      <c r="I1" s="22" t="s">
        <v>24</v>
      </c>
      <c r="J1" s="21">
        <v>43297</v>
      </c>
      <c r="K1" s="21">
        <v>43328</v>
      </c>
      <c r="L1" s="21">
        <v>43359</v>
      </c>
      <c r="M1" s="21">
        <v>43389</v>
      </c>
      <c r="N1" s="21">
        <v>43420</v>
      </c>
      <c r="O1" s="21">
        <v>43450</v>
      </c>
      <c r="P1" s="21">
        <v>43481</v>
      </c>
      <c r="Q1" s="21">
        <v>43512</v>
      </c>
      <c r="R1" t="s">
        <v>43</v>
      </c>
      <c r="S1" t="s">
        <v>44</v>
      </c>
      <c r="T1" t="s">
        <v>42</v>
      </c>
      <c r="V1" t="str">
        <f>I2</f>
        <v>WTP1</v>
      </c>
      <c r="W1" t="str">
        <f>I3</f>
        <v>Well A</v>
      </c>
      <c r="X1" t="str">
        <f>I4</f>
        <v>Well F</v>
      </c>
      <c r="Y1" t="str">
        <f>I5</f>
        <v>Well B</v>
      </c>
      <c r="Z1" t="str">
        <f>I6</f>
        <v>Well E</v>
      </c>
      <c r="AA1" t="str">
        <f>I7</f>
        <v>DK</v>
      </c>
      <c r="AB1" t="str">
        <f>I8</f>
        <v>WWP1</v>
      </c>
      <c r="AC1" t="str">
        <f>I9</f>
        <v>FG</v>
      </c>
    </row>
    <row r="2" spans="1:30" x14ac:dyDescent="0.25">
      <c r="A2" s="23" t="s">
        <v>0</v>
      </c>
      <c r="B2" s="8" t="s">
        <v>20</v>
      </c>
      <c r="C2" s="10">
        <v>7.1000000000000004E-3</v>
      </c>
      <c r="D2" s="8">
        <v>0.13</v>
      </c>
      <c r="E2" s="10">
        <v>1.4E-3</v>
      </c>
      <c r="F2" s="8">
        <v>0.2</v>
      </c>
      <c r="G2" s="8">
        <v>3.9E-2</v>
      </c>
      <c r="I2" t="str">
        <f>A2</f>
        <v>WTP1</v>
      </c>
      <c r="J2">
        <f>F2</f>
        <v>0.2</v>
      </c>
      <c r="K2">
        <f>F13</f>
        <v>0.01</v>
      </c>
      <c r="L2">
        <f>F24</f>
        <v>3.4000000000000002E-2</v>
      </c>
      <c r="M2">
        <f>F35</f>
        <v>5.1999999999999998E-2</v>
      </c>
      <c r="N2">
        <f>F46</f>
        <v>2.5000000000000001E-2</v>
      </c>
      <c r="O2">
        <f>F57</f>
        <v>4.5999999999999999E-2</v>
      </c>
      <c r="P2" t="str">
        <f>F68</f>
        <v>ND</v>
      </c>
      <c r="Q2" t="str">
        <f>F79</f>
        <v>ND</v>
      </c>
      <c r="R2" s="20">
        <f>AVERAGE(J2:Q2)</f>
        <v>6.1166666666666675E-2</v>
      </c>
      <c r="S2" s="20">
        <f>STDEV(J2:Q2)</f>
        <v>6.9646009696655756E-2</v>
      </c>
      <c r="T2" s="18">
        <f>TTEST($J2:$Q2,$R$2:$R$9,2,3)</f>
        <v>3.2083854680991203E-2</v>
      </c>
      <c r="U2" s="18"/>
      <c r="V2" s="18">
        <f>TTEST(J$2:Q$2,J2:Q2,2,3)</f>
        <v>1</v>
      </c>
      <c r="W2" s="18">
        <f>TTEST(J$3:Q$3,J2:Q2,2,3)</f>
        <v>2.5861836945286747E-3</v>
      </c>
      <c r="X2" s="18">
        <f>TTEST(J$4:Q$4,J2:Q2,2,3)</f>
        <v>4.8003289636189316E-3</v>
      </c>
      <c r="Y2" s="18">
        <f>TTEST(J$5:Q$5,J2:Q2,2,3)</f>
        <v>1.0207195430712899E-7</v>
      </c>
      <c r="Z2" s="18">
        <f>TTEST(J$6:Q$6,J2:Q2,2,3)</f>
        <v>5.6625262377775404E-2</v>
      </c>
      <c r="AA2" s="18">
        <f>TTEST(J$7:Q$7,J2:Q2,2,3)</f>
        <v>1.1148960599723207E-10</v>
      </c>
      <c r="AB2" s="18">
        <f t="shared" ref="AB2:AB9" si="0">TTEST(J$8:Q$8,J2:Q2,2,3)</f>
        <v>2.2016544899968726E-8</v>
      </c>
      <c r="AC2" s="18">
        <f>TTEST(J$9:Q$9,J2:Q2,2,3)</f>
        <v>0.20425635216789598</v>
      </c>
      <c r="AD2" s="18"/>
    </row>
    <row r="3" spans="1:30" x14ac:dyDescent="0.25">
      <c r="A3" s="23" t="s">
        <v>3</v>
      </c>
      <c r="B3" s="8" t="s">
        <v>20</v>
      </c>
      <c r="C3" s="8">
        <v>1.6E-2</v>
      </c>
      <c r="D3" s="8">
        <v>0.17</v>
      </c>
      <c r="E3" s="10">
        <v>1E-3</v>
      </c>
      <c r="F3" s="8">
        <v>0.26</v>
      </c>
      <c r="G3" s="8">
        <v>7.6999999999999999E-2</v>
      </c>
      <c r="I3" t="str">
        <f t="shared" ref="I3:I9" si="1">A3</f>
        <v>Well A</v>
      </c>
      <c r="J3">
        <f t="shared" ref="J3:J9" si="2">F3</f>
        <v>0.26</v>
      </c>
      <c r="K3">
        <f t="shared" ref="K3:K9" si="3">F14</f>
        <v>0.18</v>
      </c>
      <c r="L3">
        <f t="shared" ref="L3:L9" si="4">F25</f>
        <v>0.18</v>
      </c>
      <c r="M3">
        <f t="shared" ref="M3:M9" si="5">F36</f>
        <v>0.24</v>
      </c>
      <c r="N3">
        <f t="shared" ref="N3:N9" si="6">F47</f>
        <v>0.23</v>
      </c>
      <c r="O3">
        <f t="shared" ref="O3:O9" si="7">F58</f>
        <v>0.17</v>
      </c>
      <c r="P3">
        <f t="shared" ref="P3:P9" si="8">F69</f>
        <v>0.2</v>
      </c>
      <c r="Q3">
        <f t="shared" ref="Q3:Q9" si="9">F80</f>
        <v>0.17</v>
      </c>
      <c r="R3" s="20">
        <f t="shared" ref="R3:R9" si="10">AVERAGE(J3:Q3)</f>
        <v>0.20374999999999999</v>
      </c>
      <c r="S3" s="20">
        <f t="shared" ref="S3:S9" si="11">STDEV(J3:Q3)</f>
        <v>3.5025500914129835E-2</v>
      </c>
      <c r="T3" s="18">
        <f>TTEST($J3:$Q3,$R$2:$R$10,2,3)</f>
        <v>0.20034422219075071</v>
      </c>
      <c r="U3" s="18"/>
      <c r="V3" s="18">
        <f t="shared" ref="V3:V9" si="12">TTEST(J$2:Q$2,J3:Q3,2,3)</f>
        <v>2.5861836945286747E-3</v>
      </c>
      <c r="W3" s="18">
        <f t="shared" ref="W3:W9" si="13">TTEST(J$3:Q$3,J3:Q3,2,3)</f>
        <v>1</v>
      </c>
      <c r="X3" s="18">
        <f t="shared" ref="X3:X9" si="14">TTEST(J$4:Q$4,J3:Q3,2,3)</f>
        <v>0.41112532381350686</v>
      </c>
      <c r="Y3" s="18">
        <f t="shared" ref="Y3:Y9" si="15">TTEST(J$5:Q$5,J3:Q3,2,3)</f>
        <v>6.0610322294402428E-6</v>
      </c>
      <c r="Z3" s="18">
        <f t="shared" ref="Z3:Z9" si="16">TTEST(J$6:Q$6,J3:Q3,2,3)</f>
        <v>0.15171236870071175</v>
      </c>
      <c r="AA3" s="18">
        <f t="shared" ref="AA3:AA9" si="17">TTEST(J$7:Q$7,J3:Q3,2,3)</f>
        <v>3.5302877983913462E-9</v>
      </c>
      <c r="AB3" s="18">
        <f t="shared" si="0"/>
        <v>2.1302628442564332E-10</v>
      </c>
      <c r="AC3" s="18">
        <f t="shared" ref="AC3:AC9" si="18">TTEST(J$9:Q$9,J3:Q3,2,3)</f>
        <v>4.2479630332303835E-2</v>
      </c>
      <c r="AD3" s="18"/>
    </row>
    <row r="4" spans="1:30" x14ac:dyDescent="0.25">
      <c r="A4" s="23" t="s">
        <v>4</v>
      </c>
      <c r="B4" s="8" t="s">
        <v>20</v>
      </c>
      <c r="C4" s="10">
        <v>7.4999999999999997E-3</v>
      </c>
      <c r="D4" s="8">
        <v>8.2000000000000003E-2</v>
      </c>
      <c r="E4" s="8" t="s">
        <v>20</v>
      </c>
      <c r="F4" s="8">
        <v>0.11</v>
      </c>
      <c r="G4" s="8">
        <v>4.4999999999999998E-2</v>
      </c>
      <c r="I4" t="str">
        <f t="shared" si="1"/>
        <v>Well F</v>
      </c>
      <c r="J4">
        <f t="shared" si="2"/>
        <v>0.11</v>
      </c>
      <c r="K4">
        <f t="shared" si="3"/>
        <v>0.18</v>
      </c>
      <c r="L4">
        <f t="shared" si="4"/>
        <v>0.19</v>
      </c>
      <c r="N4">
        <f t="shared" si="6"/>
        <v>0.24</v>
      </c>
      <c r="O4">
        <f t="shared" si="7"/>
        <v>0.21</v>
      </c>
      <c r="P4">
        <f t="shared" si="8"/>
        <v>0.18</v>
      </c>
      <c r="Q4">
        <f t="shared" si="9"/>
        <v>0.2</v>
      </c>
      <c r="R4" s="20">
        <f t="shared" si="10"/>
        <v>0.18714285714285711</v>
      </c>
      <c r="S4" s="20">
        <f t="shared" si="11"/>
        <v>3.9880774697543267E-2</v>
      </c>
      <c r="T4" s="18">
        <f t="shared" ref="T4:T9" si="19">TTEST($J4:$Q4,$R$2:$R$10,2,3)</f>
        <v>0.16316041368972323</v>
      </c>
      <c r="U4" s="18"/>
      <c r="V4" s="18">
        <f t="shared" si="12"/>
        <v>4.8003289636189316E-3</v>
      </c>
      <c r="W4" s="18">
        <f t="shared" si="13"/>
        <v>0.41112532381350686</v>
      </c>
      <c r="X4" s="18">
        <f t="shared" si="14"/>
        <v>1</v>
      </c>
      <c r="Y4" s="18">
        <f t="shared" si="15"/>
        <v>3.0605794459187244E-6</v>
      </c>
      <c r="Z4" s="18">
        <f t="shared" si="16"/>
        <v>0.32233413545349532</v>
      </c>
      <c r="AA4" s="18">
        <f t="shared" si="17"/>
        <v>1.0466762514002102E-9</v>
      </c>
      <c r="AB4" s="18">
        <f t="shared" si="0"/>
        <v>1.1541485269305086E-10</v>
      </c>
      <c r="AC4" s="18">
        <f t="shared" si="18"/>
        <v>9.5916535811632606E-2</v>
      </c>
      <c r="AD4" s="18"/>
    </row>
    <row r="5" spans="1:30" x14ac:dyDescent="0.25">
      <c r="A5" s="23" t="s">
        <v>2</v>
      </c>
      <c r="B5" s="8" t="s">
        <v>20</v>
      </c>
      <c r="C5" s="8">
        <v>2.1999999999999999E-2</v>
      </c>
      <c r="D5" s="8">
        <v>0.22</v>
      </c>
      <c r="E5" s="10">
        <v>1.1999999999999999E-3</v>
      </c>
      <c r="F5" s="8">
        <v>0.39</v>
      </c>
      <c r="G5" s="8">
        <v>0.13</v>
      </c>
      <c r="I5" t="str">
        <f t="shared" si="1"/>
        <v>Well B</v>
      </c>
      <c r="J5">
        <f t="shared" si="2"/>
        <v>0.39</v>
      </c>
      <c r="K5">
        <f t="shared" si="3"/>
        <v>0.52</v>
      </c>
      <c r="L5">
        <f t="shared" si="4"/>
        <v>0.63</v>
      </c>
      <c r="M5">
        <f t="shared" si="5"/>
        <v>0.66</v>
      </c>
      <c r="N5">
        <f t="shared" si="6"/>
        <v>0.7</v>
      </c>
      <c r="O5">
        <f t="shared" si="7"/>
        <v>0.56999999999999995</v>
      </c>
      <c r="P5">
        <f t="shared" si="8"/>
        <v>0.7</v>
      </c>
      <c r="Q5">
        <f t="shared" si="9"/>
        <v>0.69</v>
      </c>
      <c r="R5" s="20">
        <f t="shared" si="10"/>
        <v>0.60749999999999993</v>
      </c>
      <c r="S5" s="20">
        <f t="shared" si="11"/>
        <v>0.10925069466925287</v>
      </c>
      <c r="T5" s="18">
        <f t="shared" si="19"/>
        <v>7.3390659468256236E-2</v>
      </c>
      <c r="U5" s="18"/>
      <c r="V5" s="18">
        <f t="shared" si="12"/>
        <v>1.0207195430712899E-7</v>
      </c>
      <c r="W5" s="18">
        <f t="shared" si="13"/>
        <v>6.0610322294402428E-6</v>
      </c>
      <c r="X5" s="18">
        <f t="shared" si="14"/>
        <v>3.0605794459187244E-6</v>
      </c>
      <c r="Y5" s="18">
        <f t="shared" si="15"/>
        <v>1</v>
      </c>
      <c r="Z5" s="18">
        <f t="shared" si="16"/>
        <v>3.7446548762913746E-7</v>
      </c>
      <c r="AA5" s="18">
        <f t="shared" si="17"/>
        <v>1.8733275591237495E-5</v>
      </c>
      <c r="AB5" s="18">
        <f t="shared" si="0"/>
        <v>0.29700636968437433</v>
      </c>
      <c r="AC5" s="18">
        <f t="shared" si="18"/>
        <v>1.9333548633820781E-7</v>
      </c>
      <c r="AD5" s="18"/>
    </row>
    <row r="6" spans="1:30" x14ac:dyDescent="0.25">
      <c r="A6" s="23" t="s">
        <v>15</v>
      </c>
      <c r="B6" s="8" t="s">
        <v>20</v>
      </c>
      <c r="C6" s="10">
        <v>3.8E-3</v>
      </c>
      <c r="D6" s="8">
        <v>3.5999999999999997E-2</v>
      </c>
      <c r="E6" s="8" t="s">
        <v>20</v>
      </c>
      <c r="F6" s="8">
        <v>6.8000000000000005E-2</v>
      </c>
      <c r="G6" s="10">
        <v>1.4999999999999999E-2</v>
      </c>
      <c r="I6" t="str">
        <f t="shared" si="1"/>
        <v>Well E</v>
      </c>
      <c r="J6">
        <f t="shared" si="2"/>
        <v>6.8000000000000005E-2</v>
      </c>
      <c r="K6">
        <f t="shared" si="3"/>
        <v>7.3999999999999996E-2</v>
      </c>
      <c r="L6">
        <f t="shared" si="4"/>
        <v>7.3999999999999996E-2</v>
      </c>
      <c r="M6">
        <f t="shared" si="5"/>
        <v>0.28999999999999998</v>
      </c>
      <c r="N6">
        <f t="shared" si="6"/>
        <v>0.28000000000000003</v>
      </c>
      <c r="O6">
        <f t="shared" si="7"/>
        <v>0.16</v>
      </c>
      <c r="P6">
        <f t="shared" si="8"/>
        <v>0.13</v>
      </c>
      <c r="Q6">
        <f t="shared" si="9"/>
        <v>0.13</v>
      </c>
      <c r="R6" s="20">
        <f t="shared" si="10"/>
        <v>0.15075</v>
      </c>
      <c r="S6" s="20">
        <f t="shared" si="11"/>
        <v>8.9179994553551273E-2</v>
      </c>
      <c r="T6" s="18">
        <f t="shared" si="19"/>
        <v>0.10615334908281578</v>
      </c>
      <c r="U6" s="18"/>
      <c r="V6" s="18">
        <f t="shared" si="12"/>
        <v>5.6625262377775404E-2</v>
      </c>
      <c r="W6" s="18">
        <f t="shared" si="13"/>
        <v>0.15171236870071175</v>
      </c>
      <c r="X6" s="18">
        <f t="shared" si="14"/>
        <v>0.32233413545349532</v>
      </c>
      <c r="Y6" s="18">
        <f t="shared" si="15"/>
        <v>3.7446548762913746E-7</v>
      </c>
      <c r="Z6" s="18">
        <f t="shared" si="16"/>
        <v>1</v>
      </c>
      <c r="AA6" s="18">
        <f t="shared" si="17"/>
        <v>6.3393013255569678E-11</v>
      </c>
      <c r="AB6" s="18">
        <f t="shared" si="0"/>
        <v>1.6434083052338212E-8</v>
      </c>
      <c r="AC6" s="18">
        <f t="shared" si="18"/>
        <v>0.51125712109123034</v>
      </c>
      <c r="AD6" s="18"/>
    </row>
    <row r="7" spans="1:30" x14ac:dyDescent="0.25">
      <c r="A7" s="23" t="s">
        <v>36</v>
      </c>
      <c r="B7" s="10">
        <v>0.03</v>
      </c>
      <c r="C7" s="9">
        <v>5.5E-2</v>
      </c>
      <c r="D7" s="8">
        <v>0.46</v>
      </c>
      <c r="E7" s="10">
        <v>4.7999999999999996E-3</v>
      </c>
      <c r="F7" s="8">
        <v>0.79</v>
      </c>
      <c r="G7" s="9">
        <v>0.21</v>
      </c>
      <c r="I7" t="s">
        <v>16</v>
      </c>
      <c r="J7">
        <f t="shared" si="2"/>
        <v>0.79</v>
      </c>
      <c r="K7">
        <f t="shared" si="3"/>
        <v>0.98</v>
      </c>
      <c r="L7">
        <f t="shared" si="4"/>
        <v>0.99</v>
      </c>
      <c r="M7">
        <f t="shared" si="5"/>
        <v>1</v>
      </c>
      <c r="N7">
        <f t="shared" si="6"/>
        <v>0.95</v>
      </c>
      <c r="O7">
        <f t="shared" si="7"/>
        <v>0.79</v>
      </c>
      <c r="P7">
        <f t="shared" si="8"/>
        <v>0.93</v>
      </c>
      <c r="Q7">
        <f t="shared" si="9"/>
        <v>0.99</v>
      </c>
      <c r="R7" s="20">
        <f t="shared" si="10"/>
        <v>0.92749999999999999</v>
      </c>
      <c r="S7" s="20">
        <f t="shared" si="11"/>
        <v>8.7952909478392363E-2</v>
      </c>
      <c r="T7" s="18">
        <f t="shared" si="19"/>
        <v>1.3188887916070655E-3</v>
      </c>
      <c r="U7" s="18"/>
      <c r="V7" s="18">
        <f t="shared" si="12"/>
        <v>1.1148960599723207E-10</v>
      </c>
      <c r="W7" s="18">
        <f t="shared" si="13"/>
        <v>3.5302877983913462E-9</v>
      </c>
      <c r="X7" s="18">
        <f t="shared" si="14"/>
        <v>1.0466762514002102E-9</v>
      </c>
      <c r="Y7" s="18">
        <f t="shared" si="15"/>
        <v>1.8733275591237495E-5</v>
      </c>
      <c r="Z7" s="18">
        <f t="shared" si="16"/>
        <v>6.3393013255569678E-11</v>
      </c>
      <c r="AA7" s="18">
        <f t="shared" si="17"/>
        <v>1</v>
      </c>
      <c r="AB7" s="18">
        <f t="shared" si="0"/>
        <v>8.9786799005564342E-6</v>
      </c>
      <c r="AC7" s="18">
        <f t="shared" si="18"/>
        <v>5.7785623372091303E-11</v>
      </c>
      <c r="AD7" s="18"/>
    </row>
    <row r="8" spans="1:30" x14ac:dyDescent="0.25">
      <c r="A8" s="23" t="s">
        <v>37</v>
      </c>
      <c r="B8" s="8" t="s">
        <v>20</v>
      </c>
      <c r="C8" s="9">
        <v>3.9E-2</v>
      </c>
      <c r="D8" s="8">
        <v>0.3</v>
      </c>
      <c r="E8" s="10">
        <v>3.8999999999999998E-3</v>
      </c>
      <c r="F8" s="8">
        <v>0.6</v>
      </c>
      <c r="G8" s="9">
        <v>9.1999999999999998E-2</v>
      </c>
      <c r="I8" t="str">
        <f t="shared" si="1"/>
        <v>WWP1</v>
      </c>
      <c r="J8">
        <f t="shared" si="2"/>
        <v>0.6</v>
      </c>
      <c r="K8">
        <f t="shared" si="3"/>
        <v>0.63</v>
      </c>
      <c r="L8">
        <f t="shared" si="4"/>
        <v>0.64</v>
      </c>
      <c r="M8">
        <f t="shared" si="5"/>
        <v>0.61</v>
      </c>
      <c r="N8">
        <f t="shared" si="6"/>
        <v>0.73</v>
      </c>
      <c r="O8">
        <f t="shared" si="7"/>
        <v>0.65</v>
      </c>
      <c r="P8">
        <f t="shared" si="8"/>
        <v>0.75</v>
      </c>
      <c r="Q8">
        <f t="shared" si="9"/>
        <v>0.63</v>
      </c>
      <c r="R8" s="20">
        <f t="shared" si="10"/>
        <v>0.65499999999999992</v>
      </c>
      <c r="S8" s="20">
        <f t="shared" si="11"/>
        <v>5.5032457955023491E-2</v>
      </c>
      <c r="T8" s="18">
        <f t="shared" si="19"/>
        <v>3.7059760549475046E-2</v>
      </c>
      <c r="U8" s="18"/>
      <c r="V8" s="18">
        <f t="shared" si="12"/>
        <v>2.2016544899968726E-8</v>
      </c>
      <c r="W8" s="18">
        <f t="shared" si="13"/>
        <v>2.1302628442564332E-10</v>
      </c>
      <c r="X8" s="18">
        <f t="shared" si="14"/>
        <v>1.1541485269305086E-10</v>
      </c>
      <c r="Y8" s="18">
        <f t="shared" si="15"/>
        <v>0.29700636968437433</v>
      </c>
      <c r="Z8" s="18">
        <f t="shared" si="16"/>
        <v>1.6434083052338212E-8</v>
      </c>
      <c r="AA8" s="18">
        <f t="shared" si="17"/>
        <v>8.9786799005564342E-6</v>
      </c>
      <c r="AB8" s="18">
        <f t="shared" si="0"/>
        <v>1</v>
      </c>
      <c r="AC8" s="18">
        <f t="shared" si="18"/>
        <v>1.8722824264991609E-8</v>
      </c>
      <c r="AD8" s="18"/>
    </row>
    <row r="9" spans="1:30" x14ac:dyDescent="0.25">
      <c r="A9" s="23" t="s">
        <v>18</v>
      </c>
      <c r="B9" s="8" t="s">
        <v>20</v>
      </c>
      <c r="C9" s="9">
        <v>1.7999999999999999E-2</v>
      </c>
      <c r="D9" s="8">
        <v>0.06</v>
      </c>
      <c r="E9" s="10">
        <v>9.1E-4</v>
      </c>
      <c r="F9" s="8">
        <v>8.1000000000000003E-2</v>
      </c>
      <c r="G9" s="10">
        <v>0.02</v>
      </c>
      <c r="I9" t="str">
        <f t="shared" si="1"/>
        <v>FG</v>
      </c>
      <c r="J9">
        <f t="shared" si="2"/>
        <v>8.1000000000000003E-2</v>
      </c>
      <c r="K9">
        <f t="shared" si="3"/>
        <v>9.6000000000000002E-2</v>
      </c>
      <c r="L9">
        <f t="shared" si="4"/>
        <v>9.6000000000000002E-2</v>
      </c>
      <c r="M9">
        <f t="shared" si="5"/>
        <v>0.35</v>
      </c>
      <c r="N9">
        <f t="shared" si="6"/>
        <v>0.1</v>
      </c>
      <c r="O9">
        <f t="shared" si="7"/>
        <v>9.0999999999999998E-2</v>
      </c>
      <c r="P9">
        <f t="shared" si="8"/>
        <v>8.7999999999999995E-2</v>
      </c>
      <c r="Q9">
        <f t="shared" si="9"/>
        <v>5.7000000000000002E-2</v>
      </c>
      <c r="R9" s="20">
        <f t="shared" si="10"/>
        <v>0.119875</v>
      </c>
      <c r="S9" s="20">
        <f t="shared" si="11"/>
        <v>9.396570422994005E-2</v>
      </c>
      <c r="T9" s="18">
        <f t="shared" si="19"/>
        <v>7.1022805191483601E-2</v>
      </c>
      <c r="U9" s="18"/>
      <c r="V9" s="18">
        <f t="shared" si="12"/>
        <v>0.20425635216789598</v>
      </c>
      <c r="W9" s="18">
        <f t="shared" si="13"/>
        <v>4.2479630332303835E-2</v>
      </c>
      <c r="X9" s="18">
        <f t="shared" si="14"/>
        <v>9.5916535811632606E-2</v>
      </c>
      <c r="Y9" s="18">
        <f t="shared" si="15"/>
        <v>1.9333548633820781E-7</v>
      </c>
      <c r="Z9" s="18">
        <f t="shared" si="16"/>
        <v>0.51125712109123034</v>
      </c>
      <c r="AA9" s="18">
        <f t="shared" si="17"/>
        <v>5.7785623372091303E-11</v>
      </c>
      <c r="AB9" s="18">
        <f t="shared" si="0"/>
        <v>1.8722824264991609E-8</v>
      </c>
      <c r="AC9" s="18">
        <f t="shared" si="18"/>
        <v>1</v>
      </c>
      <c r="AD9" s="18"/>
    </row>
    <row r="10" spans="1:30" x14ac:dyDescent="0.25">
      <c r="A10" s="23" t="s">
        <v>19</v>
      </c>
      <c r="B10" s="8" t="s">
        <v>20</v>
      </c>
      <c r="C10" s="8" t="s">
        <v>20</v>
      </c>
      <c r="D10" s="8" t="s">
        <v>20</v>
      </c>
      <c r="E10" s="8" t="s">
        <v>20</v>
      </c>
      <c r="F10" s="8" t="s">
        <v>20</v>
      </c>
      <c r="G10" s="10">
        <v>0.02</v>
      </c>
      <c r="R10" s="20"/>
      <c r="S10" s="20"/>
    </row>
    <row r="11" spans="1:30" x14ac:dyDescent="0.25">
      <c r="I11" t="s">
        <v>45</v>
      </c>
      <c r="J11">
        <v>7.0000000000000007E-2</v>
      </c>
      <c r="K11">
        <v>7.0000000000000007E-2</v>
      </c>
      <c r="L11">
        <v>7.0000000000000007E-2</v>
      </c>
      <c r="M11">
        <v>7.0000000000000007E-2</v>
      </c>
      <c r="N11">
        <v>7.0000000000000007E-2</v>
      </c>
      <c r="O11">
        <v>7.0000000000000007E-2</v>
      </c>
      <c r="P11">
        <v>7.0000000000000007E-2</v>
      </c>
      <c r="Q11">
        <v>7.0000000000000007E-2</v>
      </c>
      <c r="R11" s="20"/>
      <c r="S11" s="20"/>
    </row>
    <row r="12" spans="1:30" x14ac:dyDescent="0.25">
      <c r="A12" s="24">
        <v>42583</v>
      </c>
      <c r="B12" s="23" t="s">
        <v>25</v>
      </c>
      <c r="C12" s="23" t="s">
        <v>28</v>
      </c>
      <c r="D12" s="23" t="s">
        <v>30</v>
      </c>
      <c r="E12" s="23" t="s">
        <v>32</v>
      </c>
      <c r="F12" s="23" t="s">
        <v>24</v>
      </c>
      <c r="G12" s="23" t="s">
        <v>35</v>
      </c>
      <c r="R12" s="20"/>
      <c r="S12" s="20"/>
      <c r="V12" s="19"/>
      <c r="W12" s="19"/>
      <c r="X12" s="19"/>
      <c r="Y12" s="19"/>
    </row>
    <row r="13" spans="1:30" x14ac:dyDescent="0.25">
      <c r="A13" s="23" t="s">
        <v>0</v>
      </c>
      <c r="B13" s="8" t="s">
        <v>20</v>
      </c>
      <c r="C13" s="9" t="s">
        <v>20</v>
      </c>
      <c r="D13" s="9" t="s">
        <v>20</v>
      </c>
      <c r="E13" s="9" t="s">
        <v>20</v>
      </c>
      <c r="F13" s="10">
        <v>0.01</v>
      </c>
      <c r="G13" s="8">
        <v>4.4999999999999997E-3</v>
      </c>
      <c r="R13" s="20"/>
      <c r="S13" s="20"/>
    </row>
    <row r="14" spans="1:30" x14ac:dyDescent="0.25">
      <c r="A14" s="23" t="s">
        <v>3</v>
      </c>
      <c r="B14" s="10">
        <v>0.02</v>
      </c>
      <c r="C14" s="9">
        <v>1.2E-2</v>
      </c>
      <c r="D14" s="9">
        <v>0.14000000000000001</v>
      </c>
      <c r="E14" s="9" t="s">
        <v>20</v>
      </c>
      <c r="F14" s="9">
        <v>0.18</v>
      </c>
      <c r="G14" s="9">
        <v>7.0000000000000007E-2</v>
      </c>
      <c r="I14" s="17" t="s">
        <v>35</v>
      </c>
      <c r="R14" s="20" t="s">
        <v>43</v>
      </c>
      <c r="S14" s="20" t="s">
        <v>44</v>
      </c>
      <c r="T14" t="s">
        <v>42</v>
      </c>
      <c r="V14" t="str">
        <f>I15</f>
        <v>WTP1</v>
      </c>
      <c r="W14" t="str">
        <f>I16</f>
        <v>Well A</v>
      </c>
      <c r="X14" t="str">
        <f>I17</f>
        <v>Well F</v>
      </c>
      <c r="Y14" t="str">
        <f>I18</f>
        <v>Well B</v>
      </c>
      <c r="Z14" t="str">
        <f>I19</f>
        <v>Well E</v>
      </c>
      <c r="AA14" t="str">
        <f>I20</f>
        <v>DK</v>
      </c>
      <c r="AB14" t="str">
        <f>I21</f>
        <v>WWP1</v>
      </c>
      <c r="AC14" t="str">
        <f>I22</f>
        <v>FG</v>
      </c>
    </row>
    <row r="15" spans="1:30" x14ac:dyDescent="0.25">
      <c r="A15" s="23" t="s">
        <v>4</v>
      </c>
      <c r="B15" s="9" t="s">
        <v>20</v>
      </c>
      <c r="C15" s="10">
        <v>9.9000000000000008E-3</v>
      </c>
      <c r="D15" s="9">
        <v>0.11</v>
      </c>
      <c r="E15" s="9" t="s">
        <v>20</v>
      </c>
      <c r="F15" s="9">
        <v>0.18</v>
      </c>
      <c r="G15" s="9">
        <v>4.7E-2</v>
      </c>
      <c r="I15" t="str">
        <f>A2</f>
        <v>WTP1</v>
      </c>
      <c r="J15">
        <f>G2</f>
        <v>3.9E-2</v>
      </c>
      <c r="K15">
        <f>G13</f>
        <v>4.4999999999999997E-3</v>
      </c>
      <c r="L15">
        <f>G24</f>
        <v>0.01</v>
      </c>
      <c r="M15">
        <f>G35</f>
        <v>1.7000000000000001E-2</v>
      </c>
      <c r="N15">
        <f>G46</f>
        <v>6.7000000000000002E-3</v>
      </c>
      <c r="O15">
        <f>G57</f>
        <v>1.2E-2</v>
      </c>
      <c r="P15" t="str">
        <f>G68</f>
        <v>ND</v>
      </c>
      <c r="Q15" t="str">
        <f>G79</f>
        <v>ND</v>
      </c>
      <c r="R15" s="20">
        <f>AVERAGE(J15:Q15)</f>
        <v>1.4866666666666667E-2</v>
      </c>
      <c r="S15" s="20">
        <f>STDEV(J15:Q15)</f>
        <v>1.25939138740372E-2</v>
      </c>
      <c r="T15" s="18">
        <f>TTEST($J15:$Q15,$R$15:$R$22,2,3)</f>
        <v>4.2814955557067477E-2</v>
      </c>
      <c r="U15" s="18"/>
      <c r="V15" s="18">
        <f>TTEST(J$15:Q$15,J15:Q15,2,3)</f>
        <v>1</v>
      </c>
      <c r="W15" s="18">
        <f t="shared" ref="W15:W21" si="20">TTEST(J$16:Q$16,J15:Q15,2,3)</f>
        <v>3.822993560846296E-5</v>
      </c>
      <c r="X15" s="18">
        <f t="shared" ref="X15:X21" si="21">TTEST(J$17:Q$17,J15:Q15,2,3)</f>
        <v>6.1620832854833375E-4</v>
      </c>
      <c r="Y15" s="18">
        <f t="shared" ref="Y15:Y21" si="22">TTEST(J$18:Q$18,J15:Q15,2,3)</f>
        <v>1.1931569328296125E-8</v>
      </c>
      <c r="Z15" s="18">
        <f t="shared" ref="Z15:Z21" si="23">TTEST(J$19:Q$19,J15:Q15,2,3)</f>
        <v>1.9574961960124777E-2</v>
      </c>
      <c r="AA15" s="18">
        <f t="shared" ref="AA15:AA21" si="24">TTEST(J$20:Q$20,J15:Q15,2,3)</f>
        <v>1.1014798132436267E-6</v>
      </c>
      <c r="AB15" s="18">
        <f t="shared" ref="AB15:AB18" si="25">TTEST(J$21:Q$21,J15:Q15,2,3)</f>
        <v>1.9221212333977128E-7</v>
      </c>
      <c r="AC15" s="18">
        <f>TTEST(J$22:Q$22,J15:Q15,2,3)</f>
        <v>0.23297851416559989</v>
      </c>
    </row>
    <row r="16" spans="1:30" x14ac:dyDescent="0.25">
      <c r="A16" s="23" t="s">
        <v>2</v>
      </c>
      <c r="B16" s="10">
        <v>4.3999999999999997E-2</v>
      </c>
      <c r="C16" s="9">
        <v>3.5000000000000003E-2</v>
      </c>
      <c r="D16" s="9">
        <v>0.36</v>
      </c>
      <c r="E16" s="9" t="s">
        <v>20</v>
      </c>
      <c r="F16" s="9">
        <v>0.52</v>
      </c>
      <c r="G16" s="9">
        <v>0.19</v>
      </c>
      <c r="I16" t="str">
        <f t="shared" ref="I16:I21" si="26">A3</f>
        <v>Well A</v>
      </c>
      <c r="J16">
        <f t="shared" ref="J16:J20" si="27">G3</f>
        <v>7.6999999999999999E-2</v>
      </c>
      <c r="K16">
        <f t="shared" ref="K16:K21" si="28">G14</f>
        <v>7.0000000000000007E-2</v>
      </c>
      <c r="L16">
        <f t="shared" ref="L16:L21" si="29">G25</f>
        <v>7.5999999999999998E-2</v>
      </c>
      <c r="M16">
        <f t="shared" ref="M16:M21" si="30">G36</f>
        <v>5.5E-2</v>
      </c>
      <c r="N16">
        <f t="shared" ref="N16:N21" si="31">G47</f>
        <v>0.05</v>
      </c>
      <c r="O16">
        <f t="shared" ref="O16:O21" si="32">G58</f>
        <v>5.2999999999999999E-2</v>
      </c>
      <c r="P16">
        <f t="shared" ref="P16:P21" si="33">G69</f>
        <v>4.8000000000000001E-2</v>
      </c>
      <c r="Q16">
        <f t="shared" ref="Q16:Q21" si="34">G80</f>
        <v>0.05</v>
      </c>
      <c r="R16" s="20">
        <f t="shared" ref="R16:R21" si="35">AVERAGE(J16:Q16)</f>
        <v>5.9874999999999998E-2</v>
      </c>
      <c r="S16" s="20">
        <f t="shared" ref="S16:S21" si="36">STDEV(J16:Q16)</f>
        <v>1.2322308457196115E-2</v>
      </c>
      <c r="T16" s="18">
        <f t="shared" ref="T16:T22" si="37">TTEST($J16:$Q16,$R$15:$R$22,2,3)</f>
        <v>0.32532348758189533</v>
      </c>
      <c r="U16" s="18"/>
      <c r="V16" s="18">
        <f>TTEST(J$15:Q$15,J16:Q16,2,3)</f>
        <v>3.822993560846296E-5</v>
      </c>
      <c r="W16" s="18">
        <f t="shared" si="20"/>
        <v>1</v>
      </c>
      <c r="X16" s="18">
        <f t="shared" si="21"/>
        <v>0.19612910776308151</v>
      </c>
      <c r="Y16" s="18">
        <f t="shared" si="22"/>
        <v>4.6367412320077518E-7</v>
      </c>
      <c r="Z16" s="18">
        <f t="shared" si="23"/>
        <v>0.36456083105477632</v>
      </c>
      <c r="AA16" s="18">
        <f t="shared" si="24"/>
        <v>5.4294195242050482E-6</v>
      </c>
      <c r="AB16" s="18">
        <f t="shared" si="25"/>
        <v>1.058392015923457E-6</v>
      </c>
      <c r="AC16" s="18">
        <f>TTEST(J$22:Q$22,J16:Q16,2,3)</f>
        <v>4.1195456476495147E-5</v>
      </c>
    </row>
    <row r="17" spans="1:29" x14ac:dyDescent="0.25">
      <c r="A17" s="23" t="s">
        <v>15</v>
      </c>
      <c r="B17" s="9" t="s">
        <v>20</v>
      </c>
      <c r="C17" s="10">
        <v>3.3E-3</v>
      </c>
      <c r="D17" s="9">
        <v>3.9E-2</v>
      </c>
      <c r="E17" s="9" t="s">
        <v>20</v>
      </c>
      <c r="F17" s="9">
        <v>7.3999999999999996E-2</v>
      </c>
      <c r="G17" s="9">
        <v>1.6E-2</v>
      </c>
      <c r="I17" t="str">
        <f t="shared" si="26"/>
        <v>Well F</v>
      </c>
      <c r="J17">
        <f t="shared" si="27"/>
        <v>4.4999999999999998E-2</v>
      </c>
      <c r="K17">
        <f t="shared" si="28"/>
        <v>4.7E-2</v>
      </c>
      <c r="L17">
        <f t="shared" si="29"/>
        <v>4.4999999999999998E-2</v>
      </c>
      <c r="M17">
        <f t="shared" si="30"/>
        <v>8.8999999999999996E-2</v>
      </c>
      <c r="N17">
        <f t="shared" si="31"/>
        <v>4.1000000000000002E-2</v>
      </c>
      <c r="O17">
        <f t="shared" si="32"/>
        <v>5.0999999999999997E-2</v>
      </c>
      <c r="P17">
        <f t="shared" si="33"/>
        <v>4.2000000000000003E-2</v>
      </c>
      <c r="Q17">
        <f t="shared" si="34"/>
        <v>4.1000000000000002E-2</v>
      </c>
      <c r="R17" s="20">
        <f t="shared" si="35"/>
        <v>5.0124999999999996E-2</v>
      </c>
      <c r="S17" s="20">
        <f t="shared" si="36"/>
        <v>1.6066269013059659E-2</v>
      </c>
      <c r="T17" s="18">
        <f t="shared" si="37"/>
        <v>0.21688737189994048</v>
      </c>
      <c r="U17" s="18"/>
      <c r="V17" s="18">
        <f>TTEST(J$15:Q$15,J17:Q17,2,3)</f>
        <v>6.1620832854833375E-4</v>
      </c>
      <c r="W17" s="18">
        <f t="shared" si="20"/>
        <v>0.19612910776308151</v>
      </c>
      <c r="X17" s="18">
        <f t="shared" si="21"/>
        <v>1</v>
      </c>
      <c r="Y17" s="18">
        <f t="shared" si="22"/>
        <v>8.7160350208602344E-8</v>
      </c>
      <c r="Z17" s="18">
        <f t="shared" si="23"/>
        <v>0.90556208998014853</v>
      </c>
      <c r="AA17" s="18">
        <f t="shared" si="24"/>
        <v>2.7389986696055355E-6</v>
      </c>
      <c r="AB17" s="18">
        <f t="shared" si="25"/>
        <v>3.2801976165060164E-6</v>
      </c>
      <c r="AC17" s="18">
        <f t="shared" ref="AC17:AC20" si="38">TTEST(J$22:Q$22,J17:Q17,2,3)</f>
        <v>1.5350250198501796E-3</v>
      </c>
    </row>
    <row r="18" spans="1:29" x14ac:dyDescent="0.25">
      <c r="A18" s="23" t="s">
        <v>36</v>
      </c>
      <c r="B18" s="10">
        <v>3.5999999999999997E-2</v>
      </c>
      <c r="C18" s="9">
        <v>5.2999999999999999E-2</v>
      </c>
      <c r="D18" s="9">
        <v>0.59</v>
      </c>
      <c r="E18" s="9" t="s">
        <v>20</v>
      </c>
      <c r="F18" s="9">
        <v>0.98</v>
      </c>
      <c r="G18" s="9">
        <v>0.23</v>
      </c>
      <c r="I18" t="str">
        <f t="shared" si="26"/>
        <v>Well B</v>
      </c>
      <c r="J18">
        <f t="shared" si="27"/>
        <v>0.13</v>
      </c>
      <c r="K18">
        <f t="shared" si="28"/>
        <v>0.19</v>
      </c>
      <c r="L18">
        <f t="shared" si="29"/>
        <v>0.19</v>
      </c>
      <c r="M18">
        <f t="shared" si="30"/>
        <v>0.16</v>
      </c>
      <c r="N18">
        <f t="shared" si="31"/>
        <v>0.15</v>
      </c>
      <c r="O18">
        <f t="shared" si="32"/>
        <v>0.18</v>
      </c>
      <c r="P18">
        <f t="shared" si="33"/>
        <v>0.15</v>
      </c>
      <c r="Q18">
        <f t="shared" si="34"/>
        <v>0.2</v>
      </c>
      <c r="R18" s="20">
        <f t="shared" si="35"/>
        <v>0.16874999999999998</v>
      </c>
      <c r="S18" s="20">
        <f t="shared" si="36"/>
        <v>2.4748737341529402E-2</v>
      </c>
      <c r="T18" s="18">
        <f t="shared" si="37"/>
        <v>5.3060081951159563E-2</v>
      </c>
      <c r="U18" s="18"/>
      <c r="V18" s="18">
        <f t="shared" ref="V18:V21" si="39">TTEST(J$15:Q$15,J18:Q18,2,3)</f>
        <v>1.1931569328296125E-8</v>
      </c>
      <c r="W18" s="18">
        <f t="shared" si="20"/>
        <v>4.6367412320077518E-7</v>
      </c>
      <c r="X18" s="18">
        <f t="shared" si="21"/>
        <v>8.7160350208602344E-8</v>
      </c>
      <c r="Y18" s="18">
        <f t="shared" si="22"/>
        <v>1</v>
      </c>
      <c r="Z18" s="18">
        <f t="shared" si="23"/>
        <v>8.6746728843812121E-7</v>
      </c>
      <c r="AA18" s="18">
        <f t="shared" si="24"/>
        <v>4.3088602146792451E-4</v>
      </c>
      <c r="AB18" s="18">
        <f t="shared" si="25"/>
        <v>1.025549961444207E-4</v>
      </c>
      <c r="AC18" s="18">
        <f t="shared" si="38"/>
        <v>5.7825486534174084E-7</v>
      </c>
    </row>
    <row r="19" spans="1:29" x14ac:dyDescent="0.25">
      <c r="A19" s="23" t="s">
        <v>37</v>
      </c>
      <c r="B19" s="10">
        <v>2.1999999999999999E-2</v>
      </c>
      <c r="C19" s="9">
        <v>3.7999999999999999E-2</v>
      </c>
      <c r="D19" s="9">
        <v>0.31</v>
      </c>
      <c r="E19" s="9">
        <v>3.8999999999999998E-3</v>
      </c>
      <c r="F19" s="9">
        <v>0.63</v>
      </c>
      <c r="G19" s="9">
        <v>0.1</v>
      </c>
      <c r="I19" t="str">
        <f t="shared" si="26"/>
        <v>Well E</v>
      </c>
      <c r="J19">
        <f t="shared" si="27"/>
        <v>1.4999999999999999E-2</v>
      </c>
      <c r="K19">
        <f t="shared" si="28"/>
        <v>1.6E-2</v>
      </c>
      <c r="L19">
        <f t="shared" si="29"/>
        <v>2.1999999999999999E-2</v>
      </c>
      <c r="M19">
        <f t="shared" si="30"/>
        <v>7.9000000000000001E-2</v>
      </c>
      <c r="N19">
        <f t="shared" si="31"/>
        <v>0.1</v>
      </c>
      <c r="O19">
        <f t="shared" si="32"/>
        <v>6.4000000000000001E-2</v>
      </c>
      <c r="P19">
        <f t="shared" si="33"/>
        <v>4.3999999999999997E-2</v>
      </c>
      <c r="Q19">
        <f t="shared" si="34"/>
        <v>4.9000000000000002E-2</v>
      </c>
      <c r="R19" s="20">
        <f t="shared" si="35"/>
        <v>4.8625000000000002E-2</v>
      </c>
      <c r="S19" s="20">
        <f t="shared" si="36"/>
        <v>3.0992798702740149E-2</v>
      </c>
      <c r="T19" s="18">
        <f t="shared" si="37"/>
        <v>0.21430117584655994</v>
      </c>
      <c r="U19" s="18"/>
      <c r="V19" s="18">
        <f t="shared" si="39"/>
        <v>1.9574961960124777E-2</v>
      </c>
      <c r="W19" s="18">
        <f t="shared" si="20"/>
        <v>0.36456083105477632</v>
      </c>
      <c r="X19" s="18">
        <f t="shared" si="21"/>
        <v>0.90556208998014853</v>
      </c>
      <c r="Y19" s="18">
        <f t="shared" si="22"/>
        <v>8.6746728843812121E-7</v>
      </c>
      <c r="Z19" s="18">
        <f t="shared" si="23"/>
        <v>1</v>
      </c>
      <c r="AA19" s="18">
        <f t="shared" si="24"/>
        <v>5.0425743837934504E-7</v>
      </c>
      <c r="AB19" s="18">
        <f>TTEST(J$21:Q$21,J19:Q19,2,3)</f>
        <v>9.1401747709943866E-4</v>
      </c>
      <c r="AC19" s="18">
        <f t="shared" si="38"/>
        <v>4.4737277355215786E-2</v>
      </c>
    </row>
    <row r="20" spans="1:29" x14ac:dyDescent="0.25">
      <c r="A20" s="23" t="s">
        <v>18</v>
      </c>
      <c r="B20" s="9" t="s">
        <v>20</v>
      </c>
      <c r="C20" s="9">
        <v>2.1999999999999999E-2</v>
      </c>
      <c r="D20" s="9">
        <v>6.9000000000000006E-2</v>
      </c>
      <c r="E20" s="9">
        <v>9.1E-4</v>
      </c>
      <c r="F20" s="9">
        <v>9.6000000000000002E-2</v>
      </c>
      <c r="G20" s="9">
        <v>2.1000000000000001E-2</v>
      </c>
      <c r="I20" t="s">
        <v>16</v>
      </c>
      <c r="J20">
        <f t="shared" si="27"/>
        <v>0.21</v>
      </c>
      <c r="K20">
        <f t="shared" si="28"/>
        <v>0.23</v>
      </c>
      <c r="L20">
        <f t="shared" si="29"/>
        <v>0.27</v>
      </c>
      <c r="M20">
        <f t="shared" si="30"/>
        <v>0.28000000000000003</v>
      </c>
      <c r="N20">
        <f t="shared" si="31"/>
        <v>0.25</v>
      </c>
      <c r="O20">
        <f t="shared" si="32"/>
        <v>0.28000000000000003</v>
      </c>
      <c r="P20">
        <f t="shared" si="33"/>
        <v>0.36</v>
      </c>
      <c r="Q20">
        <f t="shared" si="34"/>
        <v>0.36</v>
      </c>
      <c r="R20" s="20">
        <f t="shared" si="35"/>
        <v>0.27999999999999997</v>
      </c>
      <c r="S20" s="20">
        <f t="shared" si="36"/>
        <v>5.5032457955023775E-2</v>
      </c>
      <c r="T20" s="18">
        <f t="shared" si="37"/>
        <v>3.5415677551446992E-4</v>
      </c>
      <c r="U20" s="18"/>
      <c r="V20" s="18">
        <f t="shared" si="39"/>
        <v>1.1014798132436267E-6</v>
      </c>
      <c r="W20" s="18">
        <f t="shared" si="20"/>
        <v>5.4294195242050482E-6</v>
      </c>
      <c r="X20" s="18">
        <f t="shared" si="21"/>
        <v>2.7389986696055355E-6</v>
      </c>
      <c r="Y20" s="18">
        <f t="shared" si="22"/>
        <v>4.3088602146792451E-4</v>
      </c>
      <c r="Z20" s="18">
        <f t="shared" si="23"/>
        <v>5.0425743837934504E-7</v>
      </c>
      <c r="AA20" s="18">
        <f t="shared" si="24"/>
        <v>1</v>
      </c>
      <c r="AB20" s="18">
        <f>TTEST(J$21:Q$21,J20:Q20,2,3)</f>
        <v>3.6689655529698524E-5</v>
      </c>
      <c r="AC20" s="18">
        <f t="shared" si="38"/>
        <v>3.1707171059690863E-6</v>
      </c>
    </row>
    <row r="21" spans="1:29" x14ac:dyDescent="0.25">
      <c r="A21" s="23" t="s">
        <v>19</v>
      </c>
      <c r="B21" s="9" t="s">
        <v>20</v>
      </c>
      <c r="C21" s="9" t="s">
        <v>20</v>
      </c>
      <c r="D21" s="9" t="s">
        <v>20</v>
      </c>
      <c r="E21" s="9" t="s">
        <v>20</v>
      </c>
      <c r="F21" s="9" t="s">
        <v>20</v>
      </c>
      <c r="G21" s="9" t="s">
        <v>20</v>
      </c>
      <c r="I21" t="str">
        <f t="shared" si="26"/>
        <v>WWP1</v>
      </c>
      <c r="J21">
        <f>G8</f>
        <v>9.1999999999999998E-2</v>
      </c>
      <c r="K21">
        <f t="shared" si="28"/>
        <v>0.1</v>
      </c>
      <c r="L21">
        <f t="shared" si="29"/>
        <v>0.12</v>
      </c>
      <c r="M21">
        <f t="shared" si="30"/>
        <v>0.11</v>
      </c>
      <c r="N21">
        <f t="shared" si="31"/>
        <v>0.1</v>
      </c>
      <c r="O21">
        <f t="shared" si="32"/>
        <v>0.11</v>
      </c>
      <c r="P21">
        <f t="shared" si="33"/>
        <v>0.11</v>
      </c>
      <c r="Q21">
        <f t="shared" si="34"/>
        <v>0.11</v>
      </c>
      <c r="R21" s="20">
        <f t="shared" si="35"/>
        <v>0.1065</v>
      </c>
      <c r="S21" s="20">
        <f t="shared" si="36"/>
        <v>8.6684979750160339E-3</v>
      </c>
      <c r="T21" s="18">
        <f t="shared" si="37"/>
        <v>0.70399528481699591</v>
      </c>
      <c r="U21" s="18"/>
      <c r="V21" s="18">
        <f t="shared" si="39"/>
        <v>1.9221212333977128E-7</v>
      </c>
      <c r="W21" s="18">
        <f t="shared" si="20"/>
        <v>1.058392015923457E-6</v>
      </c>
      <c r="X21" s="18">
        <f t="shared" si="21"/>
        <v>3.2801976165060164E-6</v>
      </c>
      <c r="Y21" s="18">
        <f t="shared" si="22"/>
        <v>1.025549961444207E-4</v>
      </c>
      <c r="Z21" s="18">
        <f t="shared" si="23"/>
        <v>9.1401747709943866E-4</v>
      </c>
      <c r="AA21" s="18">
        <f t="shared" si="24"/>
        <v>3.6689655529698524E-5</v>
      </c>
      <c r="AB21" s="18">
        <f>TTEST(J$21:Q$21,J21:Q21,2,3)</f>
        <v>1</v>
      </c>
      <c r="AC21" s="18">
        <f>TTEST(J$22:Q$22,J21:Q21,2,3)</f>
        <v>5.5686541358067502E-9</v>
      </c>
    </row>
    <row r="22" spans="1:29" x14ac:dyDescent="0.25">
      <c r="I22" t="str">
        <f t="shared" ref="I22" si="40">A9</f>
        <v>FG</v>
      </c>
      <c r="J22">
        <f t="shared" ref="J22" si="41">G9</f>
        <v>0.02</v>
      </c>
      <c r="K22">
        <f t="shared" ref="K22" si="42">G20</f>
        <v>2.1000000000000001E-2</v>
      </c>
      <c r="L22">
        <f t="shared" ref="L22" si="43">G31</f>
        <v>2.5999999999999999E-2</v>
      </c>
      <c r="M22">
        <f t="shared" ref="M22" si="44">G42</f>
        <v>0.02</v>
      </c>
      <c r="N22">
        <f t="shared" ref="N22" si="45">G53</f>
        <v>2.1999999999999999E-2</v>
      </c>
      <c r="O22">
        <f t="shared" ref="O22" si="46">G64</f>
        <v>2.3E-2</v>
      </c>
      <c r="P22">
        <f t="shared" ref="P22" si="47">G75</f>
        <v>0.02</v>
      </c>
      <c r="Q22">
        <f t="shared" ref="Q22" si="48">G86</f>
        <v>2.3E-2</v>
      </c>
      <c r="R22" s="20">
        <f t="shared" ref="R22" si="49">AVERAGE(J22:Q22)</f>
        <v>2.1874999999999999E-2</v>
      </c>
      <c r="S22" s="20">
        <f t="shared" ref="S22" si="50">STDEV(J22:Q22)</f>
        <v>2.1001700611413075E-3</v>
      </c>
      <c r="T22" s="18">
        <f t="shared" si="37"/>
        <v>5.8669680412363284E-2</v>
      </c>
      <c r="V22" s="18">
        <f t="shared" ref="V22" si="51">TTEST(J$15:Q$15,J22:Q22,2,3)</f>
        <v>0.23297851416559989</v>
      </c>
      <c r="W22" s="18">
        <f t="shared" ref="W22" si="52">TTEST(J$16:Q$16,J22:Q22,2,3)</f>
        <v>4.1195456476495147E-5</v>
      </c>
      <c r="X22" s="18">
        <f t="shared" ref="X22" si="53">TTEST(J$17:Q$17,J22:Q22,2,3)</f>
        <v>1.5350250198501796E-3</v>
      </c>
      <c r="Y22" s="18">
        <f t="shared" ref="Y22" si="54">TTEST(J$18:Q$18,J22:Q22,2,3)</f>
        <v>5.7825486534174084E-7</v>
      </c>
      <c r="Z22" s="18">
        <f t="shared" ref="Z22" si="55">TTEST(J$19:Q$19,J22:Q22,2,3)</f>
        <v>4.4737277355215786E-2</v>
      </c>
      <c r="AA22" s="18">
        <f t="shared" ref="AA22" si="56">TTEST(J$20:Q$20,J22:Q22,2,3)</f>
        <v>3.1707171059690863E-6</v>
      </c>
      <c r="AB22" s="18">
        <f>TTEST(J$21:Q$21,J22:Q22,2,3)</f>
        <v>5.5686541358067502E-9</v>
      </c>
      <c r="AC22" s="18">
        <f>TTEST(J$22:Q$22,J22:Q22,2,3)</f>
        <v>1</v>
      </c>
    </row>
    <row r="23" spans="1:29" x14ac:dyDescent="0.25">
      <c r="A23" s="24">
        <v>42614</v>
      </c>
      <c r="B23" s="23" t="s">
        <v>25</v>
      </c>
      <c r="C23" s="23" t="s">
        <v>28</v>
      </c>
      <c r="D23" s="23" t="s">
        <v>30</v>
      </c>
      <c r="E23" s="23" t="s">
        <v>32</v>
      </c>
      <c r="F23" s="23" t="s">
        <v>24</v>
      </c>
      <c r="G23" s="23" t="s">
        <v>35</v>
      </c>
      <c r="R23" s="20"/>
      <c r="S23" s="20"/>
      <c r="V23" s="18"/>
      <c r="W23" s="18"/>
      <c r="X23" s="18"/>
      <c r="Y23" s="18"/>
      <c r="Z23" s="18"/>
      <c r="AA23" s="18"/>
      <c r="AB23" s="18"/>
    </row>
    <row r="24" spans="1:29" x14ac:dyDescent="0.25">
      <c r="A24" s="23" t="s">
        <v>0</v>
      </c>
      <c r="B24" s="9" t="s">
        <v>20</v>
      </c>
      <c r="C24" s="9" t="s">
        <v>20</v>
      </c>
      <c r="D24" s="10">
        <v>1.9E-2</v>
      </c>
      <c r="E24" s="9" t="s">
        <v>20</v>
      </c>
      <c r="F24" s="10">
        <v>3.4000000000000002E-2</v>
      </c>
      <c r="G24" s="9">
        <v>0.01</v>
      </c>
      <c r="I24" s="17" t="s">
        <v>25</v>
      </c>
      <c r="J24" s="21">
        <v>43297</v>
      </c>
      <c r="K24" s="21">
        <v>43328</v>
      </c>
      <c r="L24" s="21">
        <v>43359</v>
      </c>
      <c r="M24" s="21">
        <v>43389</v>
      </c>
      <c r="N24" s="21">
        <v>43420</v>
      </c>
      <c r="O24" s="21">
        <v>43450</v>
      </c>
      <c r="P24" s="21">
        <v>43481</v>
      </c>
      <c r="Q24" s="21">
        <v>43512</v>
      </c>
      <c r="R24" s="20" t="s">
        <v>43</v>
      </c>
      <c r="S24" s="20" t="s">
        <v>44</v>
      </c>
      <c r="T24" t="s">
        <v>42</v>
      </c>
      <c r="V24" t="str">
        <f>I25</f>
        <v>WTP1</v>
      </c>
      <c r="W24" t="str">
        <f>I26</f>
        <v>Well A</v>
      </c>
      <c r="X24" t="str">
        <f>I27</f>
        <v>Well F</v>
      </c>
      <c r="Y24" t="str">
        <f>I28</f>
        <v>Well B</v>
      </c>
      <c r="Z24" t="str">
        <f>I29</f>
        <v>Well E</v>
      </c>
      <c r="AA24" t="str">
        <f>I30</f>
        <v>DK</v>
      </c>
      <c r="AB24" t="str">
        <f>I31</f>
        <v>WWP1</v>
      </c>
      <c r="AC24" t="str">
        <f>I32</f>
        <v>FG</v>
      </c>
    </row>
    <row r="25" spans="1:29" x14ac:dyDescent="0.25">
      <c r="A25" s="23" t="s">
        <v>3</v>
      </c>
      <c r="B25" s="9" t="s">
        <v>20</v>
      </c>
      <c r="C25" s="9">
        <v>1.2E-2</v>
      </c>
      <c r="D25" s="9">
        <v>0.13</v>
      </c>
      <c r="E25" s="9" t="s">
        <v>20</v>
      </c>
      <c r="F25" s="9">
        <v>0.18</v>
      </c>
      <c r="G25" s="9">
        <v>7.5999999999999998E-2</v>
      </c>
      <c r="I25" t="s">
        <v>0</v>
      </c>
      <c r="J25" s="8" t="s">
        <v>20</v>
      </c>
      <c r="K25" s="8" t="s">
        <v>20</v>
      </c>
      <c r="L25" s="9" t="s">
        <v>20</v>
      </c>
      <c r="M25" s="9" t="s">
        <v>20</v>
      </c>
      <c r="N25" s="9" t="s">
        <v>20</v>
      </c>
      <c r="O25" s="9" t="s">
        <v>20</v>
      </c>
      <c r="P25" s="9" t="s">
        <v>20</v>
      </c>
      <c r="Q25" s="9" t="s">
        <v>20</v>
      </c>
      <c r="R25" s="20" t="e">
        <f>AVERAGE(J25:Q25)</f>
        <v>#DIV/0!</v>
      </c>
      <c r="S25" s="20" t="e">
        <f>STDEV(J25:Q25)</f>
        <v>#DIV/0!</v>
      </c>
      <c r="T25" s="18" t="e">
        <f>TTEST($J25:$Q25,$R$15:$R$22,2,3)</f>
        <v>#DIV/0!</v>
      </c>
      <c r="V25" s="18" t="e">
        <f>TTEST(J$25:Q$25,J25:Q25,2,3)</f>
        <v>#DIV/0!</v>
      </c>
      <c r="W25" s="18" t="e">
        <f>TTEST(J$26:Q$26,J25:Q25,2,3)</f>
        <v>#DIV/0!</v>
      </c>
      <c r="X25" s="18" t="e">
        <f>TTEST(J$27:Q$27,J25:Q25,2,3)</f>
        <v>#DIV/0!</v>
      </c>
      <c r="Y25" s="18" t="e">
        <f>TTEST(J$28:Q$28,J25:Q25,2,3)</f>
        <v>#DIV/0!</v>
      </c>
      <c r="Z25" s="18" t="e">
        <f>TTEST(J$29:Q$29,J25:Q25,2,3)</f>
        <v>#DIV/0!</v>
      </c>
      <c r="AA25" s="18" t="e">
        <f>TTEST(J$30:Q$30,J25:Q25,2,3)</f>
        <v>#DIV/0!</v>
      </c>
      <c r="AB25" s="18" t="e">
        <f>TTEST(J$31:Q$31,J25:Q25,2,3)</f>
        <v>#DIV/0!</v>
      </c>
      <c r="AC25" s="18" t="e">
        <f>TTEST(J$32:Q$32,J25:Q25,2,3)</f>
        <v>#DIV/0!</v>
      </c>
    </row>
    <row r="26" spans="1:29" x14ac:dyDescent="0.25">
      <c r="A26" s="23" t="s">
        <v>4</v>
      </c>
      <c r="B26" s="9" t="s">
        <v>20</v>
      </c>
      <c r="C26" s="10">
        <v>8.8000000000000005E-3</v>
      </c>
      <c r="D26" s="9">
        <v>0.11</v>
      </c>
      <c r="E26" s="9" t="s">
        <v>20</v>
      </c>
      <c r="F26" s="9">
        <v>0.19</v>
      </c>
      <c r="G26" s="9">
        <v>4.4999999999999998E-2</v>
      </c>
      <c r="I26" t="s">
        <v>3</v>
      </c>
      <c r="J26" s="8" t="s">
        <v>20</v>
      </c>
      <c r="K26" s="10">
        <v>0.02</v>
      </c>
      <c r="L26" s="9" t="s">
        <v>20</v>
      </c>
      <c r="M26" s="9" t="s">
        <v>20</v>
      </c>
      <c r="N26" s="9" t="s">
        <v>20</v>
      </c>
      <c r="O26" s="9" t="s">
        <v>20</v>
      </c>
      <c r="P26" s="9" t="s">
        <v>20</v>
      </c>
      <c r="Q26" s="9" t="s">
        <v>20</v>
      </c>
      <c r="R26" s="20">
        <f t="shared" ref="R26:R32" si="57">AVERAGE(J26:Q26)</f>
        <v>0.02</v>
      </c>
      <c r="S26" s="20" t="e">
        <f t="shared" ref="S26:S32" si="58">STDEV(J26:Q26)</f>
        <v>#DIV/0!</v>
      </c>
      <c r="T26" s="18" t="e">
        <f t="shared" ref="T26:T32" si="59">TTEST($J26:$Q26,$R$15:$R$22,2,3)</f>
        <v>#DIV/0!</v>
      </c>
      <c r="V26" s="18" t="e">
        <f t="shared" ref="V26:V32" si="60">TTEST(J$25:Q$25,J26:Q26,2,3)</f>
        <v>#DIV/0!</v>
      </c>
      <c r="W26" s="18" t="e">
        <f t="shared" ref="W26:W32" si="61">TTEST(J$26:Q$26,J26:Q26,2,3)</f>
        <v>#DIV/0!</v>
      </c>
      <c r="X26" s="18" t="e">
        <f t="shared" ref="X26:X32" si="62">TTEST(J$27:Q$27,J26:Q26,2,3)</f>
        <v>#DIV/0!</v>
      </c>
      <c r="Y26" s="18" t="e">
        <f t="shared" ref="Y26:Y32" si="63">TTEST(J$28:Q$28,J26:Q26,2,3)</f>
        <v>#DIV/0!</v>
      </c>
      <c r="Z26" s="18" t="e">
        <f t="shared" ref="Z26:Z32" si="64">TTEST(J$29:Q$29,J26:Q26,2,3)</f>
        <v>#DIV/0!</v>
      </c>
      <c r="AA26" s="18" t="e">
        <f t="shared" ref="AA26:AA32" si="65">TTEST(J$30:Q$30,J26:Q26,2,3)</f>
        <v>#DIV/0!</v>
      </c>
      <c r="AB26" s="18" t="e">
        <f t="shared" ref="AB26:AB32" si="66">TTEST(J$31:Q$31,J26:Q26,2,3)</f>
        <v>#DIV/0!</v>
      </c>
      <c r="AC26" s="18" t="e">
        <f t="shared" ref="AC26:AC32" si="67">TTEST(J$32:Q$32,J26:Q26,2,3)</f>
        <v>#DIV/0!</v>
      </c>
    </row>
    <row r="27" spans="1:29" x14ac:dyDescent="0.25">
      <c r="A27" s="23" t="s">
        <v>2</v>
      </c>
      <c r="B27" s="10">
        <v>4.8000000000000001E-2</v>
      </c>
      <c r="C27" s="9">
        <v>3.5000000000000003E-2</v>
      </c>
      <c r="D27" s="9">
        <v>0.36</v>
      </c>
      <c r="E27" s="9" t="s">
        <v>20</v>
      </c>
      <c r="F27" s="9">
        <v>0.63</v>
      </c>
      <c r="G27" s="9">
        <v>0.19</v>
      </c>
      <c r="I27" t="s">
        <v>4</v>
      </c>
      <c r="J27" s="8" t="s">
        <v>20</v>
      </c>
      <c r="K27" s="9" t="s">
        <v>20</v>
      </c>
      <c r="L27" s="9" t="s">
        <v>20</v>
      </c>
      <c r="M27" s="9" t="s">
        <v>20</v>
      </c>
      <c r="N27" s="9" t="s">
        <v>20</v>
      </c>
      <c r="O27" s="9" t="s">
        <v>20</v>
      </c>
      <c r="P27" s="9" t="s">
        <v>20</v>
      </c>
      <c r="Q27" s="9" t="s">
        <v>20</v>
      </c>
      <c r="R27" s="20" t="e">
        <f t="shared" si="57"/>
        <v>#DIV/0!</v>
      </c>
      <c r="S27" s="20" t="e">
        <f t="shared" si="58"/>
        <v>#DIV/0!</v>
      </c>
      <c r="T27" s="18" t="e">
        <f t="shared" si="59"/>
        <v>#DIV/0!</v>
      </c>
      <c r="V27" s="18" t="e">
        <f t="shared" si="60"/>
        <v>#DIV/0!</v>
      </c>
      <c r="W27" s="18" t="e">
        <f t="shared" si="61"/>
        <v>#DIV/0!</v>
      </c>
      <c r="X27" s="18" t="e">
        <f>TTEST(J$27:Q$27,J27:Q27,2,3)</f>
        <v>#DIV/0!</v>
      </c>
      <c r="Y27" s="18" t="e">
        <f t="shared" si="63"/>
        <v>#DIV/0!</v>
      </c>
      <c r="Z27" s="18" t="e">
        <f t="shared" si="64"/>
        <v>#DIV/0!</v>
      </c>
      <c r="AA27" s="18" t="e">
        <f t="shared" si="65"/>
        <v>#DIV/0!</v>
      </c>
      <c r="AB27" s="18" t="e">
        <f t="shared" si="66"/>
        <v>#DIV/0!</v>
      </c>
      <c r="AC27" s="18" t="e">
        <f t="shared" si="67"/>
        <v>#DIV/0!</v>
      </c>
    </row>
    <row r="28" spans="1:29" x14ac:dyDescent="0.25">
      <c r="A28" s="23" t="s">
        <v>15</v>
      </c>
      <c r="B28" s="9" t="s">
        <v>20</v>
      </c>
      <c r="C28" s="10">
        <v>3.7000000000000002E-3</v>
      </c>
      <c r="D28" s="9">
        <v>4.8000000000000001E-2</v>
      </c>
      <c r="E28" s="9" t="s">
        <v>20</v>
      </c>
      <c r="F28" s="9">
        <v>7.3999999999999996E-2</v>
      </c>
      <c r="G28" s="9">
        <v>2.1999999999999999E-2</v>
      </c>
      <c r="I28" t="s">
        <v>2</v>
      </c>
      <c r="J28" s="8" t="s">
        <v>20</v>
      </c>
      <c r="K28" s="10">
        <v>4.3999999999999997E-2</v>
      </c>
      <c r="L28" s="10">
        <v>4.8000000000000001E-2</v>
      </c>
      <c r="M28" s="9" t="s">
        <v>20</v>
      </c>
      <c r="N28" s="10">
        <v>4.7E-2</v>
      </c>
      <c r="O28" s="9" t="s">
        <v>20</v>
      </c>
      <c r="P28" s="9" t="s">
        <v>20</v>
      </c>
      <c r="Q28" s="9">
        <v>0.03</v>
      </c>
      <c r="R28" s="20">
        <f t="shared" si="57"/>
        <v>4.2250000000000003E-2</v>
      </c>
      <c r="S28" s="20">
        <f t="shared" si="58"/>
        <v>8.3416625041614432E-3</v>
      </c>
      <c r="T28" s="18">
        <f t="shared" si="59"/>
        <v>0.15142359075711787</v>
      </c>
      <c r="V28" s="18" t="e">
        <f t="shared" si="60"/>
        <v>#DIV/0!</v>
      </c>
      <c r="W28" s="18" t="e">
        <f t="shared" si="61"/>
        <v>#DIV/0!</v>
      </c>
      <c r="X28" s="18" t="e">
        <f t="shared" si="62"/>
        <v>#DIV/0!</v>
      </c>
      <c r="Y28" s="18">
        <f t="shared" si="63"/>
        <v>1</v>
      </c>
      <c r="Z28" s="18" t="e">
        <f t="shared" si="64"/>
        <v>#DIV/0!</v>
      </c>
      <c r="AA28" s="18">
        <f t="shared" si="65"/>
        <v>0.72897595364824974</v>
      </c>
      <c r="AB28" s="18" t="e">
        <f t="shared" si="66"/>
        <v>#DIV/0!</v>
      </c>
      <c r="AC28" s="18" t="e">
        <f t="shared" si="67"/>
        <v>#DIV/0!</v>
      </c>
    </row>
    <row r="29" spans="1:29" x14ac:dyDescent="0.25">
      <c r="A29" s="23" t="s">
        <v>36</v>
      </c>
      <c r="B29" s="9" t="s">
        <v>20</v>
      </c>
      <c r="C29" s="9">
        <v>0.06</v>
      </c>
      <c r="D29" s="9">
        <v>0.59</v>
      </c>
      <c r="E29" s="9" t="s">
        <v>20</v>
      </c>
      <c r="F29" s="9">
        <v>0.99</v>
      </c>
      <c r="G29" s="9">
        <v>0.27</v>
      </c>
      <c r="I29" t="s">
        <v>15</v>
      </c>
      <c r="J29" s="8" t="s">
        <v>20</v>
      </c>
      <c r="K29" s="9" t="s">
        <v>20</v>
      </c>
      <c r="L29" s="9" t="s">
        <v>20</v>
      </c>
      <c r="M29" s="9" t="s">
        <v>20</v>
      </c>
      <c r="N29" s="9" t="s">
        <v>20</v>
      </c>
      <c r="O29" s="9" t="s">
        <v>20</v>
      </c>
      <c r="P29" s="9" t="s">
        <v>20</v>
      </c>
      <c r="Q29" s="9" t="s">
        <v>20</v>
      </c>
      <c r="R29" s="20" t="e">
        <f t="shared" si="57"/>
        <v>#DIV/0!</v>
      </c>
      <c r="S29" s="20" t="e">
        <f t="shared" si="58"/>
        <v>#DIV/0!</v>
      </c>
      <c r="T29" s="18" t="e">
        <f t="shared" si="59"/>
        <v>#DIV/0!</v>
      </c>
      <c r="V29" s="18" t="e">
        <f t="shared" si="60"/>
        <v>#DIV/0!</v>
      </c>
      <c r="W29" s="18" t="e">
        <f t="shared" si="61"/>
        <v>#DIV/0!</v>
      </c>
      <c r="X29" s="18" t="e">
        <f t="shared" si="62"/>
        <v>#DIV/0!</v>
      </c>
      <c r="Y29" s="18" t="e">
        <f t="shared" si="63"/>
        <v>#DIV/0!</v>
      </c>
      <c r="Z29" s="18" t="e">
        <f t="shared" si="64"/>
        <v>#DIV/0!</v>
      </c>
      <c r="AA29" s="18" t="e">
        <f t="shared" si="65"/>
        <v>#DIV/0!</v>
      </c>
      <c r="AB29" s="18" t="e">
        <f t="shared" si="66"/>
        <v>#DIV/0!</v>
      </c>
      <c r="AC29" s="18" t="e">
        <f t="shared" si="67"/>
        <v>#DIV/0!</v>
      </c>
    </row>
    <row r="30" spans="1:29" x14ac:dyDescent="0.25">
      <c r="A30" s="23" t="s">
        <v>37</v>
      </c>
      <c r="B30" s="9" t="s">
        <v>20</v>
      </c>
      <c r="C30" s="9">
        <v>4.3999999999999997E-2</v>
      </c>
      <c r="D30" s="9">
        <v>0.35</v>
      </c>
      <c r="E30" s="9" t="s">
        <v>20</v>
      </c>
      <c r="F30" s="9">
        <v>0.64</v>
      </c>
      <c r="G30" s="9">
        <v>0.12</v>
      </c>
      <c r="I30" t="s">
        <v>16</v>
      </c>
      <c r="J30" s="10">
        <v>0.03</v>
      </c>
      <c r="K30" s="10">
        <v>3.5999999999999997E-2</v>
      </c>
      <c r="L30" s="9" t="s">
        <v>20</v>
      </c>
      <c r="M30" s="9" t="s">
        <v>20</v>
      </c>
      <c r="N30" s="10">
        <v>5.1999999999999998E-2</v>
      </c>
      <c r="O30" s="9" t="s">
        <v>20</v>
      </c>
      <c r="P30" s="9" t="s">
        <v>20</v>
      </c>
      <c r="Q30" s="9" t="s">
        <v>20</v>
      </c>
      <c r="R30" s="20">
        <f t="shared" si="57"/>
        <v>3.9333333333333331E-2</v>
      </c>
      <c r="S30" s="20">
        <f t="shared" si="58"/>
        <v>1.1372481406154652E-2</v>
      </c>
      <c r="T30" s="18">
        <f t="shared" si="59"/>
        <v>0.1349341907554808</v>
      </c>
      <c r="V30" s="18" t="e">
        <f t="shared" si="60"/>
        <v>#DIV/0!</v>
      </c>
      <c r="W30" s="18" t="e">
        <f t="shared" si="61"/>
        <v>#DIV/0!</v>
      </c>
      <c r="X30" s="18" t="e">
        <f t="shared" si="62"/>
        <v>#DIV/0!</v>
      </c>
      <c r="Y30" s="18">
        <f t="shared" si="63"/>
        <v>0.72897595364824974</v>
      </c>
      <c r="Z30" s="18" t="e">
        <f t="shared" si="64"/>
        <v>#DIV/0!</v>
      </c>
      <c r="AA30" s="18">
        <f t="shared" si="65"/>
        <v>1</v>
      </c>
      <c r="AB30" s="18" t="e">
        <f t="shared" si="66"/>
        <v>#DIV/0!</v>
      </c>
      <c r="AC30" s="18" t="e">
        <f t="shared" si="67"/>
        <v>#DIV/0!</v>
      </c>
    </row>
    <row r="31" spans="1:29" x14ac:dyDescent="0.25">
      <c r="A31" s="23" t="s">
        <v>18</v>
      </c>
      <c r="B31" s="9" t="s">
        <v>20</v>
      </c>
      <c r="C31" s="9">
        <v>2.3E-2</v>
      </c>
      <c r="D31" s="9">
        <v>7.4999999999999997E-2</v>
      </c>
      <c r="E31" s="9" t="s">
        <v>20</v>
      </c>
      <c r="F31" s="9">
        <v>9.6000000000000002E-2</v>
      </c>
      <c r="G31" s="9">
        <v>2.5999999999999999E-2</v>
      </c>
      <c r="I31" t="s">
        <v>37</v>
      </c>
      <c r="J31" s="8" t="s">
        <v>20</v>
      </c>
      <c r="K31" s="10">
        <v>2.1999999999999999E-2</v>
      </c>
      <c r="L31" s="9" t="s">
        <v>20</v>
      </c>
      <c r="M31" s="9" t="s">
        <v>20</v>
      </c>
      <c r="N31" s="9" t="s">
        <v>20</v>
      </c>
      <c r="O31" s="9" t="s">
        <v>20</v>
      </c>
      <c r="P31" s="9" t="s">
        <v>20</v>
      </c>
      <c r="Q31" s="9" t="s">
        <v>20</v>
      </c>
      <c r="R31" s="20">
        <f t="shared" si="57"/>
        <v>2.1999999999999999E-2</v>
      </c>
      <c r="S31" s="20" t="e">
        <f t="shared" si="58"/>
        <v>#DIV/0!</v>
      </c>
      <c r="T31" s="18" t="e">
        <f t="shared" si="59"/>
        <v>#DIV/0!</v>
      </c>
      <c r="V31" s="18" t="e">
        <f t="shared" si="60"/>
        <v>#DIV/0!</v>
      </c>
      <c r="W31" s="18" t="e">
        <f t="shared" si="61"/>
        <v>#DIV/0!</v>
      </c>
      <c r="X31" s="18" t="e">
        <f t="shared" si="62"/>
        <v>#DIV/0!</v>
      </c>
      <c r="Y31" s="18" t="e">
        <f t="shared" si="63"/>
        <v>#DIV/0!</v>
      </c>
      <c r="Z31" s="18" t="e">
        <f t="shared" si="64"/>
        <v>#DIV/0!</v>
      </c>
      <c r="AA31" s="18" t="e">
        <f t="shared" si="65"/>
        <v>#DIV/0!</v>
      </c>
      <c r="AB31" s="18" t="e">
        <f t="shared" si="66"/>
        <v>#DIV/0!</v>
      </c>
      <c r="AC31" s="18" t="e">
        <f t="shared" si="67"/>
        <v>#DIV/0!</v>
      </c>
    </row>
    <row r="32" spans="1:29" x14ac:dyDescent="0.25">
      <c r="A32" s="23" t="s">
        <v>19</v>
      </c>
      <c r="B32" s="9" t="s">
        <v>20</v>
      </c>
      <c r="C32" s="9" t="s">
        <v>20</v>
      </c>
      <c r="D32" s="9" t="s">
        <v>20</v>
      </c>
      <c r="E32" s="9" t="s">
        <v>20</v>
      </c>
      <c r="F32" s="9" t="s">
        <v>20</v>
      </c>
      <c r="G32" s="9" t="s">
        <v>20</v>
      </c>
      <c r="I32" t="s">
        <v>18</v>
      </c>
      <c r="J32" s="8" t="s">
        <v>20</v>
      </c>
      <c r="K32" s="9" t="s">
        <v>20</v>
      </c>
      <c r="L32" s="9" t="s">
        <v>20</v>
      </c>
      <c r="M32" s="9" t="s">
        <v>20</v>
      </c>
      <c r="N32" s="9" t="s">
        <v>20</v>
      </c>
      <c r="O32" s="9" t="s">
        <v>20</v>
      </c>
      <c r="P32" s="9" t="s">
        <v>20</v>
      </c>
      <c r="Q32" s="9" t="s">
        <v>20</v>
      </c>
      <c r="R32" s="20" t="e">
        <f t="shared" si="57"/>
        <v>#DIV/0!</v>
      </c>
      <c r="S32" s="20" t="e">
        <f t="shared" si="58"/>
        <v>#DIV/0!</v>
      </c>
      <c r="T32" s="18" t="e">
        <f t="shared" si="59"/>
        <v>#DIV/0!</v>
      </c>
      <c r="V32" s="18" t="e">
        <f t="shared" si="60"/>
        <v>#DIV/0!</v>
      </c>
      <c r="W32" s="18" t="e">
        <f t="shared" si="61"/>
        <v>#DIV/0!</v>
      </c>
      <c r="X32" s="18" t="e">
        <f t="shared" si="62"/>
        <v>#DIV/0!</v>
      </c>
      <c r="Y32" s="18" t="e">
        <f t="shared" si="63"/>
        <v>#DIV/0!</v>
      </c>
      <c r="Z32" s="18" t="e">
        <f t="shared" si="64"/>
        <v>#DIV/0!</v>
      </c>
      <c r="AA32" s="18" t="e">
        <f t="shared" si="65"/>
        <v>#DIV/0!</v>
      </c>
      <c r="AB32" s="18" t="e">
        <f t="shared" si="66"/>
        <v>#DIV/0!</v>
      </c>
      <c r="AC32" s="18" t="e">
        <f t="shared" si="67"/>
        <v>#DIV/0!</v>
      </c>
    </row>
    <row r="33" spans="1:29" x14ac:dyDescent="0.25">
      <c r="J33" s="27"/>
      <c r="K33" s="28"/>
      <c r="L33" s="28"/>
    </row>
    <row r="34" spans="1:29" x14ac:dyDescent="0.25">
      <c r="A34" s="24">
        <v>42644</v>
      </c>
      <c r="B34" s="23" t="s">
        <v>25</v>
      </c>
      <c r="C34" s="23" t="s">
        <v>28</v>
      </c>
      <c r="D34" s="23" t="s">
        <v>30</v>
      </c>
      <c r="E34" s="23" t="s">
        <v>32</v>
      </c>
      <c r="F34" s="23" t="s">
        <v>24</v>
      </c>
      <c r="G34" s="23" t="s">
        <v>35</v>
      </c>
      <c r="I34" s="17" t="s">
        <v>28</v>
      </c>
      <c r="J34" s="21">
        <v>43297</v>
      </c>
      <c r="K34" s="21">
        <v>43328</v>
      </c>
      <c r="L34" s="21">
        <v>43359</v>
      </c>
      <c r="M34" s="21">
        <v>43389</v>
      </c>
      <c r="N34" s="21">
        <v>43420</v>
      </c>
      <c r="O34" s="21">
        <v>43450</v>
      </c>
      <c r="P34" s="21">
        <v>43481</v>
      </c>
      <c r="Q34" s="21">
        <v>43512</v>
      </c>
      <c r="R34" s="20" t="s">
        <v>43</v>
      </c>
      <c r="S34" s="20" t="s">
        <v>44</v>
      </c>
      <c r="T34" t="s">
        <v>42</v>
      </c>
      <c r="V34" t="str">
        <f>I35</f>
        <v>WTP1</v>
      </c>
      <c r="W34" t="str">
        <f>I36</f>
        <v>Well A</v>
      </c>
      <c r="X34" t="str">
        <f>I37</f>
        <v>Well F</v>
      </c>
      <c r="Y34" t="str">
        <f>I38</f>
        <v>Well B</v>
      </c>
      <c r="Z34" t="str">
        <f>I39</f>
        <v>Well E</v>
      </c>
      <c r="AA34" t="str">
        <f>I40</f>
        <v>DK</v>
      </c>
      <c r="AB34" t="str">
        <f>I41</f>
        <v>WWP1</v>
      </c>
      <c r="AC34" t="str">
        <f>I42</f>
        <v>FG</v>
      </c>
    </row>
    <row r="35" spans="1:29" x14ac:dyDescent="0.25">
      <c r="A35" s="23" t="s">
        <v>0</v>
      </c>
      <c r="B35" s="9" t="s">
        <v>20</v>
      </c>
      <c r="C35" s="10">
        <v>2.7000000000000001E-3</v>
      </c>
      <c r="D35" s="10">
        <v>2.5999999999999999E-2</v>
      </c>
      <c r="E35" s="9" t="s">
        <v>20</v>
      </c>
      <c r="F35" s="10">
        <v>5.1999999999999998E-2</v>
      </c>
      <c r="G35" s="9">
        <v>1.7000000000000001E-2</v>
      </c>
      <c r="I35" t="s">
        <v>0</v>
      </c>
      <c r="J35" s="10">
        <v>7.1000000000000004E-3</v>
      </c>
      <c r="K35" s="9" t="s">
        <v>20</v>
      </c>
      <c r="L35" s="9" t="s">
        <v>20</v>
      </c>
      <c r="M35" s="10">
        <v>2.7000000000000001E-3</v>
      </c>
      <c r="N35" s="9" t="s">
        <v>20</v>
      </c>
      <c r="O35" s="10">
        <v>2.2000000000000001E-3</v>
      </c>
      <c r="P35" s="9" t="s">
        <v>20</v>
      </c>
      <c r="Q35" s="9" t="s">
        <v>20</v>
      </c>
      <c r="R35" s="20">
        <f>AVERAGE(J35:Q35)</f>
        <v>4.0000000000000001E-3</v>
      </c>
      <c r="S35" s="20">
        <f>STDEV(J35:Q35)</f>
        <v>2.6962937525425532E-3</v>
      </c>
      <c r="T35" s="18">
        <f>TTEST($J35:$Q35,$R$15:$R$22,2,3)</f>
        <v>2.5891837238389809E-2</v>
      </c>
      <c r="V35" s="18">
        <f>TTEST(J$35:Q$35,J35:Q35,2,3)</f>
        <v>1</v>
      </c>
      <c r="W35" s="18">
        <f>TTEST(J$36:Q$36,J35:Q35,2,3)</f>
        <v>2.1755028831716618E-2</v>
      </c>
      <c r="X35" s="18">
        <f>TTEST(J$37:Q$37,J35:Q35,2,3)</f>
        <v>4.2192089996615709E-2</v>
      </c>
      <c r="Y35" s="18">
        <f>TTEST(J$38:Q$38,J35:Q35,2,3)</f>
        <v>5.9476767293576787E-6</v>
      </c>
      <c r="Z35" s="18">
        <f>TTEST(J$39:Q$39,J35:Q35,2,3)</f>
        <v>0.14223417420600556</v>
      </c>
      <c r="AA35" s="18">
        <f>TTEST(J$40:Q$40,J35:Q35,2,3)</f>
        <v>1.8062166666259354E-8</v>
      </c>
      <c r="AB35" s="18">
        <f>TTEST(J$41:Q$41,J35:Q35,2,3)</f>
        <v>1.7509749199739251E-6</v>
      </c>
      <c r="AC35" s="18">
        <f>TTEST(J$42:Q$42,J35:Q35,2,3)</f>
        <v>1.3146828350674806E-3</v>
      </c>
    </row>
    <row r="36" spans="1:29" x14ac:dyDescent="0.25">
      <c r="A36" s="23" t="s">
        <v>3</v>
      </c>
      <c r="B36" s="9" t="s">
        <v>20</v>
      </c>
      <c r="C36" s="10">
        <v>8.6999999999999994E-3</v>
      </c>
      <c r="D36" s="9">
        <v>0.18</v>
      </c>
      <c r="E36" s="9" t="s">
        <v>20</v>
      </c>
      <c r="F36" s="9">
        <v>0.24</v>
      </c>
      <c r="G36" s="9">
        <v>5.5E-2</v>
      </c>
      <c r="I36" t="s">
        <v>3</v>
      </c>
      <c r="J36" s="8">
        <v>1.6E-2</v>
      </c>
      <c r="K36" s="9">
        <v>1.2E-2</v>
      </c>
      <c r="L36" s="9">
        <v>1.2E-2</v>
      </c>
      <c r="M36" s="10">
        <v>8.6999999999999994E-3</v>
      </c>
      <c r="N36" s="9">
        <v>1.2E-2</v>
      </c>
      <c r="O36" s="10">
        <v>0.01</v>
      </c>
      <c r="P36" s="9">
        <v>1.0999999999999999E-2</v>
      </c>
      <c r="Q36" s="9">
        <v>7.7000000000000002E-3</v>
      </c>
      <c r="R36" s="20">
        <f t="shared" ref="R36:R42" si="68">AVERAGE(J36:Q36)</f>
        <v>1.1174999999999999E-2</v>
      </c>
      <c r="S36" s="20">
        <f t="shared" ref="S36:S42" si="69">STDEV(J36:Q36)</f>
        <v>2.5336309349006845E-3</v>
      </c>
      <c r="T36" s="18">
        <f>TTEST($J36:$Q36,$R$15:$R$22,2,3)</f>
        <v>3.5857781773532611E-2</v>
      </c>
      <c r="V36" s="18">
        <f t="shared" ref="V36:V42" si="70">TTEST(J$35:Q$35,J36:Q36,2,3)</f>
        <v>2.1755028831716618E-2</v>
      </c>
      <c r="W36" s="18">
        <f t="shared" ref="W36:W42" si="71">TTEST(J$36:Q$36,J36:Q36,2,3)</f>
        <v>1</v>
      </c>
      <c r="X36" s="18">
        <f t="shared" ref="X36:X42" si="72">TTEST(J$37:Q$37,J36:Q36,2,3)</f>
        <v>0.27468330623730725</v>
      </c>
      <c r="Y36" s="18">
        <f t="shared" ref="Y36:Y42" si="73">TTEST(J$38:Q$38,J36:Q36,2,3)</f>
        <v>1.5350822490809836E-6</v>
      </c>
      <c r="Z36" s="18">
        <f t="shared" ref="Z36:Z42" si="74">TTEST(J$39:Q$39,J36:Q36,2,3)</f>
        <v>0.203083347237106</v>
      </c>
      <c r="AA36" s="18">
        <f t="shared" ref="AA36:AA42" si="75">TTEST(J$40:Q$40,J36:Q36,2,3)</f>
        <v>2.1747884348290313E-8</v>
      </c>
      <c r="AB36" s="18">
        <f t="shared" ref="AB36:AB42" si="76">TTEST(J$41:Q$41,J36:Q36,2,3)</f>
        <v>5.7277805754603426E-9</v>
      </c>
      <c r="AC36" s="18">
        <f t="shared" ref="AC36:AC42" si="77">TTEST(J$42:Q$42,J36:Q36,2,3)</f>
        <v>1.0371296399619241E-6</v>
      </c>
    </row>
    <row r="37" spans="1:29" x14ac:dyDescent="0.25">
      <c r="A37" s="23" t="s">
        <v>4</v>
      </c>
      <c r="B37" s="9" t="s">
        <v>20</v>
      </c>
      <c r="C37" s="9">
        <v>1.4E-2</v>
      </c>
      <c r="D37" s="9">
        <v>0.24</v>
      </c>
      <c r="E37" s="9" t="s">
        <v>20</v>
      </c>
      <c r="F37" s="9">
        <v>3.1</v>
      </c>
      <c r="G37" s="9">
        <v>8.8999999999999996E-2</v>
      </c>
      <c r="I37" t="s">
        <v>4</v>
      </c>
      <c r="J37" s="10">
        <v>7.4999999999999997E-3</v>
      </c>
      <c r="K37" s="10">
        <v>9.9000000000000008E-3</v>
      </c>
      <c r="L37" s="10">
        <v>8.8000000000000005E-3</v>
      </c>
      <c r="M37" s="9">
        <v>1.4E-2</v>
      </c>
      <c r="N37" s="9">
        <v>1.0999999999999999E-2</v>
      </c>
      <c r="O37" s="10">
        <v>9.1999999999999998E-3</v>
      </c>
      <c r="P37" s="9" t="s">
        <v>20</v>
      </c>
      <c r="Q37" s="9">
        <v>8.0999999999999996E-3</v>
      </c>
      <c r="R37" s="20">
        <f t="shared" si="68"/>
        <v>9.7857142857142847E-3</v>
      </c>
      <c r="S37" s="20">
        <f t="shared" si="69"/>
        <v>2.1843599912625602E-3</v>
      </c>
      <c r="T37" s="18">
        <f t="shared" ref="T37:T42" si="78">TTEST($J37:$Q37,$R$15:$R$22,2,3)</f>
        <v>3.3654494522639605E-2</v>
      </c>
      <c r="V37" s="18">
        <f t="shared" si="70"/>
        <v>4.2192089996615709E-2</v>
      </c>
      <c r="W37" s="18">
        <f t="shared" si="71"/>
        <v>0.27468330623730725</v>
      </c>
      <c r="X37" s="18">
        <f t="shared" si="72"/>
        <v>1</v>
      </c>
      <c r="Y37" s="18">
        <f t="shared" si="73"/>
        <v>1.1030918039526756E-6</v>
      </c>
      <c r="Z37" s="18">
        <f t="shared" si="74"/>
        <v>0.47205051330995418</v>
      </c>
      <c r="AA37" s="18">
        <f t="shared" si="75"/>
        <v>2.3938273882901328E-8</v>
      </c>
      <c r="AB37" s="18">
        <f t="shared" si="76"/>
        <v>6.2843963660113356E-9</v>
      </c>
      <c r="AC37" s="18">
        <f t="shared" si="77"/>
        <v>2.6511499139379707E-7</v>
      </c>
    </row>
    <row r="38" spans="1:29" x14ac:dyDescent="0.25">
      <c r="A38" s="23" t="s">
        <v>2</v>
      </c>
      <c r="B38" s="9" t="s">
        <v>20</v>
      </c>
      <c r="C38" s="9">
        <v>0.03</v>
      </c>
      <c r="D38" s="9">
        <v>0.37</v>
      </c>
      <c r="E38" s="9" t="s">
        <v>20</v>
      </c>
      <c r="F38" s="9">
        <v>0.66</v>
      </c>
      <c r="G38" s="9">
        <v>0.16</v>
      </c>
      <c r="I38" t="s">
        <v>2</v>
      </c>
      <c r="J38" s="8">
        <v>2.1999999999999999E-2</v>
      </c>
      <c r="K38" s="9">
        <v>3.5000000000000003E-2</v>
      </c>
      <c r="L38" s="9">
        <v>3.5000000000000003E-2</v>
      </c>
      <c r="M38" s="9">
        <v>0.03</v>
      </c>
      <c r="N38" s="9">
        <v>3.9E-2</v>
      </c>
      <c r="O38" s="9">
        <v>3.3000000000000002E-2</v>
      </c>
      <c r="P38" s="9">
        <v>2.8000000000000001E-2</v>
      </c>
      <c r="Q38" s="9">
        <v>0.03</v>
      </c>
      <c r="R38" s="20">
        <f t="shared" si="68"/>
        <v>3.15E-2</v>
      </c>
      <c r="S38" s="20">
        <f t="shared" si="69"/>
        <v>5.2098807225172778E-3</v>
      </c>
      <c r="T38" s="18">
        <f t="shared" si="78"/>
        <v>9.1736034862223426E-2</v>
      </c>
      <c r="V38" s="18">
        <f t="shared" si="70"/>
        <v>5.9476767293576787E-6</v>
      </c>
      <c r="W38" s="18">
        <f t="shared" si="71"/>
        <v>1.5350822490809836E-6</v>
      </c>
      <c r="X38" s="18">
        <f t="shared" si="72"/>
        <v>1.1030918039526756E-6</v>
      </c>
      <c r="Y38" s="18">
        <f t="shared" si="73"/>
        <v>1</v>
      </c>
      <c r="Z38" s="18">
        <f t="shared" si="74"/>
        <v>1.1954868544288252E-6</v>
      </c>
      <c r="AA38" s="18">
        <f t="shared" si="75"/>
        <v>4.8227128212386262E-7</v>
      </c>
      <c r="AB38" s="18">
        <f t="shared" si="76"/>
        <v>2.2764391303219567E-3</v>
      </c>
      <c r="AC38" s="18">
        <f t="shared" si="77"/>
        <v>6.1662785441158046E-4</v>
      </c>
    </row>
    <row r="39" spans="1:29" x14ac:dyDescent="0.25">
      <c r="A39" s="23" t="s">
        <v>15</v>
      </c>
      <c r="B39" s="9" t="s">
        <v>20</v>
      </c>
      <c r="C39" s="9">
        <v>1.2E-2</v>
      </c>
      <c r="D39" s="9">
        <v>0.24</v>
      </c>
      <c r="E39" s="9" t="s">
        <v>20</v>
      </c>
      <c r="F39" s="9">
        <v>0.28999999999999998</v>
      </c>
      <c r="G39" s="9">
        <v>7.9000000000000001E-2</v>
      </c>
      <c r="I39" t="s">
        <v>15</v>
      </c>
      <c r="J39" s="10">
        <v>3.8E-3</v>
      </c>
      <c r="K39" s="10">
        <v>3.3E-3</v>
      </c>
      <c r="L39" s="10">
        <v>3.7000000000000002E-3</v>
      </c>
      <c r="M39" s="9">
        <v>1.2E-2</v>
      </c>
      <c r="N39" s="9">
        <v>1.7000000000000001E-2</v>
      </c>
      <c r="O39" s="9">
        <v>1.0999999999999999E-2</v>
      </c>
      <c r="P39" s="9" t="s">
        <v>20</v>
      </c>
      <c r="Q39" s="9">
        <v>6.3E-3</v>
      </c>
      <c r="R39" s="20">
        <f t="shared" si="68"/>
        <v>8.1571428571428576E-3</v>
      </c>
      <c r="S39" s="20">
        <f t="shared" si="69"/>
        <v>5.2747376373481498E-3</v>
      </c>
      <c r="T39" s="18">
        <f t="shared" si="78"/>
        <v>3.1259403460223142E-2</v>
      </c>
      <c r="V39" s="18">
        <f t="shared" si="70"/>
        <v>0.14223417420600556</v>
      </c>
      <c r="W39" s="18">
        <f t="shared" si="71"/>
        <v>0.203083347237106</v>
      </c>
      <c r="X39" s="18">
        <f t="shared" si="72"/>
        <v>0.47205051330995418</v>
      </c>
      <c r="Y39" s="18">
        <f t="shared" si="73"/>
        <v>1.1954868544288252E-6</v>
      </c>
      <c r="Z39" s="18">
        <f t="shared" si="74"/>
        <v>1</v>
      </c>
      <c r="AA39" s="18">
        <f t="shared" si="75"/>
        <v>6.1755094071031752E-10</v>
      </c>
      <c r="AB39" s="18">
        <f t="shared" si="76"/>
        <v>2.6419436074768465E-8</v>
      </c>
      <c r="AC39" s="18">
        <f t="shared" si="77"/>
        <v>2.4187885890486447E-4</v>
      </c>
    </row>
    <row r="40" spans="1:29" x14ac:dyDescent="0.25">
      <c r="A40" s="23" t="s">
        <v>36</v>
      </c>
      <c r="B40" s="9" t="s">
        <v>20</v>
      </c>
      <c r="C40" s="9">
        <v>5.8000000000000003E-2</v>
      </c>
      <c r="D40" s="9">
        <v>0.7</v>
      </c>
      <c r="E40" s="9" t="s">
        <v>20</v>
      </c>
      <c r="F40" s="9">
        <v>1</v>
      </c>
      <c r="G40" s="9">
        <v>0.28000000000000003</v>
      </c>
      <c r="I40" t="s">
        <v>16</v>
      </c>
      <c r="J40" s="9">
        <v>5.5E-2</v>
      </c>
      <c r="K40" s="9">
        <v>5.2999999999999999E-2</v>
      </c>
      <c r="L40" s="9">
        <v>0.06</v>
      </c>
      <c r="M40" s="9">
        <v>5.8000000000000003E-2</v>
      </c>
      <c r="N40" s="9">
        <v>7.2999999999999995E-2</v>
      </c>
      <c r="O40" s="9">
        <v>6.7000000000000004E-2</v>
      </c>
      <c r="P40" s="9">
        <v>5.6000000000000001E-2</v>
      </c>
      <c r="Q40" s="9">
        <v>5.5E-2</v>
      </c>
      <c r="R40" s="20">
        <f t="shared" si="68"/>
        <v>5.9624999999999997E-2</v>
      </c>
      <c r="S40" s="20">
        <f t="shared" si="69"/>
        <v>6.9269143821143655E-3</v>
      </c>
      <c r="T40" s="18">
        <f t="shared" si="78"/>
        <v>0.32000166822651765</v>
      </c>
      <c r="V40" s="18">
        <f t="shared" si="70"/>
        <v>1.8062166666259354E-8</v>
      </c>
      <c r="W40" s="18">
        <f t="shared" si="71"/>
        <v>2.1747884348290313E-8</v>
      </c>
      <c r="X40" s="18">
        <f t="shared" si="72"/>
        <v>2.3938273882901328E-8</v>
      </c>
      <c r="Y40" s="18">
        <f t="shared" si="73"/>
        <v>4.8227128212386262E-7</v>
      </c>
      <c r="Z40" s="18">
        <f t="shared" si="74"/>
        <v>6.1755094071031752E-10</v>
      </c>
      <c r="AA40" s="18">
        <f t="shared" si="75"/>
        <v>1</v>
      </c>
      <c r="AB40" s="18">
        <f t="shared" si="76"/>
        <v>2.8959053200194059E-5</v>
      </c>
      <c r="AC40" s="18">
        <f t="shared" si="77"/>
        <v>1.7597949289953928E-7</v>
      </c>
    </row>
    <row r="41" spans="1:29" x14ac:dyDescent="0.25">
      <c r="A41" s="23" t="s">
        <v>37</v>
      </c>
      <c r="B41" s="9" t="s">
        <v>20</v>
      </c>
      <c r="C41" s="9">
        <v>3.5999999999999997E-2</v>
      </c>
      <c r="D41" s="9">
        <v>0.57999999999999996</v>
      </c>
      <c r="E41" s="9" t="s">
        <v>20</v>
      </c>
      <c r="F41" s="9">
        <v>0.61</v>
      </c>
      <c r="G41" s="9">
        <v>0.11</v>
      </c>
      <c r="I41" t="s">
        <v>37</v>
      </c>
      <c r="J41" s="9">
        <v>3.9E-2</v>
      </c>
      <c r="K41" s="9">
        <v>3.7999999999999999E-2</v>
      </c>
      <c r="L41" s="9">
        <v>4.3999999999999997E-2</v>
      </c>
      <c r="M41" s="9">
        <v>3.5999999999999997E-2</v>
      </c>
      <c r="N41" s="9">
        <v>4.9000000000000002E-2</v>
      </c>
      <c r="O41" s="9">
        <v>4.3999999999999997E-2</v>
      </c>
      <c r="P41" s="9">
        <v>3.7999999999999999E-2</v>
      </c>
      <c r="Q41" s="9">
        <v>3.6999999999999998E-2</v>
      </c>
      <c r="R41" s="20">
        <f t="shared" si="68"/>
        <v>4.0624999999999994E-2</v>
      </c>
      <c r="S41" s="20">
        <f t="shared" si="69"/>
        <v>4.5336046837556798E-3</v>
      </c>
      <c r="T41" s="18">
        <f t="shared" si="78"/>
        <v>0.13940402860604828</v>
      </c>
      <c r="V41" s="18">
        <f t="shared" si="70"/>
        <v>1.7509749199739251E-6</v>
      </c>
      <c r="W41" s="18">
        <f t="shared" si="71"/>
        <v>5.7277805754603426E-9</v>
      </c>
      <c r="X41" s="18">
        <f t="shared" si="72"/>
        <v>6.2843963660113356E-9</v>
      </c>
      <c r="Y41" s="18">
        <f t="shared" si="73"/>
        <v>2.2764391303219567E-3</v>
      </c>
      <c r="Z41" s="18">
        <f t="shared" si="74"/>
        <v>2.6419436074768465E-8</v>
      </c>
      <c r="AA41" s="18">
        <f t="shared" si="75"/>
        <v>2.8959053200194059E-5</v>
      </c>
      <c r="AB41" s="18">
        <f t="shared" si="76"/>
        <v>1</v>
      </c>
      <c r="AC41" s="18">
        <f t="shared" si="77"/>
        <v>5.1213489718641247E-7</v>
      </c>
    </row>
    <row r="42" spans="1:29" x14ac:dyDescent="0.25">
      <c r="A42" s="23" t="s">
        <v>18</v>
      </c>
      <c r="B42" s="9" t="s">
        <v>20</v>
      </c>
      <c r="C42" s="9">
        <v>1.9E-2</v>
      </c>
      <c r="D42" s="9">
        <v>6.0999999999999999E-2</v>
      </c>
      <c r="E42" s="9" t="s">
        <v>20</v>
      </c>
      <c r="F42" s="9">
        <v>0.35</v>
      </c>
      <c r="G42" s="9">
        <v>0.02</v>
      </c>
      <c r="I42" t="s">
        <v>18</v>
      </c>
      <c r="J42" s="9">
        <v>1.7999999999999999E-2</v>
      </c>
      <c r="K42" s="9">
        <v>2.1999999999999999E-2</v>
      </c>
      <c r="L42" s="9">
        <v>2.3E-2</v>
      </c>
      <c r="M42" s="9">
        <v>1.9E-2</v>
      </c>
      <c r="N42" s="9">
        <v>2.5999999999999999E-2</v>
      </c>
      <c r="O42" s="9">
        <v>2.1999999999999999E-2</v>
      </c>
      <c r="P42" s="9">
        <v>2.1999999999999999E-2</v>
      </c>
      <c r="Q42" s="9">
        <v>0.02</v>
      </c>
      <c r="R42" s="20">
        <f t="shared" si="68"/>
        <v>2.1499999999999998E-2</v>
      </c>
      <c r="S42" s="20">
        <f t="shared" si="69"/>
        <v>2.5071326821120348E-3</v>
      </c>
      <c r="T42" s="18">
        <f t="shared" si="78"/>
        <v>5.7666029258281098E-2</v>
      </c>
      <c r="V42" s="18">
        <f t="shared" si="70"/>
        <v>1.3146828350674806E-3</v>
      </c>
      <c r="W42" s="18">
        <f t="shared" si="71"/>
        <v>1.0371296399619241E-6</v>
      </c>
      <c r="X42" s="18">
        <f t="shared" si="72"/>
        <v>2.6511499139379707E-7</v>
      </c>
      <c r="Y42" s="18">
        <f t="shared" si="73"/>
        <v>6.1662785441158046E-4</v>
      </c>
      <c r="Z42" s="18">
        <f t="shared" si="74"/>
        <v>2.4187885890486447E-4</v>
      </c>
      <c r="AA42" s="18">
        <f t="shared" si="75"/>
        <v>1.7597949289953928E-7</v>
      </c>
      <c r="AB42" s="18">
        <f t="shared" si="76"/>
        <v>5.1213489718641247E-7</v>
      </c>
      <c r="AC42" s="18">
        <f t="shared" si="77"/>
        <v>1</v>
      </c>
    </row>
    <row r="43" spans="1:29" x14ac:dyDescent="0.25">
      <c r="A43" s="23" t="s">
        <v>19</v>
      </c>
      <c r="B43" s="9" t="s">
        <v>20</v>
      </c>
      <c r="C43" s="9" t="s">
        <v>20</v>
      </c>
      <c r="D43" s="9" t="s">
        <v>20</v>
      </c>
      <c r="E43" s="9" t="s">
        <v>20</v>
      </c>
      <c r="F43" s="9" t="s">
        <v>20</v>
      </c>
      <c r="G43" s="9" t="s">
        <v>20</v>
      </c>
      <c r="J43" s="27"/>
    </row>
    <row r="44" spans="1:29" x14ac:dyDescent="0.25">
      <c r="I44" s="17" t="s">
        <v>30</v>
      </c>
      <c r="J44" s="21">
        <v>43297</v>
      </c>
      <c r="K44" s="21">
        <v>43328</v>
      </c>
      <c r="L44" s="21">
        <v>43359</v>
      </c>
      <c r="M44" s="21">
        <v>43389</v>
      </c>
      <c r="N44" s="21">
        <v>43420</v>
      </c>
      <c r="O44" s="21">
        <v>43450</v>
      </c>
      <c r="P44" s="21">
        <v>43481</v>
      </c>
      <c r="Q44" s="21">
        <v>43512</v>
      </c>
      <c r="R44" s="20" t="s">
        <v>43</v>
      </c>
      <c r="S44" s="20" t="s">
        <v>44</v>
      </c>
      <c r="T44" t="s">
        <v>42</v>
      </c>
      <c r="V44" t="str">
        <f>I45</f>
        <v>WTP1</v>
      </c>
      <c r="W44" t="str">
        <f>I46</f>
        <v>Well A</v>
      </c>
      <c r="X44" t="str">
        <f>I47</f>
        <v>Well F</v>
      </c>
      <c r="Y44" t="str">
        <f>I48</f>
        <v>Well B</v>
      </c>
      <c r="Z44" t="str">
        <f>I49</f>
        <v>Well E</v>
      </c>
      <c r="AA44" t="str">
        <f>I50</f>
        <v>DK</v>
      </c>
      <c r="AB44" t="str">
        <f>I51</f>
        <v>WWP1</v>
      </c>
      <c r="AC44" t="str">
        <f>I52</f>
        <v>FG</v>
      </c>
    </row>
    <row r="45" spans="1:29" x14ac:dyDescent="0.25">
      <c r="A45" s="24">
        <v>42675</v>
      </c>
      <c r="B45" s="23" t="s">
        <v>25</v>
      </c>
      <c r="C45" s="23" t="s">
        <v>28</v>
      </c>
      <c r="D45" s="23" t="s">
        <v>30</v>
      </c>
      <c r="E45" s="23" t="s">
        <v>32</v>
      </c>
      <c r="F45" s="23" t="s">
        <v>24</v>
      </c>
      <c r="G45" s="23" t="s">
        <v>35</v>
      </c>
      <c r="I45" t="s">
        <v>0</v>
      </c>
      <c r="J45" s="8">
        <v>0.13</v>
      </c>
      <c r="K45" s="9" t="s">
        <v>20</v>
      </c>
      <c r="L45" s="10">
        <v>1.9E-2</v>
      </c>
      <c r="M45" s="10">
        <v>2.5999999999999999E-2</v>
      </c>
      <c r="N45" s="10">
        <v>2.3E-2</v>
      </c>
      <c r="O45" s="10">
        <v>2.4E-2</v>
      </c>
      <c r="P45" s="9" t="s">
        <v>20</v>
      </c>
      <c r="Q45" s="9" t="s">
        <v>20</v>
      </c>
      <c r="R45" s="20">
        <f>AVERAGE(J45:Q45)</f>
        <v>4.4399999999999995E-2</v>
      </c>
      <c r="S45" s="20">
        <f>STDEV(J45:Q45)</f>
        <v>4.7919724540109801E-2</v>
      </c>
      <c r="T45" s="18">
        <f>TTEST($J45:$Q45,$R$15:$R$22,2,3)</f>
        <v>0.22501877176253637</v>
      </c>
      <c r="V45" s="18">
        <f>TTEST(J$45:Q$45,J45:Q45,2,3)</f>
        <v>1</v>
      </c>
      <c r="W45" s="18">
        <f>TTEST(J$46:Q$46,J45:Q45,2,3)</f>
        <v>8.7263296022388158E-3</v>
      </c>
      <c r="X45" s="18">
        <f>TTEST(J$47:Q$47,J45:Q45,2,3)</f>
        <v>1.6063793019998489E-2</v>
      </c>
      <c r="Y45" s="18">
        <f>TTEST(J$48:Q$48,J45:Q45,2,3)</f>
        <v>1.3347550732691332E-6</v>
      </c>
      <c r="Z45" s="18">
        <f>TTEST(J$49:Q$49,J45:Q45,2,3)</f>
        <v>0.11879049965538256</v>
      </c>
      <c r="AA45" s="18">
        <f>TTEST(J$50:Q$50,J45:Q45,2,3)</f>
        <v>2.8591118514575939E-8</v>
      </c>
      <c r="AB45" s="18">
        <f>TTEST(J$51:Q$51,J45:Q45,2,3)</f>
        <v>3.9645128373296396E-6</v>
      </c>
      <c r="AC45" s="18">
        <f>TTEST(J$52:Q$52,J45:Q45,2,3)</f>
        <v>0.32712879654383265</v>
      </c>
    </row>
    <row r="46" spans="1:29" x14ac:dyDescent="0.25">
      <c r="A46" s="23" t="s">
        <v>0</v>
      </c>
      <c r="B46" s="9" t="s">
        <v>20</v>
      </c>
      <c r="C46" s="9" t="s">
        <v>20</v>
      </c>
      <c r="D46" s="10">
        <v>2.3E-2</v>
      </c>
      <c r="E46" s="9" t="s">
        <v>20</v>
      </c>
      <c r="F46" s="10">
        <v>2.5000000000000001E-2</v>
      </c>
      <c r="G46" s="9">
        <v>6.7000000000000002E-3</v>
      </c>
      <c r="I46" t="s">
        <v>3</v>
      </c>
      <c r="J46" s="8">
        <v>0.17</v>
      </c>
      <c r="K46" s="9">
        <v>0.14000000000000001</v>
      </c>
      <c r="L46" s="9">
        <v>0.13</v>
      </c>
      <c r="M46" s="9">
        <v>0.18</v>
      </c>
      <c r="N46" s="9">
        <v>0.15</v>
      </c>
      <c r="O46" s="9">
        <v>9.6000000000000002E-2</v>
      </c>
      <c r="P46" s="9">
        <v>0.12</v>
      </c>
      <c r="Q46" s="9">
        <v>0.1</v>
      </c>
      <c r="R46" s="20">
        <f t="shared" ref="R46:R52" si="79">AVERAGE(J46:Q46)</f>
        <v>0.13575000000000001</v>
      </c>
      <c r="S46" s="20">
        <f t="shared" ref="S46:S52" si="80">STDEV(J46:Q46)</f>
        <v>3.0452539185709039E-2</v>
      </c>
      <c r="T46" s="18">
        <f>TTEST($J46:$Q46,$R$15:$R$22,2,3)</f>
        <v>0.24589545094741225</v>
      </c>
      <c r="V46" s="18">
        <f t="shared" ref="V46:V52" si="81">TTEST(J$45:Q$45,J46:Q46,2,3)</f>
        <v>8.7263296022388158E-3</v>
      </c>
      <c r="W46" s="18">
        <f t="shared" ref="W46:W52" si="82">TTEST(J$46:Q$46,J46:Q46,2,3)</f>
        <v>1</v>
      </c>
      <c r="X46" s="18">
        <f t="shared" ref="X46:X52" si="83">TTEST(J$47:Q$47,J46:Q46,2,3)</f>
        <v>0.6612253874128472</v>
      </c>
      <c r="Y46" s="18">
        <f t="shared" ref="Y46:Y52" si="84">TTEST(J$48:Q$48,J46:Q46,2,3)</f>
        <v>4.4150714661727125E-6</v>
      </c>
      <c r="Z46" s="18">
        <f t="shared" ref="Z46:Z52" si="85">TTEST(J$49:Q$49,J46:Q46,2,3)</f>
        <v>0.30732589738726412</v>
      </c>
      <c r="AA46" s="18">
        <f t="shared" ref="AA46:AA52" si="86">TTEST(J$50:Q$50,J46:Q46,2,3)</f>
        <v>6.0181983285571318E-7</v>
      </c>
      <c r="AB46" s="18">
        <f t="shared" ref="AB46:AB52" si="87">TTEST(J$51:Q$51,J46:Q46,2,3)</f>
        <v>8.1113624733496212E-5</v>
      </c>
      <c r="AC46" s="18">
        <f t="shared" ref="AC46:AC52" si="88">TTEST(J$52:Q$52,J46:Q46,2,3)</f>
        <v>2.5453832817484787E-4</v>
      </c>
    </row>
    <row r="47" spans="1:29" x14ac:dyDescent="0.25">
      <c r="A47" s="23" t="s">
        <v>3</v>
      </c>
      <c r="B47" s="9" t="s">
        <v>20</v>
      </c>
      <c r="C47" s="9">
        <v>1.2E-2</v>
      </c>
      <c r="D47" s="9">
        <v>0.15</v>
      </c>
      <c r="E47" s="9" t="s">
        <v>20</v>
      </c>
      <c r="F47" s="9">
        <v>0.23</v>
      </c>
      <c r="G47" s="9">
        <v>0.05</v>
      </c>
      <c r="I47" t="s">
        <v>4</v>
      </c>
      <c r="J47" s="8">
        <v>8.2000000000000003E-2</v>
      </c>
      <c r="K47" s="9">
        <v>0.11</v>
      </c>
      <c r="L47" s="9">
        <v>0.11</v>
      </c>
      <c r="M47" s="9">
        <v>0.24</v>
      </c>
      <c r="N47" s="9">
        <v>0.15</v>
      </c>
      <c r="O47" s="9">
        <v>0.11</v>
      </c>
      <c r="P47" s="9">
        <v>0.1</v>
      </c>
      <c r="Q47" s="9">
        <v>0.11</v>
      </c>
      <c r="R47" s="20">
        <f t="shared" si="79"/>
        <v>0.1265</v>
      </c>
      <c r="S47" s="20">
        <f t="shared" si="80"/>
        <v>4.9578221024962156E-2</v>
      </c>
      <c r="T47" s="18">
        <f t="shared" ref="T47:T52" si="89">TTEST($J47:$Q47,$R$15:$R$22,2,3)</f>
        <v>0.38871079146241072</v>
      </c>
      <c r="V47" s="18">
        <f t="shared" si="81"/>
        <v>1.6063793019998489E-2</v>
      </c>
      <c r="W47" s="18">
        <f t="shared" si="82"/>
        <v>0.6612253874128472</v>
      </c>
      <c r="X47" s="18">
        <f t="shared" si="83"/>
        <v>1</v>
      </c>
      <c r="Y47" s="18">
        <f t="shared" si="84"/>
        <v>1.9512840946664137E-6</v>
      </c>
      <c r="Z47" s="18">
        <f t="shared" si="85"/>
        <v>0.49854462229556795</v>
      </c>
      <c r="AA47" s="18">
        <f t="shared" si="86"/>
        <v>1.0953483267319077E-7</v>
      </c>
      <c r="AB47" s="18">
        <f t="shared" si="87"/>
        <v>3.478436912439881E-5</v>
      </c>
      <c r="AC47" s="18">
        <f t="shared" si="88"/>
        <v>1.2708992226428113E-2</v>
      </c>
    </row>
    <row r="48" spans="1:29" x14ac:dyDescent="0.25">
      <c r="A48" s="23" t="s">
        <v>4</v>
      </c>
      <c r="B48" s="9" t="s">
        <v>20</v>
      </c>
      <c r="C48" s="9">
        <v>1.0999999999999999E-2</v>
      </c>
      <c r="D48" s="9">
        <v>0.15</v>
      </c>
      <c r="E48" s="9" t="s">
        <v>20</v>
      </c>
      <c r="F48" s="9">
        <v>0.24</v>
      </c>
      <c r="G48" s="9">
        <v>4.1000000000000002E-2</v>
      </c>
      <c r="I48" t="s">
        <v>2</v>
      </c>
      <c r="J48" s="8">
        <v>0.22</v>
      </c>
      <c r="K48" s="9">
        <v>0.36</v>
      </c>
      <c r="L48" s="9">
        <v>0.36</v>
      </c>
      <c r="M48" s="9">
        <v>0.37</v>
      </c>
      <c r="N48" s="9">
        <v>0.41</v>
      </c>
      <c r="O48" s="9">
        <v>0.3</v>
      </c>
      <c r="P48" s="9">
        <v>0.4</v>
      </c>
      <c r="Q48" s="9">
        <v>0.37</v>
      </c>
      <c r="R48" s="20">
        <f t="shared" si="79"/>
        <v>0.34875</v>
      </c>
      <c r="S48" s="20">
        <f t="shared" si="80"/>
        <v>6.1513645408385373E-2</v>
      </c>
      <c r="T48" s="18">
        <f t="shared" si="89"/>
        <v>2.1894906424909059E-5</v>
      </c>
      <c r="V48" s="18">
        <f t="shared" si="81"/>
        <v>1.3347550732691332E-6</v>
      </c>
      <c r="W48" s="18">
        <f t="shared" si="82"/>
        <v>4.4150714661727125E-6</v>
      </c>
      <c r="X48" s="18">
        <f t="shared" si="83"/>
        <v>1.9512840946664137E-6</v>
      </c>
      <c r="Y48" s="18">
        <f t="shared" si="84"/>
        <v>1</v>
      </c>
      <c r="Z48" s="18">
        <f t="shared" si="85"/>
        <v>8.8804758928473033E-6</v>
      </c>
      <c r="AA48" s="18">
        <f t="shared" si="86"/>
        <v>2.2672952691149493E-5</v>
      </c>
      <c r="AB48" s="18">
        <f t="shared" si="87"/>
        <v>0.49518839361084588</v>
      </c>
      <c r="AC48" s="18">
        <f t="shared" si="88"/>
        <v>2.5643264097561655E-6</v>
      </c>
    </row>
    <row r="49" spans="1:29" x14ac:dyDescent="0.25">
      <c r="A49" s="23" t="s">
        <v>2</v>
      </c>
      <c r="B49" s="10">
        <v>4.7E-2</v>
      </c>
      <c r="C49" s="9">
        <v>3.9E-2</v>
      </c>
      <c r="D49" s="9">
        <v>0.41</v>
      </c>
      <c r="E49" s="9" t="s">
        <v>20</v>
      </c>
      <c r="F49" s="9">
        <v>0.7</v>
      </c>
      <c r="G49" s="9">
        <v>0.15</v>
      </c>
      <c r="I49" t="s">
        <v>15</v>
      </c>
      <c r="J49" s="8">
        <v>3.5999999999999997E-2</v>
      </c>
      <c r="K49" s="9">
        <v>3.9E-2</v>
      </c>
      <c r="L49" s="9">
        <v>4.8000000000000001E-2</v>
      </c>
      <c r="M49" s="9">
        <v>0.24</v>
      </c>
      <c r="N49" s="9">
        <v>0.21</v>
      </c>
      <c r="O49" s="9">
        <v>9.4E-2</v>
      </c>
      <c r="P49" s="9">
        <v>8.5000000000000006E-2</v>
      </c>
      <c r="Q49" s="9">
        <v>7.6999999999999999E-2</v>
      </c>
      <c r="R49" s="20">
        <f t="shared" si="79"/>
        <v>0.10362499999999998</v>
      </c>
      <c r="S49" s="20">
        <f t="shared" si="80"/>
        <v>7.8290553161193821E-2</v>
      </c>
      <c r="T49" s="18">
        <f t="shared" si="89"/>
        <v>0.81994093446467531</v>
      </c>
      <c r="V49" s="18">
        <f t="shared" si="81"/>
        <v>0.11879049965538256</v>
      </c>
      <c r="W49" s="18">
        <f t="shared" si="82"/>
        <v>0.30732589738726412</v>
      </c>
      <c r="X49" s="18">
        <f t="shared" si="83"/>
        <v>0.49854462229556795</v>
      </c>
      <c r="Y49" s="18">
        <f t="shared" si="84"/>
        <v>8.8804758928473033E-6</v>
      </c>
      <c r="Z49" s="18">
        <f t="shared" si="85"/>
        <v>1</v>
      </c>
      <c r="AA49" s="18">
        <f t="shared" si="86"/>
        <v>2.0524564579315625E-8</v>
      </c>
      <c r="AB49" s="18">
        <f t="shared" si="87"/>
        <v>1.9083443629256018E-5</v>
      </c>
      <c r="AC49" s="18">
        <f t="shared" si="88"/>
        <v>0.24784632013003716</v>
      </c>
    </row>
    <row r="50" spans="1:29" x14ac:dyDescent="0.25">
      <c r="A50" s="23" t="s">
        <v>15</v>
      </c>
      <c r="B50" s="9" t="s">
        <v>20</v>
      </c>
      <c r="C50" s="9">
        <v>1.7000000000000001E-2</v>
      </c>
      <c r="D50" s="9">
        <v>0.21</v>
      </c>
      <c r="E50" s="9" t="s">
        <v>20</v>
      </c>
      <c r="F50" s="9">
        <v>0.28000000000000003</v>
      </c>
      <c r="G50" s="9">
        <v>0.1</v>
      </c>
      <c r="I50" t="s">
        <v>16</v>
      </c>
      <c r="J50" s="8">
        <v>0.46</v>
      </c>
      <c r="K50" s="9">
        <v>0.59</v>
      </c>
      <c r="L50" s="9">
        <v>0.59</v>
      </c>
      <c r="M50" s="9">
        <v>0.7</v>
      </c>
      <c r="N50" s="9">
        <v>0.7</v>
      </c>
      <c r="O50" s="9">
        <v>0.53</v>
      </c>
      <c r="P50" s="9">
        <v>0.69</v>
      </c>
      <c r="Q50" s="9">
        <v>0.74</v>
      </c>
      <c r="R50" s="20">
        <f t="shared" si="79"/>
        <v>0.625</v>
      </c>
      <c r="S50" s="20">
        <f t="shared" si="80"/>
        <v>9.8125284348996325E-2</v>
      </c>
      <c r="T50" s="18">
        <f t="shared" si="89"/>
        <v>2.2355192219084025E-8</v>
      </c>
      <c r="V50" s="18">
        <f t="shared" si="81"/>
        <v>2.8591118514575939E-8</v>
      </c>
      <c r="W50" s="18">
        <f t="shared" si="82"/>
        <v>6.0181983285571318E-7</v>
      </c>
      <c r="X50" s="18">
        <f t="shared" si="83"/>
        <v>1.0953483267319077E-7</v>
      </c>
      <c r="Y50" s="18">
        <f t="shared" si="84"/>
        <v>2.2672952691149493E-5</v>
      </c>
      <c r="Z50" s="18">
        <f t="shared" si="85"/>
        <v>2.0524564579315625E-8</v>
      </c>
      <c r="AA50" s="18">
        <f t="shared" si="86"/>
        <v>1</v>
      </c>
      <c r="AB50" s="18">
        <f t="shared" si="87"/>
        <v>1.2871807577135173E-4</v>
      </c>
      <c r="AC50" s="18">
        <f t="shared" si="88"/>
        <v>7.2140589270963062E-7</v>
      </c>
    </row>
    <row r="51" spans="1:29" x14ac:dyDescent="0.25">
      <c r="A51" s="23" t="s">
        <v>36</v>
      </c>
      <c r="B51" s="10">
        <v>5.1999999999999998E-2</v>
      </c>
      <c r="C51" s="9">
        <v>7.2999999999999995E-2</v>
      </c>
      <c r="D51" s="9">
        <v>0.7</v>
      </c>
      <c r="E51" s="10">
        <v>6.4000000000000003E-3</v>
      </c>
      <c r="F51" s="9">
        <v>0.95</v>
      </c>
      <c r="G51" s="9">
        <v>0.25</v>
      </c>
      <c r="I51" t="s">
        <v>37</v>
      </c>
      <c r="J51" s="8">
        <v>0.3</v>
      </c>
      <c r="K51" s="9">
        <v>0.31</v>
      </c>
      <c r="L51" s="9">
        <v>0.35</v>
      </c>
      <c r="M51" s="9">
        <v>0.57999999999999996</v>
      </c>
      <c r="N51" s="9">
        <v>0.4</v>
      </c>
      <c r="O51" s="9">
        <v>0.31</v>
      </c>
      <c r="P51" s="9">
        <v>0.41</v>
      </c>
      <c r="Q51" s="9">
        <v>0.35</v>
      </c>
      <c r="R51" s="20">
        <f t="shared" si="79"/>
        <v>0.37625000000000003</v>
      </c>
      <c r="S51" s="20">
        <f t="shared" si="80"/>
        <v>9.1953015953024089E-2</v>
      </c>
      <c r="T51" s="18">
        <f t="shared" si="89"/>
        <v>2.3116953979138741E-5</v>
      </c>
      <c r="V51" s="18">
        <f t="shared" si="81"/>
        <v>3.9645128373296396E-6</v>
      </c>
      <c r="W51" s="18">
        <f t="shared" si="82"/>
        <v>8.1113624733496212E-5</v>
      </c>
      <c r="X51" s="18">
        <f t="shared" si="83"/>
        <v>3.478436912439881E-5</v>
      </c>
      <c r="Y51" s="18">
        <f t="shared" si="84"/>
        <v>0.49518839361084588</v>
      </c>
      <c r="Z51" s="18">
        <f t="shared" si="85"/>
        <v>1.9083443629256018E-5</v>
      </c>
      <c r="AA51" s="18">
        <f t="shared" si="86"/>
        <v>1.2871807577135173E-4</v>
      </c>
      <c r="AB51" s="18">
        <f t="shared" si="87"/>
        <v>1</v>
      </c>
      <c r="AC51" s="18">
        <f t="shared" si="88"/>
        <v>2.6700415033636007E-5</v>
      </c>
    </row>
    <row r="52" spans="1:29" x14ac:dyDescent="0.25">
      <c r="A52" s="23" t="s">
        <v>37</v>
      </c>
      <c r="B52" s="9" t="s">
        <v>20</v>
      </c>
      <c r="C52" s="9">
        <v>4.9000000000000002E-2</v>
      </c>
      <c r="D52" s="9">
        <v>0.4</v>
      </c>
      <c r="E52" s="9" t="s">
        <v>20</v>
      </c>
      <c r="F52" s="9">
        <v>0.73</v>
      </c>
      <c r="G52" s="9">
        <v>0.1</v>
      </c>
      <c r="I52" t="s">
        <v>18</v>
      </c>
      <c r="J52" s="8">
        <v>0.06</v>
      </c>
      <c r="K52" s="9">
        <v>6.9000000000000006E-2</v>
      </c>
      <c r="L52" s="9">
        <v>7.4999999999999997E-2</v>
      </c>
      <c r="M52" s="9">
        <v>6.0999999999999999E-2</v>
      </c>
      <c r="N52" s="9">
        <v>9.2999999999999999E-2</v>
      </c>
      <c r="O52" s="9">
        <v>6.4000000000000001E-2</v>
      </c>
      <c r="P52" s="9">
        <v>6.7000000000000004E-2</v>
      </c>
      <c r="Q52" s="9">
        <v>5.8999999999999997E-2</v>
      </c>
      <c r="R52" s="20">
        <f t="shared" si="79"/>
        <v>6.8500000000000005E-2</v>
      </c>
      <c r="S52" s="20">
        <f t="shared" si="80"/>
        <v>1.1237691679598294E-2</v>
      </c>
      <c r="T52" s="18">
        <f t="shared" si="89"/>
        <v>0.45574080645407622</v>
      </c>
      <c r="V52" s="18">
        <f t="shared" si="81"/>
        <v>0.32712879654383265</v>
      </c>
      <c r="W52" s="18">
        <f t="shared" si="82"/>
        <v>2.5453832817484787E-4</v>
      </c>
      <c r="X52" s="18">
        <f t="shared" si="83"/>
        <v>1.2708992226428113E-2</v>
      </c>
      <c r="Y52" s="18">
        <f t="shared" si="84"/>
        <v>2.5643264097561655E-6</v>
      </c>
      <c r="Z52" s="18">
        <f t="shared" si="85"/>
        <v>0.24784632013003716</v>
      </c>
      <c r="AA52" s="18">
        <f t="shared" si="86"/>
        <v>7.2140589270963062E-7</v>
      </c>
      <c r="AB52" s="18">
        <f t="shared" si="87"/>
        <v>2.6700415033636007E-5</v>
      </c>
      <c r="AC52" s="18">
        <f t="shared" si="88"/>
        <v>1</v>
      </c>
    </row>
    <row r="53" spans="1:29" x14ac:dyDescent="0.25">
      <c r="A53" s="23" t="s">
        <v>18</v>
      </c>
      <c r="B53" s="9" t="s">
        <v>20</v>
      </c>
      <c r="C53" s="9">
        <v>2.5999999999999999E-2</v>
      </c>
      <c r="D53" s="9">
        <v>9.2999999999999999E-2</v>
      </c>
      <c r="E53" s="9" t="s">
        <v>20</v>
      </c>
      <c r="F53" s="9">
        <v>0.1</v>
      </c>
      <c r="G53" s="9">
        <v>2.1999999999999999E-2</v>
      </c>
      <c r="J53" s="27"/>
    </row>
    <row r="54" spans="1:29" x14ac:dyDescent="0.25">
      <c r="A54" s="23" t="s">
        <v>19</v>
      </c>
      <c r="B54" s="9" t="s">
        <v>20</v>
      </c>
      <c r="C54" s="9" t="s">
        <v>20</v>
      </c>
      <c r="D54" s="9" t="s">
        <v>20</v>
      </c>
      <c r="E54" s="9" t="s">
        <v>20</v>
      </c>
      <c r="F54" s="9" t="s">
        <v>20</v>
      </c>
      <c r="G54" s="9" t="s">
        <v>20</v>
      </c>
      <c r="I54" s="17" t="s">
        <v>32</v>
      </c>
      <c r="J54" s="21">
        <v>43297</v>
      </c>
      <c r="K54" s="21">
        <v>43328</v>
      </c>
      <c r="L54" s="21">
        <v>43359</v>
      </c>
      <c r="M54" s="21">
        <v>43389</v>
      </c>
      <c r="N54" s="21">
        <v>43420</v>
      </c>
      <c r="O54" s="21">
        <v>43450</v>
      </c>
      <c r="P54" s="21">
        <v>43481</v>
      </c>
      <c r="Q54" s="21">
        <v>43512</v>
      </c>
      <c r="R54" s="20" t="s">
        <v>43</v>
      </c>
      <c r="S54" s="20" t="s">
        <v>44</v>
      </c>
      <c r="T54" t="s">
        <v>42</v>
      </c>
      <c r="V54" t="str">
        <f>I55</f>
        <v>WTP1</v>
      </c>
      <c r="W54" t="str">
        <f>I56</f>
        <v>Well A</v>
      </c>
      <c r="X54" t="str">
        <f>I57</f>
        <v>Well F</v>
      </c>
      <c r="Y54" t="str">
        <f>I58</f>
        <v>Well B</v>
      </c>
      <c r="Z54" t="str">
        <f>I59</f>
        <v>Well E</v>
      </c>
      <c r="AA54" t="str">
        <f>I60</f>
        <v>DK</v>
      </c>
      <c r="AB54" t="str">
        <f>I61</f>
        <v>WWP1</v>
      </c>
      <c r="AC54" t="str">
        <f>I62</f>
        <v>FG</v>
      </c>
    </row>
    <row r="55" spans="1:29" x14ac:dyDescent="0.25">
      <c r="I55" t="s">
        <v>0</v>
      </c>
      <c r="J55" s="10">
        <v>1.4E-3</v>
      </c>
      <c r="K55" s="9" t="s">
        <v>20</v>
      </c>
      <c r="L55" s="9" t="s">
        <v>20</v>
      </c>
      <c r="M55" s="9" t="s">
        <v>20</v>
      </c>
      <c r="N55" s="9" t="s">
        <v>20</v>
      </c>
      <c r="O55" s="9" t="s">
        <v>20</v>
      </c>
      <c r="P55" s="9" t="s">
        <v>20</v>
      </c>
      <c r="Q55" s="9" t="s">
        <v>20</v>
      </c>
      <c r="R55" s="20">
        <f>AVERAGE(J55:Q55)</f>
        <v>1.4E-3</v>
      </c>
      <c r="S55" s="20" t="e">
        <f>STDEV(J55:Q55)</f>
        <v>#DIV/0!</v>
      </c>
      <c r="T55" s="18" t="e">
        <f>TTEST($J55:$Q55,$R$15:$R$22,2,3)</f>
        <v>#DIV/0!</v>
      </c>
      <c r="V55" s="18" t="e">
        <f>TTEST(J$55:Q$55,J55:Q55,2,3)</f>
        <v>#DIV/0!</v>
      </c>
      <c r="W55" s="18" t="e">
        <f>TTEST(J$56:Q$56,J55:Q55,2,3)</f>
        <v>#DIV/0!</v>
      </c>
      <c r="X55" s="18" t="e">
        <f>TTEST(J$57:Q$57,J55:Q55,2,3)</f>
        <v>#DIV/0!</v>
      </c>
      <c r="Y55" s="18" t="e">
        <f>TTEST(J$58:Q$58,J55:Q55,2,3)</f>
        <v>#DIV/0!</v>
      </c>
      <c r="Z55" s="18" t="e">
        <f>TTEST(J$59:Q$59,J55:Q55,2,3)</f>
        <v>#DIV/0!</v>
      </c>
      <c r="AA55" s="18" t="e">
        <f>TTEST(J$60:Q$60,J55:Q55,2,3)</f>
        <v>#DIV/0!</v>
      </c>
      <c r="AB55" s="18" t="e">
        <f>TTEST(J$61:Q$61,J55:Q55,2,3)</f>
        <v>#DIV/0!</v>
      </c>
      <c r="AC55" s="18" t="e">
        <f>TTEST(J$62:Q$62,J55:Q55,2,3)</f>
        <v>#DIV/0!</v>
      </c>
    </row>
    <row r="56" spans="1:29" x14ac:dyDescent="0.25">
      <c r="A56" s="24">
        <v>42705</v>
      </c>
      <c r="B56" s="23" t="s">
        <v>25</v>
      </c>
      <c r="C56" s="23" t="s">
        <v>28</v>
      </c>
      <c r="D56" s="23" t="s">
        <v>30</v>
      </c>
      <c r="E56" s="23" t="s">
        <v>32</v>
      </c>
      <c r="F56" s="23" t="s">
        <v>24</v>
      </c>
      <c r="G56" s="23" t="s">
        <v>35</v>
      </c>
      <c r="I56" t="s">
        <v>3</v>
      </c>
      <c r="J56" s="10">
        <v>1E-3</v>
      </c>
      <c r="K56" s="9" t="s">
        <v>20</v>
      </c>
      <c r="L56" s="9" t="s">
        <v>20</v>
      </c>
      <c r="M56" s="9" t="s">
        <v>20</v>
      </c>
      <c r="N56" s="9" t="s">
        <v>20</v>
      </c>
      <c r="O56" s="9" t="s">
        <v>20</v>
      </c>
      <c r="P56" s="9" t="s">
        <v>20</v>
      </c>
      <c r="Q56" s="9" t="s">
        <v>20</v>
      </c>
      <c r="R56" s="20">
        <f t="shared" ref="R56:R62" si="90">AVERAGE(J56:Q56)</f>
        <v>1E-3</v>
      </c>
      <c r="S56" s="20" t="e">
        <f t="shared" ref="S56:S62" si="91">STDEV(J56:Q56)</f>
        <v>#DIV/0!</v>
      </c>
      <c r="T56" s="18" t="e">
        <f>TTEST($J56:$Q56,$R$15:$R$22,2,3)</f>
        <v>#DIV/0!</v>
      </c>
      <c r="V56" s="18" t="e">
        <f t="shared" ref="V56:V62" si="92">TTEST(J$55:Q$55,J56:Q56,2,3)</f>
        <v>#DIV/0!</v>
      </c>
      <c r="W56" s="18" t="e">
        <f t="shared" ref="W56:W62" si="93">TTEST(J$56:Q$56,J56:Q56,2,3)</f>
        <v>#DIV/0!</v>
      </c>
      <c r="X56" s="18" t="e">
        <f t="shared" ref="X56:X62" si="94">TTEST(J$57:Q$57,J56:Q56,2,3)</f>
        <v>#DIV/0!</v>
      </c>
      <c r="Y56" s="18" t="e">
        <f t="shared" ref="Y56:Y62" si="95">TTEST(J$58:Q$58,J56:Q56,2,3)</f>
        <v>#DIV/0!</v>
      </c>
      <c r="Z56" s="18" t="e">
        <f t="shared" ref="Z56:Z62" si="96">TTEST(J$59:Q$59,J56:Q56,2,3)</f>
        <v>#DIV/0!</v>
      </c>
      <c r="AA56" s="18" t="e">
        <f t="shared" ref="AA56:AA62" si="97">TTEST(J$60:Q$60,J56:Q56,2,3)</f>
        <v>#DIV/0!</v>
      </c>
      <c r="AB56" s="18" t="e">
        <f t="shared" ref="AB56:AB62" si="98">TTEST(J$61:Q$61,J56:Q56,2,3)</f>
        <v>#DIV/0!</v>
      </c>
      <c r="AC56" s="18" t="e">
        <f t="shared" ref="AC56:AC62" si="99">TTEST(J$62:Q$62,J56:Q56,2,3)</f>
        <v>#DIV/0!</v>
      </c>
    </row>
    <row r="57" spans="1:29" x14ac:dyDescent="0.25">
      <c r="A57" s="23" t="s">
        <v>0</v>
      </c>
      <c r="B57" s="9" t="s">
        <v>20</v>
      </c>
      <c r="C57" s="10">
        <v>2.2000000000000001E-3</v>
      </c>
      <c r="D57" s="10">
        <v>2.4E-2</v>
      </c>
      <c r="E57" s="9" t="s">
        <v>20</v>
      </c>
      <c r="F57" s="9">
        <v>4.5999999999999999E-2</v>
      </c>
      <c r="G57" s="9">
        <v>1.2E-2</v>
      </c>
      <c r="I57" t="s">
        <v>4</v>
      </c>
      <c r="J57" s="8" t="s">
        <v>20</v>
      </c>
      <c r="K57" s="9" t="s">
        <v>20</v>
      </c>
      <c r="L57" s="9" t="s">
        <v>20</v>
      </c>
      <c r="M57" s="9" t="s">
        <v>20</v>
      </c>
      <c r="N57" s="9" t="s">
        <v>20</v>
      </c>
      <c r="O57" s="9" t="s">
        <v>20</v>
      </c>
      <c r="P57" s="9" t="s">
        <v>20</v>
      </c>
      <c r="Q57" s="9" t="s">
        <v>20</v>
      </c>
      <c r="R57" s="20" t="e">
        <f t="shared" si="90"/>
        <v>#DIV/0!</v>
      </c>
      <c r="S57" s="20" t="e">
        <f t="shared" si="91"/>
        <v>#DIV/0!</v>
      </c>
      <c r="T57" s="18" t="e">
        <f t="shared" ref="T57:T62" si="100">TTEST($J57:$Q57,$R$15:$R$22,2,3)</f>
        <v>#DIV/0!</v>
      </c>
      <c r="V57" s="18" t="e">
        <f t="shared" si="92"/>
        <v>#DIV/0!</v>
      </c>
      <c r="W57" s="18" t="e">
        <f t="shared" si="93"/>
        <v>#DIV/0!</v>
      </c>
      <c r="X57" s="18" t="e">
        <f t="shared" si="94"/>
        <v>#DIV/0!</v>
      </c>
      <c r="Y57" s="18" t="e">
        <f t="shared" si="95"/>
        <v>#DIV/0!</v>
      </c>
      <c r="Z57" s="18" t="e">
        <f t="shared" si="96"/>
        <v>#DIV/0!</v>
      </c>
      <c r="AA57" s="18" t="e">
        <f t="shared" si="97"/>
        <v>#DIV/0!</v>
      </c>
      <c r="AB57" s="18" t="e">
        <f t="shared" si="98"/>
        <v>#DIV/0!</v>
      </c>
      <c r="AC57" s="18" t="e">
        <f t="shared" si="99"/>
        <v>#DIV/0!</v>
      </c>
    </row>
    <row r="58" spans="1:29" x14ac:dyDescent="0.25">
      <c r="A58" s="23" t="s">
        <v>3</v>
      </c>
      <c r="B58" s="9" t="s">
        <v>20</v>
      </c>
      <c r="C58" s="10">
        <v>0.01</v>
      </c>
      <c r="D58" s="9">
        <v>9.6000000000000002E-2</v>
      </c>
      <c r="E58" s="9" t="s">
        <v>20</v>
      </c>
      <c r="F58" s="9">
        <v>0.17</v>
      </c>
      <c r="G58" s="9">
        <v>5.2999999999999999E-2</v>
      </c>
      <c r="I58" t="s">
        <v>2</v>
      </c>
      <c r="J58" s="10">
        <v>1.1999999999999999E-3</v>
      </c>
      <c r="K58" s="9" t="s">
        <v>20</v>
      </c>
      <c r="L58" s="9" t="s">
        <v>20</v>
      </c>
      <c r="M58" s="9" t="s">
        <v>20</v>
      </c>
      <c r="N58" s="9" t="s">
        <v>20</v>
      </c>
      <c r="O58" s="9" t="s">
        <v>20</v>
      </c>
      <c r="P58" s="9" t="s">
        <v>20</v>
      </c>
      <c r="Q58" s="9" t="s">
        <v>20</v>
      </c>
      <c r="R58" s="20">
        <f t="shared" si="90"/>
        <v>1.1999999999999999E-3</v>
      </c>
      <c r="S58" s="20" t="e">
        <f t="shared" si="91"/>
        <v>#DIV/0!</v>
      </c>
      <c r="T58" s="18" t="e">
        <f t="shared" si="100"/>
        <v>#DIV/0!</v>
      </c>
      <c r="V58" s="18" t="e">
        <f t="shared" si="92"/>
        <v>#DIV/0!</v>
      </c>
      <c r="W58" s="18" t="e">
        <f t="shared" si="93"/>
        <v>#DIV/0!</v>
      </c>
      <c r="X58" s="18" t="e">
        <f t="shared" si="94"/>
        <v>#DIV/0!</v>
      </c>
      <c r="Y58" s="18" t="e">
        <f t="shared" si="95"/>
        <v>#DIV/0!</v>
      </c>
      <c r="Z58" s="18" t="e">
        <f t="shared" si="96"/>
        <v>#DIV/0!</v>
      </c>
      <c r="AA58" s="18" t="e">
        <f t="shared" si="97"/>
        <v>#DIV/0!</v>
      </c>
      <c r="AB58" s="18" t="e">
        <f t="shared" si="98"/>
        <v>#DIV/0!</v>
      </c>
      <c r="AC58" s="18" t="e">
        <f t="shared" si="99"/>
        <v>#DIV/0!</v>
      </c>
    </row>
    <row r="59" spans="1:29" x14ac:dyDescent="0.25">
      <c r="A59" s="23" t="s">
        <v>4</v>
      </c>
      <c r="B59" s="9" t="s">
        <v>20</v>
      </c>
      <c r="C59" s="10">
        <v>9.1999999999999998E-3</v>
      </c>
      <c r="D59" s="9">
        <v>0.11</v>
      </c>
      <c r="E59" s="9" t="s">
        <v>20</v>
      </c>
      <c r="F59" s="9">
        <v>0.21</v>
      </c>
      <c r="G59" s="9">
        <v>5.0999999999999997E-2</v>
      </c>
      <c r="I59" t="s">
        <v>15</v>
      </c>
      <c r="J59" s="8" t="s">
        <v>20</v>
      </c>
      <c r="K59" s="9" t="s">
        <v>20</v>
      </c>
      <c r="L59" s="9" t="s">
        <v>20</v>
      </c>
      <c r="M59" s="9" t="s">
        <v>20</v>
      </c>
      <c r="N59" s="9" t="s">
        <v>20</v>
      </c>
      <c r="O59" s="9" t="s">
        <v>20</v>
      </c>
      <c r="P59" s="9" t="s">
        <v>20</v>
      </c>
      <c r="Q59" s="9" t="s">
        <v>20</v>
      </c>
      <c r="R59" s="20" t="e">
        <f t="shared" si="90"/>
        <v>#DIV/0!</v>
      </c>
      <c r="S59" s="20" t="e">
        <f t="shared" si="91"/>
        <v>#DIV/0!</v>
      </c>
      <c r="T59" s="18" t="e">
        <f t="shared" si="100"/>
        <v>#DIV/0!</v>
      </c>
      <c r="V59" s="18" t="e">
        <f t="shared" si="92"/>
        <v>#DIV/0!</v>
      </c>
      <c r="W59" s="18" t="e">
        <f t="shared" si="93"/>
        <v>#DIV/0!</v>
      </c>
      <c r="X59" s="18" t="e">
        <f t="shared" si="94"/>
        <v>#DIV/0!</v>
      </c>
      <c r="Y59" s="18" t="e">
        <f t="shared" si="95"/>
        <v>#DIV/0!</v>
      </c>
      <c r="Z59" s="18" t="e">
        <f t="shared" si="96"/>
        <v>#DIV/0!</v>
      </c>
      <c r="AA59" s="18" t="e">
        <f t="shared" si="97"/>
        <v>#DIV/0!</v>
      </c>
      <c r="AB59" s="18" t="e">
        <f t="shared" si="98"/>
        <v>#DIV/0!</v>
      </c>
      <c r="AC59" s="18" t="e">
        <f t="shared" si="99"/>
        <v>#DIV/0!</v>
      </c>
    </row>
    <row r="60" spans="1:29" x14ac:dyDescent="0.25">
      <c r="A60" s="23" t="s">
        <v>2</v>
      </c>
      <c r="B60" s="9" t="s">
        <v>20</v>
      </c>
      <c r="C60" s="9">
        <v>3.3000000000000002E-2</v>
      </c>
      <c r="D60" s="9">
        <v>0.3</v>
      </c>
      <c r="E60" s="9" t="s">
        <v>20</v>
      </c>
      <c r="F60" s="9">
        <v>0.56999999999999995</v>
      </c>
      <c r="G60" s="9">
        <v>0.18</v>
      </c>
      <c r="I60" t="s">
        <v>16</v>
      </c>
      <c r="J60" s="10">
        <v>4.7999999999999996E-3</v>
      </c>
      <c r="K60" s="9" t="s">
        <v>20</v>
      </c>
      <c r="L60" s="9" t="s">
        <v>20</v>
      </c>
      <c r="M60" s="9" t="s">
        <v>20</v>
      </c>
      <c r="N60" s="10">
        <v>6.4000000000000003E-3</v>
      </c>
      <c r="O60" s="10">
        <v>6.6E-3</v>
      </c>
      <c r="P60" s="9" t="s">
        <v>20</v>
      </c>
      <c r="Q60" s="9" t="s">
        <v>20</v>
      </c>
      <c r="R60" s="20">
        <f t="shared" si="90"/>
        <v>5.933333333333333E-3</v>
      </c>
      <c r="S60" s="20">
        <f t="shared" si="91"/>
        <v>9.8657657246324984E-4</v>
      </c>
      <c r="T60" s="18">
        <f t="shared" si="100"/>
        <v>2.8253875548070795E-2</v>
      </c>
      <c r="V60" s="18" t="e">
        <f t="shared" si="92"/>
        <v>#DIV/0!</v>
      </c>
      <c r="W60" s="18" t="e">
        <f t="shared" si="93"/>
        <v>#DIV/0!</v>
      </c>
      <c r="X60" s="18" t="e">
        <f t="shared" si="94"/>
        <v>#DIV/0!</v>
      </c>
      <c r="Y60" s="18" t="e">
        <f t="shared" si="95"/>
        <v>#DIV/0!</v>
      </c>
      <c r="Z60" s="18" t="e">
        <f t="shared" si="96"/>
        <v>#DIV/0!</v>
      </c>
      <c r="AA60" s="18">
        <f t="shared" si="97"/>
        <v>1</v>
      </c>
      <c r="AB60" s="18">
        <f t="shared" si="98"/>
        <v>7.029908771960125E-2</v>
      </c>
      <c r="AC60" s="18">
        <f t="shared" si="99"/>
        <v>1.2614718727111573E-2</v>
      </c>
    </row>
    <row r="61" spans="1:29" x14ac:dyDescent="0.25">
      <c r="A61" s="23" t="s">
        <v>15</v>
      </c>
      <c r="B61" s="9" t="s">
        <v>20</v>
      </c>
      <c r="C61" s="9">
        <v>1.0999999999999999E-2</v>
      </c>
      <c r="D61" s="9">
        <v>9.4E-2</v>
      </c>
      <c r="E61" s="9" t="s">
        <v>20</v>
      </c>
      <c r="F61" s="9">
        <v>0.16</v>
      </c>
      <c r="G61" s="9">
        <v>6.4000000000000001E-2</v>
      </c>
      <c r="I61" t="s">
        <v>37</v>
      </c>
      <c r="J61" s="10">
        <v>3.8999999999999998E-3</v>
      </c>
      <c r="K61" s="9">
        <v>3.8999999999999998E-3</v>
      </c>
      <c r="L61" s="9" t="s">
        <v>20</v>
      </c>
      <c r="M61" s="9" t="s">
        <v>20</v>
      </c>
      <c r="N61" s="9" t="s">
        <v>20</v>
      </c>
      <c r="O61" s="9" t="s">
        <v>20</v>
      </c>
      <c r="P61" s="9" t="s">
        <v>20</v>
      </c>
      <c r="Q61" s="9" t="s">
        <v>20</v>
      </c>
      <c r="R61" s="20">
        <f t="shared" si="90"/>
        <v>3.8999999999999998E-3</v>
      </c>
      <c r="S61" s="20">
        <f t="shared" si="91"/>
        <v>0</v>
      </c>
      <c r="T61" s="18">
        <f t="shared" si="100"/>
        <v>2.5777937783776027E-2</v>
      </c>
      <c r="V61" s="18" t="e">
        <f t="shared" si="92"/>
        <v>#DIV/0!</v>
      </c>
      <c r="W61" s="18" t="e">
        <f t="shared" si="93"/>
        <v>#DIV/0!</v>
      </c>
      <c r="X61" s="18" t="e">
        <f t="shared" si="94"/>
        <v>#DIV/0!</v>
      </c>
      <c r="Y61" s="18" t="e">
        <f t="shared" si="95"/>
        <v>#DIV/0!</v>
      </c>
      <c r="Z61" s="18" t="e">
        <f t="shared" si="96"/>
        <v>#DIV/0!</v>
      </c>
      <c r="AA61" s="18">
        <f t="shared" si="97"/>
        <v>7.029908771960125E-2</v>
      </c>
      <c r="AB61" s="18" t="e">
        <f t="shared" si="98"/>
        <v>#DIV/0!</v>
      </c>
      <c r="AC61" s="18" t="e">
        <f t="shared" si="99"/>
        <v>#DIV/0!</v>
      </c>
    </row>
    <row r="62" spans="1:29" x14ac:dyDescent="0.25">
      <c r="A62" s="23" t="s">
        <v>36</v>
      </c>
      <c r="B62" s="9" t="s">
        <v>20</v>
      </c>
      <c r="C62" s="9">
        <v>6.7000000000000004E-2</v>
      </c>
      <c r="D62" s="9">
        <v>0.53</v>
      </c>
      <c r="E62" s="10">
        <v>6.6E-3</v>
      </c>
      <c r="F62" s="9">
        <v>0.79</v>
      </c>
      <c r="G62" s="9">
        <v>0.28000000000000003</v>
      </c>
      <c r="I62" t="s">
        <v>18</v>
      </c>
      <c r="J62" s="10">
        <v>9.1E-4</v>
      </c>
      <c r="K62" s="9">
        <v>9.1E-4</v>
      </c>
      <c r="L62" s="9" t="s">
        <v>20</v>
      </c>
      <c r="M62" s="9" t="s">
        <v>20</v>
      </c>
      <c r="N62" s="9" t="s">
        <v>20</v>
      </c>
      <c r="O62" s="9" t="s">
        <v>20</v>
      </c>
      <c r="P62" s="9" t="s">
        <v>20</v>
      </c>
      <c r="Q62" s="9" t="s">
        <v>20</v>
      </c>
      <c r="R62" s="20">
        <f t="shared" si="90"/>
        <v>9.1E-4</v>
      </c>
      <c r="S62" s="20">
        <f t="shared" si="91"/>
        <v>0</v>
      </c>
      <c r="T62" s="18">
        <f t="shared" si="100"/>
        <v>2.2543565390251204E-2</v>
      </c>
      <c r="V62" s="18" t="e">
        <f t="shared" si="92"/>
        <v>#DIV/0!</v>
      </c>
      <c r="W62" s="18" t="e">
        <f t="shared" si="93"/>
        <v>#DIV/0!</v>
      </c>
      <c r="X62" s="18" t="e">
        <f t="shared" si="94"/>
        <v>#DIV/0!</v>
      </c>
      <c r="Y62" s="18" t="e">
        <f t="shared" si="95"/>
        <v>#DIV/0!</v>
      </c>
      <c r="Z62" s="18" t="e">
        <f t="shared" si="96"/>
        <v>#DIV/0!</v>
      </c>
      <c r="AA62" s="18">
        <f t="shared" si="97"/>
        <v>1.2614718727111573E-2</v>
      </c>
      <c r="AB62" s="18" t="e">
        <f t="shared" si="98"/>
        <v>#DIV/0!</v>
      </c>
      <c r="AC62" s="18" t="e">
        <f t="shared" si="99"/>
        <v>#DIV/0!</v>
      </c>
    </row>
    <row r="63" spans="1:29" x14ac:dyDescent="0.25">
      <c r="A63" s="23" t="s">
        <v>37</v>
      </c>
      <c r="B63" s="9" t="s">
        <v>20</v>
      </c>
      <c r="C63" s="9">
        <v>4.3999999999999997E-2</v>
      </c>
      <c r="D63" s="9">
        <v>0.31</v>
      </c>
      <c r="E63" s="9" t="s">
        <v>20</v>
      </c>
      <c r="F63" s="9">
        <v>0.65</v>
      </c>
      <c r="G63" s="9">
        <v>0.11</v>
      </c>
    </row>
    <row r="64" spans="1:29" x14ac:dyDescent="0.25">
      <c r="A64" s="23" t="s">
        <v>18</v>
      </c>
      <c r="B64" s="9" t="s">
        <v>20</v>
      </c>
      <c r="C64" s="9">
        <v>2.1999999999999999E-2</v>
      </c>
      <c r="D64" s="9">
        <v>6.4000000000000001E-2</v>
      </c>
      <c r="E64" s="9" t="s">
        <v>20</v>
      </c>
      <c r="F64" s="9">
        <v>9.0999999999999998E-2</v>
      </c>
      <c r="G64" s="9">
        <v>2.3E-2</v>
      </c>
    </row>
    <row r="65" spans="1:7" x14ac:dyDescent="0.25">
      <c r="A65" s="23" t="s">
        <v>19</v>
      </c>
      <c r="B65" s="9" t="s">
        <v>20</v>
      </c>
      <c r="C65" s="9" t="s">
        <v>20</v>
      </c>
      <c r="D65" s="9" t="s">
        <v>20</v>
      </c>
      <c r="E65" s="9" t="s">
        <v>20</v>
      </c>
      <c r="F65" s="9" t="s">
        <v>20</v>
      </c>
      <c r="G65" s="9" t="s">
        <v>20</v>
      </c>
    </row>
    <row r="67" spans="1:7" x14ac:dyDescent="0.25">
      <c r="A67" s="24">
        <v>42370</v>
      </c>
      <c r="B67" s="23" t="s">
        <v>25</v>
      </c>
      <c r="C67" s="23" t="s">
        <v>28</v>
      </c>
      <c r="D67" s="23" t="s">
        <v>30</v>
      </c>
      <c r="E67" s="23" t="s">
        <v>32</v>
      </c>
      <c r="F67" s="23" t="s">
        <v>24</v>
      </c>
      <c r="G67" s="23" t="s">
        <v>35</v>
      </c>
    </row>
    <row r="68" spans="1:7" x14ac:dyDescent="0.25">
      <c r="A68" s="23" t="s">
        <v>0</v>
      </c>
      <c r="B68" s="9" t="s">
        <v>20</v>
      </c>
      <c r="C68" s="9" t="s">
        <v>20</v>
      </c>
      <c r="D68" s="9" t="s">
        <v>20</v>
      </c>
      <c r="E68" s="9" t="s">
        <v>20</v>
      </c>
      <c r="F68" s="9" t="s">
        <v>20</v>
      </c>
      <c r="G68" s="9" t="s">
        <v>20</v>
      </c>
    </row>
    <row r="69" spans="1:7" x14ac:dyDescent="0.25">
      <c r="A69" s="23" t="s">
        <v>3</v>
      </c>
      <c r="B69" s="9" t="s">
        <v>20</v>
      </c>
      <c r="C69" s="9">
        <v>1.0999999999999999E-2</v>
      </c>
      <c r="D69" s="9">
        <v>0.12</v>
      </c>
      <c r="E69" s="9" t="s">
        <v>20</v>
      </c>
      <c r="F69" s="9">
        <v>0.2</v>
      </c>
      <c r="G69" s="9">
        <v>4.8000000000000001E-2</v>
      </c>
    </row>
    <row r="70" spans="1:7" x14ac:dyDescent="0.25">
      <c r="A70" s="23" t="s">
        <v>4</v>
      </c>
      <c r="B70" s="9" t="s">
        <v>20</v>
      </c>
      <c r="C70" s="9" t="s">
        <v>20</v>
      </c>
      <c r="D70" s="9">
        <v>0.1</v>
      </c>
      <c r="E70" s="9" t="s">
        <v>20</v>
      </c>
      <c r="F70" s="9">
        <v>0.18</v>
      </c>
      <c r="G70" s="9">
        <v>4.2000000000000003E-2</v>
      </c>
    </row>
    <row r="71" spans="1:7" x14ac:dyDescent="0.25">
      <c r="A71" s="23" t="s">
        <v>2</v>
      </c>
      <c r="B71" s="9" t="s">
        <v>20</v>
      </c>
      <c r="C71" s="9">
        <v>2.8000000000000001E-2</v>
      </c>
      <c r="D71" s="9">
        <v>0.4</v>
      </c>
      <c r="E71" s="9" t="s">
        <v>20</v>
      </c>
      <c r="F71" s="9">
        <v>0.7</v>
      </c>
      <c r="G71" s="9">
        <v>0.15</v>
      </c>
    </row>
    <row r="72" spans="1:7" x14ac:dyDescent="0.25">
      <c r="A72" s="23" t="s">
        <v>15</v>
      </c>
      <c r="B72" s="9" t="s">
        <v>20</v>
      </c>
      <c r="C72" s="9" t="s">
        <v>20</v>
      </c>
      <c r="D72" s="9">
        <v>8.5000000000000006E-2</v>
      </c>
      <c r="E72" s="9" t="s">
        <v>20</v>
      </c>
      <c r="F72" s="9">
        <v>0.13</v>
      </c>
      <c r="G72" s="9">
        <v>4.3999999999999997E-2</v>
      </c>
    </row>
    <row r="73" spans="1:7" x14ac:dyDescent="0.25">
      <c r="A73" s="23" t="s">
        <v>36</v>
      </c>
      <c r="B73" s="9" t="s">
        <v>20</v>
      </c>
      <c r="C73" s="9">
        <v>5.6000000000000001E-2</v>
      </c>
      <c r="D73" s="9">
        <v>0.69</v>
      </c>
      <c r="E73" s="9" t="s">
        <v>20</v>
      </c>
      <c r="F73" s="9">
        <v>0.93</v>
      </c>
      <c r="G73" s="9">
        <v>0.36</v>
      </c>
    </row>
    <row r="74" spans="1:7" x14ac:dyDescent="0.25">
      <c r="A74" s="23" t="s">
        <v>37</v>
      </c>
      <c r="B74" s="9" t="s">
        <v>20</v>
      </c>
      <c r="C74" s="9">
        <v>3.7999999999999999E-2</v>
      </c>
      <c r="D74" s="9">
        <v>0.41</v>
      </c>
      <c r="E74" s="9" t="s">
        <v>20</v>
      </c>
      <c r="F74" s="9">
        <v>0.75</v>
      </c>
      <c r="G74" s="9">
        <v>0.11</v>
      </c>
    </row>
    <row r="75" spans="1:7" x14ac:dyDescent="0.25">
      <c r="A75" s="23" t="s">
        <v>18</v>
      </c>
      <c r="B75" s="9" t="s">
        <v>20</v>
      </c>
      <c r="C75" s="9">
        <v>2.1999999999999999E-2</v>
      </c>
      <c r="D75" s="9">
        <v>6.7000000000000004E-2</v>
      </c>
      <c r="E75" s="9" t="s">
        <v>20</v>
      </c>
      <c r="F75" s="9">
        <v>8.7999999999999995E-2</v>
      </c>
      <c r="G75" s="9">
        <v>0.02</v>
      </c>
    </row>
    <row r="76" spans="1:7" x14ac:dyDescent="0.25">
      <c r="A76" s="23" t="s">
        <v>19</v>
      </c>
      <c r="B76" s="9" t="s">
        <v>20</v>
      </c>
      <c r="C76" s="9" t="s">
        <v>20</v>
      </c>
      <c r="D76" s="9" t="s">
        <v>20</v>
      </c>
      <c r="E76" s="9" t="s">
        <v>20</v>
      </c>
      <c r="F76" s="9" t="s">
        <v>20</v>
      </c>
      <c r="G76" s="9" t="s">
        <v>20</v>
      </c>
    </row>
    <row r="78" spans="1:7" x14ac:dyDescent="0.25">
      <c r="A78" s="24">
        <v>42401</v>
      </c>
      <c r="B78" s="23" t="s">
        <v>25</v>
      </c>
      <c r="C78" s="23" t="s">
        <v>28</v>
      </c>
      <c r="D78" s="23" t="s">
        <v>30</v>
      </c>
      <c r="E78" s="23" t="s">
        <v>32</v>
      </c>
      <c r="F78" s="23" t="s">
        <v>24</v>
      </c>
      <c r="G78" s="23" t="s">
        <v>35</v>
      </c>
    </row>
    <row r="79" spans="1:7" x14ac:dyDescent="0.25">
      <c r="A79" s="23" t="s">
        <v>0</v>
      </c>
      <c r="B79" s="9" t="s">
        <v>20</v>
      </c>
      <c r="C79" s="9" t="s">
        <v>20</v>
      </c>
      <c r="D79" s="9" t="s">
        <v>20</v>
      </c>
      <c r="E79" s="9" t="s">
        <v>20</v>
      </c>
      <c r="F79" s="9" t="s">
        <v>20</v>
      </c>
      <c r="G79" s="9" t="s">
        <v>20</v>
      </c>
    </row>
    <row r="80" spans="1:7" x14ac:dyDescent="0.25">
      <c r="A80" s="23" t="s">
        <v>3</v>
      </c>
      <c r="B80" s="9" t="s">
        <v>20</v>
      </c>
      <c r="C80" s="9">
        <v>7.7000000000000002E-3</v>
      </c>
      <c r="D80" s="9">
        <v>0.1</v>
      </c>
      <c r="E80" s="9" t="s">
        <v>20</v>
      </c>
      <c r="F80" s="9">
        <v>0.17</v>
      </c>
      <c r="G80" s="9">
        <v>0.05</v>
      </c>
    </row>
    <row r="81" spans="1:7" x14ac:dyDescent="0.25">
      <c r="A81" s="23" t="s">
        <v>4</v>
      </c>
      <c r="B81" s="9" t="s">
        <v>20</v>
      </c>
      <c r="C81" s="9">
        <v>8.0999999999999996E-3</v>
      </c>
      <c r="D81" s="9">
        <v>0.11</v>
      </c>
      <c r="E81" s="9" t="s">
        <v>20</v>
      </c>
      <c r="F81" s="9">
        <v>0.2</v>
      </c>
      <c r="G81" s="9">
        <v>4.1000000000000002E-2</v>
      </c>
    </row>
    <row r="82" spans="1:7" x14ac:dyDescent="0.25">
      <c r="A82" s="23" t="s">
        <v>2</v>
      </c>
      <c r="B82" s="9">
        <v>0.03</v>
      </c>
      <c r="C82" s="9">
        <v>0.03</v>
      </c>
      <c r="D82" s="9">
        <v>0.37</v>
      </c>
      <c r="E82" s="9" t="s">
        <v>20</v>
      </c>
      <c r="F82" s="9">
        <v>0.69</v>
      </c>
      <c r="G82" s="9">
        <v>0.2</v>
      </c>
    </row>
    <row r="83" spans="1:7" x14ac:dyDescent="0.25">
      <c r="A83" s="23" t="s">
        <v>15</v>
      </c>
      <c r="B83" s="9" t="s">
        <v>20</v>
      </c>
      <c r="C83" s="9">
        <v>6.3E-3</v>
      </c>
      <c r="D83" s="9">
        <v>7.6999999999999999E-2</v>
      </c>
      <c r="E83" s="9" t="s">
        <v>20</v>
      </c>
      <c r="F83" s="9">
        <v>0.13</v>
      </c>
      <c r="G83" s="9">
        <v>4.9000000000000002E-2</v>
      </c>
    </row>
    <row r="84" spans="1:7" x14ac:dyDescent="0.25">
      <c r="A84" s="23" t="s">
        <v>36</v>
      </c>
      <c r="B84" s="9" t="s">
        <v>20</v>
      </c>
      <c r="C84" s="9">
        <v>5.5E-2</v>
      </c>
      <c r="D84" s="9">
        <v>0.74</v>
      </c>
      <c r="E84" s="9" t="s">
        <v>20</v>
      </c>
      <c r="F84" s="9">
        <v>0.99</v>
      </c>
      <c r="G84" s="9">
        <v>0.36</v>
      </c>
    </row>
    <row r="85" spans="1:7" x14ac:dyDescent="0.25">
      <c r="A85" s="23" t="s">
        <v>37</v>
      </c>
      <c r="B85" s="9" t="s">
        <v>20</v>
      </c>
      <c r="C85" s="9">
        <v>3.6999999999999998E-2</v>
      </c>
      <c r="D85" s="9">
        <v>0.35</v>
      </c>
      <c r="E85" s="9" t="s">
        <v>20</v>
      </c>
      <c r="F85" s="9">
        <v>0.63</v>
      </c>
      <c r="G85" s="9">
        <v>0.11</v>
      </c>
    </row>
    <row r="86" spans="1:7" x14ac:dyDescent="0.25">
      <c r="A86" s="23" t="s">
        <v>18</v>
      </c>
      <c r="B86" s="9" t="s">
        <v>20</v>
      </c>
      <c r="C86" s="9">
        <v>0.02</v>
      </c>
      <c r="D86" s="9">
        <v>5.8999999999999997E-2</v>
      </c>
      <c r="E86" s="9" t="s">
        <v>20</v>
      </c>
      <c r="F86" s="9">
        <v>5.7000000000000002E-2</v>
      </c>
      <c r="G86" s="9">
        <v>2.3E-2</v>
      </c>
    </row>
    <row r="87" spans="1:7" x14ac:dyDescent="0.25">
      <c r="A87" s="23" t="s">
        <v>19</v>
      </c>
      <c r="B87" s="9" t="s">
        <v>20</v>
      </c>
      <c r="C87" s="9" t="s">
        <v>20</v>
      </c>
      <c r="D87" s="9" t="s">
        <v>20</v>
      </c>
      <c r="E87" s="9" t="s">
        <v>20</v>
      </c>
      <c r="F87" s="9" t="s">
        <v>20</v>
      </c>
      <c r="G87" s="9" t="s">
        <v>20</v>
      </c>
    </row>
  </sheetData>
  <conditionalFormatting sqref="V2:AC9 V15:AB22">
    <cfRule type="cellIs" dxfId="15" priority="19" operator="between">
      <formula>0</formula>
      <formula>0.05</formula>
    </cfRule>
  </conditionalFormatting>
  <conditionalFormatting sqref="T15:T22">
    <cfRule type="cellIs" dxfId="14" priority="15" operator="between">
      <formula>0</formula>
      <formula>0.05</formula>
    </cfRule>
  </conditionalFormatting>
  <conditionalFormatting sqref="T2:T9">
    <cfRule type="cellIs" dxfId="13" priority="14" operator="between">
      <formula>0</formula>
      <formula>0.05</formula>
    </cfRule>
  </conditionalFormatting>
  <conditionalFormatting sqref="T25:T32">
    <cfRule type="cellIs" dxfId="12" priority="13" operator="between">
      <formula>0</formula>
      <formula>0.05</formula>
    </cfRule>
  </conditionalFormatting>
  <conditionalFormatting sqref="V25:AB32">
    <cfRule type="cellIs" dxfId="11" priority="12" operator="between">
      <formula>0</formula>
      <formula>0.05</formula>
    </cfRule>
  </conditionalFormatting>
  <conditionalFormatting sqref="AC15:AC22">
    <cfRule type="cellIs" dxfId="10" priority="11" operator="between">
      <formula>0</formula>
      <formula>0.05</formula>
    </cfRule>
  </conditionalFormatting>
  <conditionalFormatting sqref="AC25:AC32">
    <cfRule type="cellIs" dxfId="9" priority="10" operator="between">
      <formula>0</formula>
      <formula>0.05</formula>
    </cfRule>
  </conditionalFormatting>
  <conditionalFormatting sqref="T35:T42">
    <cfRule type="cellIs" dxfId="8" priority="9" operator="between">
      <formula>0</formula>
      <formula>0.05</formula>
    </cfRule>
  </conditionalFormatting>
  <conditionalFormatting sqref="V35:AB42">
    <cfRule type="cellIs" dxfId="7" priority="8" operator="between">
      <formula>0</formula>
      <formula>0.05</formula>
    </cfRule>
  </conditionalFormatting>
  <conditionalFormatting sqref="AC35:AC42">
    <cfRule type="cellIs" dxfId="6" priority="7" operator="between">
      <formula>0</formula>
      <formula>0.05</formula>
    </cfRule>
  </conditionalFormatting>
  <conditionalFormatting sqref="T45:T52">
    <cfRule type="cellIs" dxfId="5" priority="6" operator="between">
      <formula>0</formula>
      <formula>0.05</formula>
    </cfRule>
  </conditionalFormatting>
  <conditionalFormatting sqref="V45:AB52">
    <cfRule type="cellIs" dxfId="4" priority="5" operator="between">
      <formula>0</formula>
      <formula>0.05</formula>
    </cfRule>
  </conditionalFormatting>
  <conditionalFormatting sqref="AC45:AC52">
    <cfRule type="cellIs" dxfId="3" priority="4" operator="between">
      <formula>0</formula>
      <formula>0.05</formula>
    </cfRule>
  </conditionalFormatting>
  <conditionalFormatting sqref="T55:T62">
    <cfRule type="cellIs" dxfId="2" priority="3" operator="between">
      <formula>0</formula>
      <formula>0.05</formula>
    </cfRule>
  </conditionalFormatting>
  <conditionalFormatting sqref="V55:AB62">
    <cfRule type="cellIs" dxfId="1" priority="2" operator="between">
      <formula>0</formula>
      <formula>0.05</formula>
    </cfRule>
  </conditionalFormatting>
  <conditionalFormatting sqref="AC55:AC62">
    <cfRule type="cellIs" dxfId="0" priority="1" operator="between">
      <formula>0</formula>
      <formula>0.05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B14"/>
  <sheetViews>
    <sheetView workbookViewId="0">
      <selection activeCell="B14" sqref="B14"/>
    </sheetView>
  </sheetViews>
  <sheetFormatPr defaultRowHeight="15" x14ac:dyDescent="0.25"/>
  <cols>
    <col min="2" max="2" width="52" bestFit="1" customWidth="1"/>
  </cols>
  <sheetData>
    <row r="1" spans="1:2" x14ac:dyDescent="0.25">
      <c r="A1" s="29" t="s">
        <v>21</v>
      </c>
      <c r="B1" s="29"/>
    </row>
    <row r="2" spans="1:2" x14ac:dyDescent="0.25">
      <c r="A2" s="3"/>
      <c r="B2" s="4" t="s">
        <v>22</v>
      </c>
    </row>
    <row r="3" spans="1:2" x14ac:dyDescent="0.25">
      <c r="A3" s="4" t="s">
        <v>20</v>
      </c>
      <c r="B3" s="4" t="s">
        <v>23</v>
      </c>
    </row>
    <row r="4" spans="1:2" x14ac:dyDescent="0.25">
      <c r="A4" s="4" t="s">
        <v>25</v>
      </c>
      <c r="B4" s="4" t="s">
        <v>26</v>
      </c>
    </row>
    <row r="5" spans="1:2" x14ac:dyDescent="0.25">
      <c r="A5" s="4" t="s">
        <v>28</v>
      </c>
      <c r="B5" s="4" t="s">
        <v>27</v>
      </c>
    </row>
    <row r="6" spans="1:2" x14ac:dyDescent="0.25">
      <c r="A6" s="4" t="s">
        <v>30</v>
      </c>
      <c r="B6" s="4" t="s">
        <v>29</v>
      </c>
    </row>
    <row r="7" spans="1:2" x14ac:dyDescent="0.25">
      <c r="A7" s="4" t="s">
        <v>32</v>
      </c>
      <c r="B7" s="4" t="s">
        <v>31</v>
      </c>
    </row>
    <row r="8" spans="1:2" x14ac:dyDescent="0.25">
      <c r="A8" s="4" t="s">
        <v>24</v>
      </c>
      <c r="B8" s="4" t="s">
        <v>33</v>
      </c>
    </row>
    <row r="9" spans="1:2" x14ac:dyDescent="0.25">
      <c r="A9" s="4" t="s">
        <v>35</v>
      </c>
      <c r="B9" s="4" t="s">
        <v>34</v>
      </c>
    </row>
    <row r="10" spans="1:2" x14ac:dyDescent="0.25">
      <c r="A10" s="4" t="s">
        <v>0</v>
      </c>
      <c r="B10" s="5" t="s">
        <v>40</v>
      </c>
    </row>
    <row r="11" spans="1:2" x14ac:dyDescent="0.25">
      <c r="A11" s="4" t="s">
        <v>1</v>
      </c>
      <c r="B11" s="5" t="s">
        <v>41</v>
      </c>
    </row>
    <row r="12" spans="1:2" x14ac:dyDescent="0.25">
      <c r="A12" s="4" t="s">
        <v>16</v>
      </c>
      <c r="B12" s="5" t="s">
        <v>36</v>
      </c>
    </row>
    <row r="13" spans="1:2" x14ac:dyDescent="0.25">
      <c r="A13" s="4" t="s">
        <v>17</v>
      </c>
      <c r="B13" s="5" t="s">
        <v>38</v>
      </c>
    </row>
    <row r="14" spans="1:2" x14ac:dyDescent="0.25">
      <c r="A14" s="4" t="s">
        <v>18</v>
      </c>
      <c r="B14" s="5" t="s">
        <v>39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10"/>
  <sheetViews>
    <sheetView workbookViewId="0">
      <selection activeCell="G24" sqref="G24"/>
    </sheetView>
  </sheetViews>
  <sheetFormatPr defaultRowHeight="15" x14ac:dyDescent="0.25"/>
  <sheetData>
    <row r="1" spans="1:9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9" x14ac:dyDescent="0.25">
      <c r="A2" t="s">
        <v>0</v>
      </c>
      <c r="B2" s="15">
        <v>3.9E-2</v>
      </c>
      <c r="C2" s="15">
        <v>4.4999999999999997E-3</v>
      </c>
      <c r="D2" s="13">
        <v>0.01</v>
      </c>
      <c r="E2" s="13">
        <v>1.7000000000000001E-2</v>
      </c>
      <c r="F2" s="13">
        <v>6.7000000000000002E-3</v>
      </c>
      <c r="G2" s="13">
        <v>1.2E-2</v>
      </c>
      <c r="H2" s="13" t="s">
        <v>20</v>
      </c>
      <c r="I2" s="13" t="s">
        <v>20</v>
      </c>
    </row>
    <row r="3" spans="1:9" x14ac:dyDescent="0.25">
      <c r="A3" t="s">
        <v>3</v>
      </c>
      <c r="B3" s="15">
        <v>7.6999999999999999E-2</v>
      </c>
      <c r="C3" s="13">
        <v>7.0000000000000007E-2</v>
      </c>
      <c r="D3" s="13">
        <v>7.5999999999999998E-2</v>
      </c>
      <c r="E3" s="13">
        <v>5.5E-2</v>
      </c>
      <c r="F3" s="13">
        <v>0.05</v>
      </c>
      <c r="G3" s="13">
        <v>5.2999999999999999E-2</v>
      </c>
      <c r="H3" s="13">
        <v>4.8000000000000001E-2</v>
      </c>
      <c r="I3" s="13">
        <v>0.05</v>
      </c>
    </row>
    <row r="4" spans="1:9" x14ac:dyDescent="0.25">
      <c r="A4" t="s">
        <v>4</v>
      </c>
      <c r="B4" s="15">
        <v>4.4999999999999998E-2</v>
      </c>
      <c r="C4" s="13">
        <v>4.7E-2</v>
      </c>
      <c r="D4" s="13">
        <v>4.4999999999999998E-2</v>
      </c>
      <c r="E4" s="13">
        <v>8.8999999999999996E-2</v>
      </c>
      <c r="F4" s="13">
        <v>4.1000000000000002E-2</v>
      </c>
      <c r="G4" s="13">
        <v>5.0999999999999997E-2</v>
      </c>
      <c r="H4" s="13">
        <v>4.2000000000000003E-2</v>
      </c>
      <c r="I4" s="13">
        <v>4.1000000000000002E-2</v>
      </c>
    </row>
    <row r="5" spans="1:9" x14ac:dyDescent="0.25">
      <c r="A5" t="s">
        <v>2</v>
      </c>
      <c r="B5" s="15">
        <v>0.13</v>
      </c>
      <c r="C5" s="13">
        <v>0.19</v>
      </c>
      <c r="D5" s="13">
        <v>0.19</v>
      </c>
      <c r="E5" s="13">
        <v>0.16</v>
      </c>
      <c r="F5" s="13">
        <v>0.15</v>
      </c>
      <c r="G5" s="13">
        <v>0.18</v>
      </c>
      <c r="H5" s="13">
        <v>0.15</v>
      </c>
      <c r="I5" s="13">
        <v>0.2</v>
      </c>
    </row>
    <row r="6" spans="1:9" x14ac:dyDescent="0.25">
      <c r="A6" t="s">
        <v>15</v>
      </c>
      <c r="B6" s="14">
        <v>1.4999999999999999E-2</v>
      </c>
      <c r="C6" s="13">
        <v>1.6E-2</v>
      </c>
      <c r="D6" s="13">
        <v>2.1999999999999999E-2</v>
      </c>
      <c r="E6" s="13">
        <v>7.9000000000000001E-2</v>
      </c>
      <c r="F6" s="13">
        <v>0.1</v>
      </c>
      <c r="G6" s="13">
        <v>6.4000000000000001E-2</v>
      </c>
      <c r="H6" s="13">
        <v>4.3999999999999997E-2</v>
      </c>
      <c r="I6" s="13">
        <v>4.9000000000000002E-2</v>
      </c>
    </row>
    <row r="7" spans="1:9" x14ac:dyDescent="0.25">
      <c r="A7" t="s">
        <v>16</v>
      </c>
      <c r="B7" s="13">
        <v>0.21</v>
      </c>
      <c r="C7" s="13">
        <v>0.23</v>
      </c>
      <c r="D7" s="13">
        <v>0.27</v>
      </c>
      <c r="E7" s="13">
        <v>0.28000000000000003</v>
      </c>
      <c r="F7" s="13">
        <v>0.25</v>
      </c>
      <c r="G7" s="13">
        <v>0.28000000000000003</v>
      </c>
      <c r="H7" s="13">
        <v>0.36</v>
      </c>
      <c r="I7" s="13">
        <v>0.36</v>
      </c>
    </row>
    <row r="8" spans="1:9" x14ac:dyDescent="0.25">
      <c r="A8" t="s">
        <v>17</v>
      </c>
      <c r="B8" s="13">
        <v>9.1999999999999998E-2</v>
      </c>
      <c r="C8" s="13">
        <v>0.1</v>
      </c>
      <c r="D8" s="13">
        <v>0.12</v>
      </c>
      <c r="E8" s="13">
        <v>0.11</v>
      </c>
      <c r="F8" s="13">
        <v>0.1</v>
      </c>
      <c r="G8" s="13">
        <v>0.11</v>
      </c>
      <c r="H8" s="13">
        <v>0.11</v>
      </c>
      <c r="I8" s="13">
        <v>0.11</v>
      </c>
    </row>
    <row r="9" spans="1:9" x14ac:dyDescent="0.25">
      <c r="A9" t="s">
        <v>18</v>
      </c>
      <c r="B9" s="14">
        <v>0.02</v>
      </c>
      <c r="C9" s="13">
        <v>2.1000000000000001E-2</v>
      </c>
      <c r="D9" s="13">
        <v>2.5999999999999999E-2</v>
      </c>
      <c r="E9" s="13">
        <v>0.02</v>
      </c>
      <c r="F9" s="13">
        <v>2.1999999999999999E-2</v>
      </c>
      <c r="G9" s="13">
        <v>2.3E-2</v>
      </c>
      <c r="H9" s="13">
        <v>0.02</v>
      </c>
      <c r="I9" s="13">
        <v>2.3E-2</v>
      </c>
    </row>
    <row r="10" spans="1:9" x14ac:dyDescent="0.25">
      <c r="A10" t="s">
        <v>19</v>
      </c>
      <c r="B10" s="14">
        <v>0.02</v>
      </c>
      <c r="C10" s="13" t="s">
        <v>20</v>
      </c>
      <c r="D10" s="13" t="s">
        <v>20</v>
      </c>
      <c r="E10" s="13" t="s">
        <v>20</v>
      </c>
      <c r="F10" s="13" t="s">
        <v>20</v>
      </c>
      <c r="G10" s="13" t="s">
        <v>20</v>
      </c>
      <c r="H10" s="13" t="s">
        <v>20</v>
      </c>
      <c r="I10" s="13" t="s">
        <v>20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I10"/>
  <sheetViews>
    <sheetView workbookViewId="0">
      <selection activeCell="J1" sqref="J1:M1"/>
    </sheetView>
  </sheetViews>
  <sheetFormatPr defaultRowHeight="15" x14ac:dyDescent="0.25"/>
  <sheetData>
    <row r="1" spans="1:9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9" x14ac:dyDescent="0.25">
      <c r="A2" t="s">
        <v>0</v>
      </c>
      <c r="B2" s="15">
        <v>0.2</v>
      </c>
      <c r="C2" s="14">
        <v>0.01</v>
      </c>
      <c r="D2" s="14">
        <v>3.4000000000000002E-2</v>
      </c>
      <c r="E2" s="14">
        <v>5.1999999999999998E-2</v>
      </c>
      <c r="F2" s="14">
        <v>2.5000000000000001E-2</v>
      </c>
      <c r="G2" s="13">
        <v>4.5999999999999999E-2</v>
      </c>
      <c r="H2" s="13" t="s">
        <v>20</v>
      </c>
      <c r="I2" s="13" t="s">
        <v>20</v>
      </c>
    </row>
    <row r="3" spans="1:9" x14ac:dyDescent="0.25">
      <c r="A3" t="s">
        <v>3</v>
      </c>
      <c r="B3" s="15">
        <v>0.26</v>
      </c>
      <c r="C3" s="13">
        <v>0.18</v>
      </c>
      <c r="D3" s="13">
        <v>0.18</v>
      </c>
      <c r="E3" s="13">
        <v>0.24</v>
      </c>
      <c r="F3" s="13">
        <v>0.23</v>
      </c>
      <c r="G3" s="13">
        <v>0.17</v>
      </c>
      <c r="H3" s="13">
        <v>0.2</v>
      </c>
      <c r="I3" s="13">
        <v>0.17</v>
      </c>
    </row>
    <row r="4" spans="1:9" x14ac:dyDescent="0.25">
      <c r="A4" t="s">
        <v>4</v>
      </c>
      <c r="B4" s="15">
        <v>0.11</v>
      </c>
      <c r="C4" s="13">
        <v>0.18</v>
      </c>
      <c r="D4" s="13">
        <v>0.19</v>
      </c>
      <c r="E4" s="16">
        <v>3.1</v>
      </c>
      <c r="F4" s="13">
        <v>0.24</v>
      </c>
      <c r="G4" s="13">
        <v>0.21</v>
      </c>
      <c r="H4" s="13">
        <v>0.18</v>
      </c>
      <c r="I4" s="13">
        <v>0.2</v>
      </c>
    </row>
    <row r="5" spans="1:9" x14ac:dyDescent="0.25">
      <c r="A5" t="s">
        <v>2</v>
      </c>
      <c r="B5" s="15">
        <v>0.39</v>
      </c>
      <c r="C5" s="13">
        <v>0.52</v>
      </c>
      <c r="D5" s="13">
        <v>0.63</v>
      </c>
      <c r="E5" s="13">
        <v>0.66</v>
      </c>
      <c r="F5" s="13">
        <v>0.7</v>
      </c>
      <c r="G5" s="13">
        <v>0.56999999999999995</v>
      </c>
      <c r="H5" s="13">
        <v>0.7</v>
      </c>
      <c r="I5" s="13">
        <v>0.69</v>
      </c>
    </row>
    <row r="6" spans="1:9" x14ac:dyDescent="0.25">
      <c r="A6" t="s">
        <v>15</v>
      </c>
      <c r="B6" s="15">
        <v>6.8000000000000005E-2</v>
      </c>
      <c r="C6" s="13">
        <v>7.3999999999999996E-2</v>
      </c>
      <c r="D6" s="13">
        <v>7.3999999999999996E-2</v>
      </c>
      <c r="E6" s="13">
        <v>0.28999999999999998</v>
      </c>
      <c r="F6" s="13">
        <v>0.28000000000000003</v>
      </c>
      <c r="G6" s="13">
        <v>0.16</v>
      </c>
      <c r="H6" s="13">
        <v>0.13</v>
      </c>
      <c r="I6" s="13">
        <v>0.13</v>
      </c>
    </row>
    <row r="7" spans="1:9" x14ac:dyDescent="0.25">
      <c r="A7" t="s">
        <v>16</v>
      </c>
      <c r="B7" s="15">
        <v>0.79</v>
      </c>
      <c r="C7" s="13">
        <v>0.98</v>
      </c>
      <c r="D7" s="13">
        <v>0.99</v>
      </c>
      <c r="E7" s="13">
        <v>1</v>
      </c>
      <c r="F7" s="13">
        <v>0.95</v>
      </c>
      <c r="G7" s="13">
        <v>0.79</v>
      </c>
      <c r="H7" s="13">
        <v>0.93</v>
      </c>
      <c r="I7" s="13">
        <v>0.99</v>
      </c>
    </row>
    <row r="8" spans="1:9" x14ac:dyDescent="0.25">
      <c r="A8" t="s">
        <v>17</v>
      </c>
      <c r="B8" s="15">
        <v>0.6</v>
      </c>
      <c r="C8" s="13">
        <v>0.63</v>
      </c>
      <c r="D8" s="13">
        <v>0.64</v>
      </c>
      <c r="E8" s="13">
        <v>0.61</v>
      </c>
      <c r="F8" s="13">
        <v>0.73</v>
      </c>
      <c r="G8" s="13">
        <v>0.65</v>
      </c>
      <c r="H8" s="13">
        <v>0.75</v>
      </c>
      <c r="I8" s="13">
        <v>0.63</v>
      </c>
    </row>
    <row r="9" spans="1:9" x14ac:dyDescent="0.25">
      <c r="A9" t="s">
        <v>18</v>
      </c>
      <c r="B9" s="15">
        <v>8.1000000000000003E-2</v>
      </c>
      <c r="C9" s="13">
        <v>9.6000000000000002E-2</v>
      </c>
      <c r="D9" s="13">
        <v>9.6000000000000002E-2</v>
      </c>
      <c r="E9" s="13">
        <v>0.35</v>
      </c>
      <c r="F9" s="13">
        <v>0.1</v>
      </c>
      <c r="G9" s="13">
        <v>9.0999999999999998E-2</v>
      </c>
      <c r="H9" s="13">
        <v>8.7999999999999995E-2</v>
      </c>
      <c r="I9" s="13">
        <v>5.7000000000000002E-2</v>
      </c>
    </row>
    <row r="10" spans="1:9" x14ac:dyDescent="0.25">
      <c r="A10" t="s">
        <v>19</v>
      </c>
      <c r="B10" s="15" t="s">
        <v>20</v>
      </c>
      <c r="C10" s="13" t="s">
        <v>20</v>
      </c>
      <c r="D10" s="13" t="s">
        <v>20</v>
      </c>
      <c r="E10" s="13" t="s">
        <v>20</v>
      </c>
      <c r="F10" s="13" t="s">
        <v>20</v>
      </c>
      <c r="G10" s="13" t="s">
        <v>20</v>
      </c>
      <c r="H10" s="13" t="s">
        <v>20</v>
      </c>
      <c r="I10" s="13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I10"/>
  <sheetViews>
    <sheetView workbookViewId="0">
      <selection activeCell="J1" sqref="J1:M1"/>
    </sheetView>
  </sheetViews>
  <sheetFormatPr defaultRowHeight="15" x14ac:dyDescent="0.25"/>
  <sheetData>
    <row r="1" spans="1:9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9" x14ac:dyDescent="0.25">
      <c r="A2" t="s">
        <v>0</v>
      </c>
      <c r="B2" s="14">
        <v>1.4E-3</v>
      </c>
      <c r="C2" s="13" t="s">
        <v>20</v>
      </c>
      <c r="D2" s="13" t="s">
        <v>20</v>
      </c>
      <c r="E2" s="13" t="s">
        <v>20</v>
      </c>
      <c r="F2" s="13" t="s">
        <v>20</v>
      </c>
      <c r="G2" s="13" t="s">
        <v>20</v>
      </c>
      <c r="H2" s="13" t="s">
        <v>20</v>
      </c>
      <c r="I2" s="13" t="s">
        <v>20</v>
      </c>
    </row>
    <row r="3" spans="1:9" x14ac:dyDescent="0.25">
      <c r="A3" t="s">
        <v>3</v>
      </c>
      <c r="B3" s="14">
        <v>1E-3</v>
      </c>
      <c r="C3" s="13" t="s">
        <v>20</v>
      </c>
      <c r="D3" s="13" t="s">
        <v>20</v>
      </c>
      <c r="E3" s="13" t="s">
        <v>20</v>
      </c>
      <c r="F3" s="13" t="s">
        <v>20</v>
      </c>
      <c r="G3" s="13" t="s">
        <v>20</v>
      </c>
      <c r="H3" s="13" t="s">
        <v>20</v>
      </c>
      <c r="I3" s="13" t="s">
        <v>20</v>
      </c>
    </row>
    <row r="4" spans="1:9" x14ac:dyDescent="0.25">
      <c r="A4" t="s">
        <v>4</v>
      </c>
      <c r="B4" s="15" t="s">
        <v>20</v>
      </c>
      <c r="C4" s="13" t="s">
        <v>20</v>
      </c>
      <c r="D4" s="13" t="s">
        <v>20</v>
      </c>
      <c r="E4" s="13" t="s">
        <v>20</v>
      </c>
      <c r="F4" s="13" t="s">
        <v>20</v>
      </c>
      <c r="G4" s="13" t="s">
        <v>20</v>
      </c>
      <c r="H4" s="13" t="s">
        <v>20</v>
      </c>
      <c r="I4" s="13" t="s">
        <v>20</v>
      </c>
    </row>
    <row r="5" spans="1:9" x14ac:dyDescent="0.25">
      <c r="A5" t="s">
        <v>2</v>
      </c>
      <c r="B5" s="14">
        <v>1.1999999999999999E-3</v>
      </c>
      <c r="C5" s="13" t="s">
        <v>20</v>
      </c>
      <c r="D5" s="13" t="s">
        <v>20</v>
      </c>
      <c r="E5" s="13" t="s">
        <v>20</v>
      </c>
      <c r="F5" s="13" t="s">
        <v>20</v>
      </c>
      <c r="G5" s="13" t="s">
        <v>20</v>
      </c>
      <c r="H5" s="13" t="s">
        <v>20</v>
      </c>
      <c r="I5" s="13" t="s">
        <v>20</v>
      </c>
    </row>
    <row r="6" spans="1:9" x14ac:dyDescent="0.25">
      <c r="A6" t="s">
        <v>15</v>
      </c>
      <c r="B6" s="15" t="s">
        <v>20</v>
      </c>
      <c r="C6" s="13" t="s">
        <v>20</v>
      </c>
      <c r="D6" s="13" t="s">
        <v>20</v>
      </c>
      <c r="E6" s="13" t="s">
        <v>20</v>
      </c>
      <c r="F6" s="13" t="s">
        <v>20</v>
      </c>
      <c r="G6" s="13" t="s">
        <v>20</v>
      </c>
      <c r="H6" s="13" t="s">
        <v>20</v>
      </c>
      <c r="I6" s="13" t="s">
        <v>20</v>
      </c>
    </row>
    <row r="7" spans="1:9" x14ac:dyDescent="0.25">
      <c r="A7" t="s">
        <v>16</v>
      </c>
      <c r="B7" s="14">
        <v>4.7999999999999996E-3</v>
      </c>
      <c r="C7" s="13" t="s">
        <v>20</v>
      </c>
      <c r="D7" s="13" t="s">
        <v>20</v>
      </c>
      <c r="E7" s="13" t="s">
        <v>20</v>
      </c>
      <c r="F7" s="14">
        <v>6.4000000000000003E-3</v>
      </c>
      <c r="G7" s="14">
        <v>6.6E-3</v>
      </c>
      <c r="H7" s="13" t="s">
        <v>20</v>
      </c>
      <c r="I7" s="13" t="s">
        <v>20</v>
      </c>
    </row>
    <row r="8" spans="1:9" x14ac:dyDescent="0.25">
      <c r="A8" t="s">
        <v>17</v>
      </c>
      <c r="B8" s="14">
        <v>3.8999999999999998E-3</v>
      </c>
      <c r="C8" s="13">
        <v>3.8999999999999998E-3</v>
      </c>
      <c r="D8" s="13" t="s">
        <v>20</v>
      </c>
      <c r="E8" s="13" t="s">
        <v>20</v>
      </c>
      <c r="F8" s="13" t="s">
        <v>20</v>
      </c>
      <c r="G8" s="13" t="s">
        <v>20</v>
      </c>
      <c r="H8" s="13" t="s">
        <v>20</v>
      </c>
      <c r="I8" s="13" t="s">
        <v>20</v>
      </c>
    </row>
    <row r="9" spans="1:9" x14ac:dyDescent="0.25">
      <c r="A9" t="s">
        <v>18</v>
      </c>
      <c r="B9" s="14">
        <v>9.1E-4</v>
      </c>
      <c r="C9" s="13">
        <v>9.1E-4</v>
      </c>
      <c r="D9" s="13" t="s">
        <v>20</v>
      </c>
      <c r="E9" s="13" t="s">
        <v>20</v>
      </c>
      <c r="F9" s="13" t="s">
        <v>20</v>
      </c>
      <c r="G9" s="13" t="s">
        <v>20</v>
      </c>
      <c r="H9" s="13" t="s">
        <v>20</v>
      </c>
      <c r="I9" s="13" t="s">
        <v>20</v>
      </c>
    </row>
    <row r="10" spans="1:9" x14ac:dyDescent="0.25">
      <c r="A10" t="s">
        <v>19</v>
      </c>
      <c r="B10" s="15" t="s">
        <v>20</v>
      </c>
      <c r="C10" s="13" t="s">
        <v>20</v>
      </c>
      <c r="D10" s="13" t="s">
        <v>20</v>
      </c>
      <c r="E10" s="13" t="s">
        <v>20</v>
      </c>
      <c r="F10" s="13" t="s">
        <v>20</v>
      </c>
      <c r="G10" s="13" t="s">
        <v>20</v>
      </c>
      <c r="H10" s="13" t="s">
        <v>20</v>
      </c>
      <c r="I10" s="13" t="s">
        <v>20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I10"/>
  <sheetViews>
    <sheetView workbookViewId="0">
      <selection activeCell="J1" sqref="J1:M1"/>
    </sheetView>
  </sheetViews>
  <sheetFormatPr defaultRowHeight="15" x14ac:dyDescent="0.25"/>
  <sheetData>
    <row r="1" spans="1:9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9" x14ac:dyDescent="0.25">
      <c r="A2" t="s">
        <v>0</v>
      </c>
      <c r="B2" s="15">
        <v>0.13</v>
      </c>
      <c r="C2" s="13" t="s">
        <v>20</v>
      </c>
      <c r="D2" s="14">
        <v>1.9E-2</v>
      </c>
      <c r="E2" s="14">
        <v>2.5999999999999999E-2</v>
      </c>
      <c r="F2" s="14">
        <v>2.3E-2</v>
      </c>
      <c r="G2" s="14">
        <v>2.4E-2</v>
      </c>
      <c r="H2" s="13" t="s">
        <v>20</v>
      </c>
      <c r="I2" s="13" t="s">
        <v>20</v>
      </c>
    </row>
    <row r="3" spans="1:9" x14ac:dyDescent="0.25">
      <c r="A3" t="s">
        <v>3</v>
      </c>
      <c r="B3" s="15">
        <v>0.17</v>
      </c>
      <c r="C3" s="13">
        <v>0.14000000000000001</v>
      </c>
      <c r="D3" s="13">
        <v>0.13</v>
      </c>
      <c r="E3" s="13">
        <v>0.18</v>
      </c>
      <c r="F3" s="13">
        <v>0.15</v>
      </c>
      <c r="G3" s="13">
        <v>9.6000000000000002E-2</v>
      </c>
      <c r="H3" s="13">
        <v>0.12</v>
      </c>
      <c r="I3" s="13">
        <v>0.1</v>
      </c>
    </row>
    <row r="4" spans="1:9" x14ac:dyDescent="0.25">
      <c r="A4" t="s">
        <v>4</v>
      </c>
      <c r="B4" s="15">
        <v>8.2000000000000003E-2</v>
      </c>
      <c r="C4" s="13">
        <v>0.11</v>
      </c>
      <c r="D4" s="13">
        <v>0.11</v>
      </c>
      <c r="E4" s="13">
        <v>0.24</v>
      </c>
      <c r="F4" s="13">
        <v>0.15</v>
      </c>
      <c r="G4" s="13">
        <v>0.11</v>
      </c>
      <c r="H4" s="13">
        <v>0.1</v>
      </c>
      <c r="I4" s="13">
        <v>0.11</v>
      </c>
    </row>
    <row r="5" spans="1:9" x14ac:dyDescent="0.25">
      <c r="A5" t="s">
        <v>2</v>
      </c>
      <c r="B5" s="15">
        <v>0.22</v>
      </c>
      <c r="C5" s="13">
        <v>0.36</v>
      </c>
      <c r="D5" s="13">
        <v>0.36</v>
      </c>
      <c r="E5" s="13">
        <v>0.37</v>
      </c>
      <c r="F5" s="13">
        <v>0.41</v>
      </c>
      <c r="G5" s="13">
        <v>0.3</v>
      </c>
      <c r="H5" s="13">
        <v>0.4</v>
      </c>
      <c r="I5" s="13">
        <v>0.37</v>
      </c>
    </row>
    <row r="6" spans="1:9" x14ac:dyDescent="0.25">
      <c r="A6" t="s">
        <v>15</v>
      </c>
      <c r="B6" s="15">
        <v>3.5999999999999997E-2</v>
      </c>
      <c r="C6" s="13">
        <v>3.9E-2</v>
      </c>
      <c r="D6" s="13">
        <v>4.8000000000000001E-2</v>
      </c>
      <c r="E6" s="13">
        <v>0.24</v>
      </c>
      <c r="F6" s="13">
        <v>0.21</v>
      </c>
      <c r="G6" s="13">
        <v>9.4E-2</v>
      </c>
      <c r="H6" s="13">
        <v>8.5000000000000006E-2</v>
      </c>
      <c r="I6" s="13">
        <v>7.6999999999999999E-2</v>
      </c>
    </row>
    <row r="7" spans="1:9" x14ac:dyDescent="0.25">
      <c r="A7" t="s">
        <v>16</v>
      </c>
      <c r="B7" s="15">
        <v>0.46</v>
      </c>
      <c r="C7" s="13">
        <v>0.59</v>
      </c>
      <c r="D7" s="13">
        <v>0.59</v>
      </c>
      <c r="E7" s="13">
        <v>0.7</v>
      </c>
      <c r="F7" s="13">
        <v>0.7</v>
      </c>
      <c r="G7" s="13">
        <v>0.53</v>
      </c>
      <c r="H7" s="13">
        <v>0.69</v>
      </c>
      <c r="I7" s="13">
        <v>0.74</v>
      </c>
    </row>
    <row r="8" spans="1:9" x14ac:dyDescent="0.25">
      <c r="A8" t="s">
        <v>17</v>
      </c>
      <c r="B8" s="15">
        <v>0.3</v>
      </c>
      <c r="C8" s="13">
        <v>0.31</v>
      </c>
      <c r="D8" s="13">
        <v>0.35</v>
      </c>
      <c r="E8" s="13">
        <v>0.57999999999999996</v>
      </c>
      <c r="F8" s="13">
        <v>0.4</v>
      </c>
      <c r="G8" s="13">
        <v>0.31</v>
      </c>
      <c r="H8" s="13">
        <v>0.41</v>
      </c>
      <c r="I8" s="13">
        <v>0.35</v>
      </c>
    </row>
    <row r="9" spans="1:9" x14ac:dyDescent="0.25">
      <c r="A9" t="s">
        <v>18</v>
      </c>
      <c r="B9" s="15">
        <v>0.06</v>
      </c>
      <c r="C9" s="13">
        <v>6.9000000000000006E-2</v>
      </c>
      <c r="D9" s="13">
        <v>7.4999999999999997E-2</v>
      </c>
      <c r="E9" s="13">
        <v>6.0999999999999999E-2</v>
      </c>
      <c r="F9" s="13">
        <v>9.2999999999999999E-2</v>
      </c>
      <c r="G9" s="13">
        <v>6.4000000000000001E-2</v>
      </c>
      <c r="H9" s="13">
        <v>6.7000000000000004E-2</v>
      </c>
      <c r="I9" s="13">
        <v>5.8999999999999997E-2</v>
      </c>
    </row>
    <row r="10" spans="1:9" x14ac:dyDescent="0.25">
      <c r="A10" t="s">
        <v>19</v>
      </c>
      <c r="B10" s="15" t="s">
        <v>20</v>
      </c>
      <c r="C10" s="13" t="s">
        <v>20</v>
      </c>
      <c r="D10" s="13" t="s">
        <v>20</v>
      </c>
      <c r="E10" s="13" t="s">
        <v>20</v>
      </c>
      <c r="F10" s="13" t="s">
        <v>20</v>
      </c>
      <c r="G10" s="13" t="s">
        <v>20</v>
      </c>
      <c r="H10" s="13" t="s">
        <v>20</v>
      </c>
      <c r="I10" s="13" t="s">
        <v>20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10"/>
  <sheetViews>
    <sheetView workbookViewId="0">
      <selection activeCell="J1" sqref="J1:M1"/>
    </sheetView>
  </sheetViews>
  <sheetFormatPr defaultRowHeight="15" x14ac:dyDescent="0.25"/>
  <sheetData>
    <row r="1" spans="1:9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9" x14ac:dyDescent="0.25">
      <c r="A2" t="s">
        <v>0</v>
      </c>
      <c r="B2" s="14">
        <v>7.1000000000000004E-3</v>
      </c>
      <c r="C2" s="13" t="s">
        <v>20</v>
      </c>
      <c r="D2" s="13" t="s">
        <v>20</v>
      </c>
      <c r="E2" s="14">
        <v>2.7000000000000001E-3</v>
      </c>
      <c r="F2" s="13" t="s">
        <v>20</v>
      </c>
      <c r="G2" s="14">
        <v>2.2000000000000001E-3</v>
      </c>
      <c r="H2" s="13" t="s">
        <v>20</v>
      </c>
      <c r="I2" s="13" t="s">
        <v>20</v>
      </c>
    </row>
    <row r="3" spans="1:9" x14ac:dyDescent="0.25">
      <c r="A3" t="s">
        <v>3</v>
      </c>
      <c r="B3" s="15">
        <v>1.6E-2</v>
      </c>
      <c r="C3" s="13">
        <v>1.2E-2</v>
      </c>
      <c r="D3" s="13">
        <v>1.2E-2</v>
      </c>
      <c r="E3" s="14">
        <v>8.6999999999999994E-3</v>
      </c>
      <c r="F3" s="13">
        <v>1.2E-2</v>
      </c>
      <c r="G3" s="14">
        <v>0.01</v>
      </c>
      <c r="H3" s="13">
        <v>1.0999999999999999E-2</v>
      </c>
      <c r="I3" s="13">
        <v>7.7000000000000002E-3</v>
      </c>
    </row>
    <row r="4" spans="1:9" x14ac:dyDescent="0.25">
      <c r="A4" t="s">
        <v>4</v>
      </c>
      <c r="B4" s="14">
        <v>7.4999999999999997E-3</v>
      </c>
      <c r="C4" s="14">
        <v>9.9000000000000008E-3</v>
      </c>
      <c r="D4" s="14">
        <v>8.8000000000000005E-3</v>
      </c>
      <c r="E4" s="13">
        <v>1.4E-2</v>
      </c>
      <c r="F4" s="13">
        <v>1.0999999999999999E-2</v>
      </c>
      <c r="G4" s="14">
        <v>9.1999999999999998E-3</v>
      </c>
      <c r="H4" s="13" t="s">
        <v>20</v>
      </c>
      <c r="I4" s="13">
        <v>8.0999999999999996E-3</v>
      </c>
    </row>
    <row r="5" spans="1:9" x14ac:dyDescent="0.25">
      <c r="A5" t="s">
        <v>2</v>
      </c>
      <c r="B5" s="15">
        <v>2.1999999999999999E-2</v>
      </c>
      <c r="C5" s="13">
        <v>3.5000000000000003E-2</v>
      </c>
      <c r="D5" s="13">
        <v>3.5000000000000003E-2</v>
      </c>
      <c r="E5" s="13">
        <v>0.03</v>
      </c>
      <c r="F5" s="13">
        <v>3.9E-2</v>
      </c>
      <c r="G5" s="13">
        <v>3.3000000000000002E-2</v>
      </c>
      <c r="H5" s="13">
        <v>2.8000000000000001E-2</v>
      </c>
      <c r="I5" s="13">
        <v>0.03</v>
      </c>
    </row>
    <row r="6" spans="1:9" x14ac:dyDescent="0.25">
      <c r="A6" t="s">
        <v>15</v>
      </c>
      <c r="B6" s="14">
        <v>3.8E-3</v>
      </c>
      <c r="C6" s="14">
        <v>3.3E-3</v>
      </c>
      <c r="D6" s="14">
        <v>3.7000000000000002E-3</v>
      </c>
      <c r="E6" s="13">
        <v>1.2E-2</v>
      </c>
      <c r="F6" s="13">
        <v>1.7000000000000001E-2</v>
      </c>
      <c r="G6" s="13">
        <v>1.0999999999999999E-2</v>
      </c>
      <c r="H6" s="13" t="s">
        <v>20</v>
      </c>
      <c r="I6" s="13">
        <v>6.3E-3</v>
      </c>
    </row>
    <row r="7" spans="1:9" x14ac:dyDescent="0.25">
      <c r="A7" t="s">
        <v>16</v>
      </c>
      <c r="B7" s="13">
        <v>5.5E-2</v>
      </c>
      <c r="C7" s="13">
        <v>5.2999999999999999E-2</v>
      </c>
      <c r="D7" s="13">
        <v>0.06</v>
      </c>
      <c r="E7" s="13">
        <v>5.8000000000000003E-2</v>
      </c>
      <c r="F7" s="13">
        <v>7.2999999999999995E-2</v>
      </c>
      <c r="G7" s="13">
        <v>6.7000000000000004E-2</v>
      </c>
      <c r="H7" s="13">
        <v>5.6000000000000001E-2</v>
      </c>
      <c r="I7" s="13">
        <v>5.5E-2</v>
      </c>
    </row>
    <row r="8" spans="1:9" x14ac:dyDescent="0.25">
      <c r="A8" t="s">
        <v>17</v>
      </c>
      <c r="B8" s="13">
        <v>3.9E-2</v>
      </c>
      <c r="C8" s="13">
        <v>3.7999999999999999E-2</v>
      </c>
      <c r="D8" s="13">
        <v>4.3999999999999997E-2</v>
      </c>
      <c r="E8" s="13">
        <v>3.5999999999999997E-2</v>
      </c>
      <c r="F8" s="13">
        <v>4.9000000000000002E-2</v>
      </c>
      <c r="G8" s="13">
        <v>4.3999999999999997E-2</v>
      </c>
      <c r="H8" s="13">
        <v>3.7999999999999999E-2</v>
      </c>
      <c r="I8" s="13">
        <v>3.6999999999999998E-2</v>
      </c>
    </row>
    <row r="9" spans="1:9" x14ac:dyDescent="0.25">
      <c r="A9" t="s">
        <v>18</v>
      </c>
      <c r="B9" s="13">
        <v>1.7999999999999999E-2</v>
      </c>
      <c r="C9" s="13">
        <v>2.1999999999999999E-2</v>
      </c>
      <c r="D9" s="13">
        <v>2.3E-2</v>
      </c>
      <c r="E9" s="13">
        <v>1.9E-2</v>
      </c>
      <c r="F9" s="13">
        <v>2.5999999999999999E-2</v>
      </c>
      <c r="G9" s="13">
        <v>2.1999999999999999E-2</v>
      </c>
      <c r="H9" s="13">
        <v>2.1999999999999999E-2</v>
      </c>
      <c r="I9" s="13">
        <v>0.02</v>
      </c>
    </row>
    <row r="10" spans="1:9" x14ac:dyDescent="0.25">
      <c r="A10" t="s">
        <v>19</v>
      </c>
      <c r="B10" s="15" t="s">
        <v>20</v>
      </c>
      <c r="C10" s="13" t="s">
        <v>20</v>
      </c>
      <c r="D10" s="13" t="s">
        <v>20</v>
      </c>
      <c r="E10" s="13" t="s">
        <v>20</v>
      </c>
      <c r="F10" s="13" t="s">
        <v>20</v>
      </c>
      <c r="G10" s="13" t="s">
        <v>20</v>
      </c>
      <c r="H10" s="13" t="s">
        <v>20</v>
      </c>
      <c r="I10" s="13" t="s">
        <v>20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I10"/>
  <sheetViews>
    <sheetView workbookViewId="0">
      <selection activeCell="J1" sqref="J1:M1"/>
    </sheetView>
  </sheetViews>
  <sheetFormatPr defaultRowHeight="15" x14ac:dyDescent="0.25"/>
  <sheetData>
    <row r="1" spans="1:9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9" x14ac:dyDescent="0.25">
      <c r="A2" t="s">
        <v>0</v>
      </c>
      <c r="B2" s="15" t="s">
        <v>20</v>
      </c>
      <c r="C2" s="15" t="s">
        <v>20</v>
      </c>
      <c r="D2" s="13" t="s">
        <v>20</v>
      </c>
      <c r="E2" s="13" t="s">
        <v>20</v>
      </c>
      <c r="F2" s="13" t="s">
        <v>20</v>
      </c>
      <c r="G2" s="13" t="s">
        <v>20</v>
      </c>
      <c r="H2" s="13" t="s">
        <v>20</v>
      </c>
      <c r="I2" s="13" t="s">
        <v>20</v>
      </c>
    </row>
    <row r="3" spans="1:9" x14ac:dyDescent="0.25">
      <c r="A3" t="s">
        <v>3</v>
      </c>
      <c r="B3" s="15" t="s">
        <v>20</v>
      </c>
      <c r="C3" s="14">
        <v>0.02</v>
      </c>
      <c r="D3" s="13" t="s">
        <v>20</v>
      </c>
      <c r="E3" s="13" t="s">
        <v>20</v>
      </c>
      <c r="F3" s="13" t="s">
        <v>20</v>
      </c>
      <c r="G3" s="13" t="s">
        <v>20</v>
      </c>
      <c r="H3" s="13" t="s">
        <v>20</v>
      </c>
      <c r="I3" s="13" t="s">
        <v>20</v>
      </c>
    </row>
    <row r="4" spans="1:9" x14ac:dyDescent="0.25">
      <c r="A4" t="s">
        <v>4</v>
      </c>
      <c r="B4" s="15" t="s">
        <v>20</v>
      </c>
      <c r="C4" s="13" t="s">
        <v>20</v>
      </c>
      <c r="D4" s="13" t="s">
        <v>20</v>
      </c>
      <c r="E4" s="13" t="s">
        <v>20</v>
      </c>
      <c r="F4" s="13" t="s">
        <v>20</v>
      </c>
      <c r="G4" s="13" t="s">
        <v>20</v>
      </c>
      <c r="H4" s="13" t="s">
        <v>20</v>
      </c>
      <c r="I4" s="13" t="s">
        <v>20</v>
      </c>
    </row>
    <row r="5" spans="1:9" x14ac:dyDescent="0.25">
      <c r="A5" t="s">
        <v>2</v>
      </c>
      <c r="B5" s="15" t="s">
        <v>20</v>
      </c>
      <c r="C5" s="14">
        <v>4.3999999999999997E-2</v>
      </c>
      <c r="D5" s="14">
        <v>4.8000000000000001E-2</v>
      </c>
      <c r="E5" s="13" t="s">
        <v>20</v>
      </c>
      <c r="F5" s="14">
        <v>4.7E-2</v>
      </c>
      <c r="G5" s="13" t="s">
        <v>20</v>
      </c>
      <c r="H5" s="13" t="s">
        <v>20</v>
      </c>
      <c r="I5" s="13">
        <v>0.03</v>
      </c>
    </row>
    <row r="6" spans="1:9" x14ac:dyDescent="0.25">
      <c r="A6" t="s">
        <v>15</v>
      </c>
      <c r="B6" s="15" t="s">
        <v>20</v>
      </c>
      <c r="C6" s="13" t="s">
        <v>20</v>
      </c>
      <c r="D6" s="13" t="s">
        <v>20</v>
      </c>
      <c r="E6" s="13" t="s">
        <v>20</v>
      </c>
      <c r="F6" s="13" t="s">
        <v>20</v>
      </c>
      <c r="G6" s="13" t="s">
        <v>20</v>
      </c>
      <c r="H6" s="13" t="s">
        <v>20</v>
      </c>
      <c r="I6" s="13" t="s">
        <v>20</v>
      </c>
    </row>
    <row r="7" spans="1:9" x14ac:dyDescent="0.25">
      <c r="A7" t="s">
        <v>16</v>
      </c>
      <c r="B7" s="14">
        <v>0.03</v>
      </c>
      <c r="C7" s="14">
        <v>3.5999999999999997E-2</v>
      </c>
      <c r="D7" s="13" t="s">
        <v>20</v>
      </c>
      <c r="E7" s="13" t="s">
        <v>20</v>
      </c>
      <c r="F7" s="14">
        <v>5.1999999999999998E-2</v>
      </c>
      <c r="G7" s="13" t="s">
        <v>20</v>
      </c>
      <c r="H7" s="13" t="s">
        <v>20</v>
      </c>
      <c r="I7" s="13" t="s">
        <v>20</v>
      </c>
    </row>
    <row r="8" spans="1:9" x14ac:dyDescent="0.25">
      <c r="A8" t="s">
        <v>17</v>
      </c>
      <c r="B8" s="15" t="s">
        <v>20</v>
      </c>
      <c r="C8" s="14">
        <v>2.1999999999999999E-2</v>
      </c>
      <c r="D8" s="13" t="s">
        <v>20</v>
      </c>
      <c r="E8" s="13" t="s">
        <v>20</v>
      </c>
      <c r="F8" s="13" t="s">
        <v>20</v>
      </c>
      <c r="G8" s="13" t="s">
        <v>20</v>
      </c>
      <c r="H8" s="13" t="s">
        <v>20</v>
      </c>
      <c r="I8" s="13" t="s">
        <v>20</v>
      </c>
    </row>
    <row r="9" spans="1:9" x14ac:dyDescent="0.25">
      <c r="A9" t="s">
        <v>18</v>
      </c>
      <c r="B9" s="15" t="s">
        <v>20</v>
      </c>
      <c r="C9" s="13" t="s">
        <v>20</v>
      </c>
      <c r="D9" s="13" t="s">
        <v>20</v>
      </c>
      <c r="E9" s="13" t="s">
        <v>20</v>
      </c>
      <c r="F9" s="13" t="s">
        <v>20</v>
      </c>
      <c r="G9" s="13" t="s">
        <v>20</v>
      </c>
      <c r="H9" s="13" t="s">
        <v>20</v>
      </c>
      <c r="I9" s="13" t="s">
        <v>20</v>
      </c>
    </row>
    <row r="10" spans="1:9" x14ac:dyDescent="0.25">
      <c r="A10" t="s">
        <v>19</v>
      </c>
      <c r="B10" s="15" t="s">
        <v>20</v>
      </c>
      <c r="C10" s="13" t="s">
        <v>20</v>
      </c>
      <c r="D10" s="13" t="s">
        <v>20</v>
      </c>
      <c r="E10" s="13" t="s">
        <v>20</v>
      </c>
      <c r="F10" s="13" t="s">
        <v>20</v>
      </c>
      <c r="G10" s="13" t="s">
        <v>20</v>
      </c>
      <c r="H10" s="13" t="s">
        <v>20</v>
      </c>
      <c r="I10" s="13" t="s">
        <v>20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2"/>
  <sheetViews>
    <sheetView workbookViewId="0">
      <selection sqref="A1:G12"/>
    </sheetView>
  </sheetViews>
  <sheetFormatPr defaultRowHeight="15" x14ac:dyDescent="0.25"/>
  <cols>
    <col min="1" max="1" width="11.140625" bestFit="1" customWidth="1"/>
  </cols>
  <sheetData>
    <row r="1" spans="1:7" x14ac:dyDescent="0.25">
      <c r="B1" s="7" t="s">
        <v>25</v>
      </c>
      <c r="C1" s="7" t="s">
        <v>28</v>
      </c>
      <c r="D1" s="7" t="s">
        <v>30</v>
      </c>
      <c r="E1" s="7" t="s">
        <v>32</v>
      </c>
      <c r="F1" s="7" t="s">
        <v>24</v>
      </c>
      <c r="G1" s="7" t="s">
        <v>35</v>
      </c>
    </row>
    <row r="2" spans="1:7" x14ac:dyDescent="0.25">
      <c r="A2" s="6" t="s">
        <v>0</v>
      </c>
      <c r="B2" s="4" t="s">
        <v>20</v>
      </c>
      <c r="C2" s="3">
        <v>7.1000000000000004E-3</v>
      </c>
      <c r="D2" s="4">
        <v>0.13</v>
      </c>
      <c r="E2" s="3">
        <v>1.4E-3</v>
      </c>
      <c r="F2" s="4">
        <v>0.2</v>
      </c>
      <c r="G2" s="4">
        <v>3.9E-2</v>
      </c>
    </row>
    <row r="3" spans="1:7" x14ac:dyDescent="0.25">
      <c r="A3" s="6" t="s">
        <v>1</v>
      </c>
      <c r="B3" s="4" t="s">
        <v>20</v>
      </c>
      <c r="C3" s="3">
        <v>7.1999999999999998E-3</v>
      </c>
      <c r="D3" s="4">
        <v>0.14000000000000001</v>
      </c>
      <c r="E3" s="4" t="s">
        <v>20</v>
      </c>
      <c r="F3" s="4">
        <v>0.19</v>
      </c>
      <c r="G3" s="4">
        <v>3.7999999999999999E-2</v>
      </c>
    </row>
    <row r="4" spans="1:7" x14ac:dyDescent="0.25">
      <c r="A4" s="6" t="s">
        <v>3</v>
      </c>
      <c r="B4" s="4" t="s">
        <v>20</v>
      </c>
      <c r="C4" s="4">
        <v>1.6E-2</v>
      </c>
      <c r="D4" s="4">
        <v>0.17</v>
      </c>
      <c r="E4" s="3">
        <v>1E-3</v>
      </c>
      <c r="F4" s="4">
        <v>0.26</v>
      </c>
      <c r="G4" s="4">
        <v>7.6999999999999999E-2</v>
      </c>
    </row>
    <row r="5" spans="1:7" x14ac:dyDescent="0.25">
      <c r="A5" s="6" t="s">
        <v>4</v>
      </c>
      <c r="B5" s="4" t="s">
        <v>20</v>
      </c>
      <c r="C5" s="3">
        <v>7.4999999999999997E-3</v>
      </c>
      <c r="D5" s="4">
        <v>8.2000000000000003E-2</v>
      </c>
      <c r="E5" s="4" t="s">
        <v>20</v>
      </c>
      <c r="F5" s="4">
        <v>0.11</v>
      </c>
      <c r="G5" s="4">
        <v>4.4999999999999998E-2</v>
      </c>
    </row>
    <row r="6" spans="1:7" x14ac:dyDescent="0.25">
      <c r="A6" s="6" t="s">
        <v>2</v>
      </c>
      <c r="B6" s="4" t="s">
        <v>20</v>
      </c>
      <c r="C6" s="4">
        <v>2.1999999999999999E-2</v>
      </c>
      <c r="D6" s="4">
        <v>0.22</v>
      </c>
      <c r="E6" s="3">
        <v>1.1999999999999999E-3</v>
      </c>
      <c r="F6" s="4">
        <v>0.39</v>
      </c>
      <c r="G6" s="4">
        <v>0.13</v>
      </c>
    </row>
    <row r="7" spans="1:7" x14ac:dyDescent="0.25">
      <c r="A7" s="6" t="s">
        <v>14</v>
      </c>
      <c r="B7" s="4" t="s">
        <v>20</v>
      </c>
      <c r="C7" s="3">
        <v>9.7999999999999997E-3</v>
      </c>
      <c r="D7" s="4">
        <v>0.12</v>
      </c>
      <c r="E7" s="3">
        <v>1.2999999999999999E-3</v>
      </c>
      <c r="F7" s="4">
        <v>0.18</v>
      </c>
      <c r="G7" s="5">
        <v>2.7E-2</v>
      </c>
    </row>
    <row r="8" spans="1:7" x14ac:dyDescent="0.25">
      <c r="A8" s="6" t="s">
        <v>15</v>
      </c>
      <c r="B8" s="4" t="s">
        <v>20</v>
      </c>
      <c r="C8" s="3">
        <v>3.8E-3</v>
      </c>
      <c r="D8" s="4">
        <v>3.5999999999999997E-2</v>
      </c>
      <c r="E8" s="4" t="s">
        <v>20</v>
      </c>
      <c r="F8" s="4">
        <v>6.8000000000000005E-2</v>
      </c>
      <c r="G8" s="3">
        <v>1.4999999999999999E-2</v>
      </c>
    </row>
    <row r="9" spans="1:7" x14ac:dyDescent="0.25">
      <c r="A9" s="6" t="s">
        <v>36</v>
      </c>
      <c r="B9" s="3">
        <v>0.03</v>
      </c>
      <c r="C9" s="5">
        <v>5.5E-2</v>
      </c>
      <c r="D9" s="4">
        <v>0.46</v>
      </c>
      <c r="E9" s="3">
        <v>4.7999999999999996E-3</v>
      </c>
      <c r="F9" s="4">
        <v>0.79</v>
      </c>
      <c r="G9" s="5">
        <v>0.21</v>
      </c>
    </row>
    <row r="10" spans="1:7" x14ac:dyDescent="0.25">
      <c r="A10" s="6" t="s">
        <v>37</v>
      </c>
      <c r="B10" s="4" t="s">
        <v>20</v>
      </c>
      <c r="C10" s="5">
        <v>3.9E-2</v>
      </c>
      <c r="D10" s="4">
        <v>0.3</v>
      </c>
      <c r="E10" s="3">
        <v>3.8999999999999998E-3</v>
      </c>
      <c r="F10" s="4">
        <v>0.6</v>
      </c>
      <c r="G10" s="5">
        <v>9.1999999999999998E-2</v>
      </c>
    </row>
    <row r="11" spans="1:7" x14ac:dyDescent="0.25">
      <c r="A11" s="6" t="s">
        <v>18</v>
      </c>
      <c r="B11" s="4" t="s">
        <v>20</v>
      </c>
      <c r="C11" s="5">
        <v>1.7999999999999999E-2</v>
      </c>
      <c r="D11" s="4">
        <v>0.06</v>
      </c>
      <c r="E11" s="3">
        <v>9.1E-4</v>
      </c>
      <c r="F11" s="4">
        <v>8.1000000000000003E-2</v>
      </c>
      <c r="G11" s="3">
        <v>0.02</v>
      </c>
    </row>
    <row r="12" spans="1:7" x14ac:dyDescent="0.25">
      <c r="A12" s="6" t="s">
        <v>19</v>
      </c>
      <c r="B12" s="4" t="s">
        <v>20</v>
      </c>
      <c r="C12" s="4" t="s">
        <v>20</v>
      </c>
      <c r="D12" s="4" t="s">
        <v>20</v>
      </c>
      <c r="E12" s="4" t="s">
        <v>20</v>
      </c>
      <c r="F12" s="4" t="s">
        <v>20</v>
      </c>
      <c r="G12" s="3">
        <v>0.02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10"/>
  <sheetViews>
    <sheetView workbookViewId="0">
      <selection sqref="A1:G10"/>
    </sheetView>
  </sheetViews>
  <sheetFormatPr defaultRowHeight="15" x14ac:dyDescent="0.25"/>
  <cols>
    <col min="1" max="1" width="11.140625" bestFit="1" customWidth="1"/>
  </cols>
  <sheetData>
    <row r="1" spans="1:7" x14ac:dyDescent="0.25">
      <c r="A1" s="11">
        <v>42583</v>
      </c>
      <c r="B1" s="7" t="s">
        <v>25</v>
      </c>
      <c r="C1" s="7" t="s">
        <v>28</v>
      </c>
      <c r="D1" s="7" t="s">
        <v>30</v>
      </c>
      <c r="E1" s="7" t="s">
        <v>32</v>
      </c>
      <c r="F1" s="7" t="s">
        <v>24</v>
      </c>
      <c r="G1" s="7" t="s">
        <v>35</v>
      </c>
    </row>
    <row r="2" spans="1:7" x14ac:dyDescent="0.25">
      <c r="A2" s="6" t="s">
        <v>0</v>
      </c>
      <c r="B2" s="8" t="s">
        <v>20</v>
      </c>
      <c r="C2" s="9" t="s">
        <v>20</v>
      </c>
      <c r="D2" s="9" t="s">
        <v>20</v>
      </c>
      <c r="E2" s="9" t="s">
        <v>20</v>
      </c>
      <c r="F2" s="10">
        <v>0.01</v>
      </c>
      <c r="G2" s="8">
        <v>4.4999999999999997E-3</v>
      </c>
    </row>
    <row r="3" spans="1:7" x14ac:dyDescent="0.25">
      <c r="A3" s="6" t="s">
        <v>3</v>
      </c>
      <c r="B3" s="10">
        <v>0.02</v>
      </c>
      <c r="C3" s="9">
        <v>1.2E-2</v>
      </c>
      <c r="D3" s="9">
        <v>0.14000000000000001</v>
      </c>
      <c r="E3" s="9" t="s">
        <v>20</v>
      </c>
      <c r="F3" s="9">
        <v>0.18</v>
      </c>
      <c r="G3" s="9">
        <v>7.0000000000000007E-2</v>
      </c>
    </row>
    <row r="4" spans="1:7" x14ac:dyDescent="0.25">
      <c r="A4" s="6" t="s">
        <v>4</v>
      </c>
      <c r="B4" s="9" t="s">
        <v>20</v>
      </c>
      <c r="C4" s="10">
        <v>9.9000000000000008E-3</v>
      </c>
      <c r="D4" s="9">
        <v>0.11</v>
      </c>
      <c r="E4" s="9" t="s">
        <v>20</v>
      </c>
      <c r="F4" s="9">
        <v>0.18</v>
      </c>
      <c r="G4" s="9">
        <v>4.7E-2</v>
      </c>
    </row>
    <row r="5" spans="1:7" x14ac:dyDescent="0.25">
      <c r="A5" s="6" t="s">
        <v>2</v>
      </c>
      <c r="B5" s="10">
        <v>4.3999999999999997E-2</v>
      </c>
      <c r="C5" s="9">
        <v>3.5000000000000003E-2</v>
      </c>
      <c r="D5" s="9">
        <v>0.36</v>
      </c>
      <c r="E5" s="9" t="s">
        <v>20</v>
      </c>
      <c r="F5" s="9">
        <v>0.52</v>
      </c>
      <c r="G5" s="9">
        <v>0.19</v>
      </c>
    </row>
    <row r="6" spans="1:7" x14ac:dyDescent="0.25">
      <c r="A6" s="6" t="s">
        <v>15</v>
      </c>
      <c r="B6" s="9" t="s">
        <v>20</v>
      </c>
      <c r="C6" s="10">
        <v>3.3E-3</v>
      </c>
      <c r="D6" s="9">
        <v>3.9E-2</v>
      </c>
      <c r="E6" s="9" t="s">
        <v>20</v>
      </c>
      <c r="F6" s="9">
        <v>7.3999999999999996E-2</v>
      </c>
      <c r="G6" s="9">
        <v>1.6E-2</v>
      </c>
    </row>
    <row r="7" spans="1:7" x14ac:dyDescent="0.25">
      <c r="A7" s="6" t="s">
        <v>36</v>
      </c>
      <c r="B7" s="10">
        <v>3.5999999999999997E-2</v>
      </c>
      <c r="C7" s="9">
        <v>5.2999999999999999E-2</v>
      </c>
      <c r="D7" s="9">
        <v>0.59</v>
      </c>
      <c r="E7" s="9" t="s">
        <v>20</v>
      </c>
      <c r="F7" s="9">
        <v>0.98</v>
      </c>
      <c r="G7" s="9">
        <v>0.23</v>
      </c>
    </row>
    <row r="8" spans="1:7" x14ac:dyDescent="0.25">
      <c r="A8" s="6" t="s">
        <v>37</v>
      </c>
      <c r="B8" s="10">
        <v>2.1999999999999999E-2</v>
      </c>
      <c r="C8" s="9">
        <v>3.7999999999999999E-2</v>
      </c>
      <c r="D8" s="9">
        <v>0.31</v>
      </c>
      <c r="E8" s="9">
        <v>3.8999999999999998E-3</v>
      </c>
      <c r="F8" s="9">
        <v>0.63</v>
      </c>
      <c r="G8" s="9">
        <v>0.1</v>
      </c>
    </row>
    <row r="9" spans="1:7" x14ac:dyDescent="0.25">
      <c r="A9" s="6" t="s">
        <v>18</v>
      </c>
      <c r="B9" s="9" t="s">
        <v>20</v>
      </c>
      <c r="C9" s="9">
        <v>2.1999999999999999E-2</v>
      </c>
      <c r="D9" s="9">
        <v>6.9000000000000006E-2</v>
      </c>
      <c r="E9" s="9">
        <v>9.1E-4</v>
      </c>
      <c r="F9" s="9">
        <v>9.6000000000000002E-2</v>
      </c>
      <c r="G9" s="9">
        <v>2.1000000000000001E-2</v>
      </c>
    </row>
    <row r="10" spans="1:7" x14ac:dyDescent="0.25">
      <c r="A10" s="6" t="s">
        <v>19</v>
      </c>
      <c r="B10" s="9" t="s">
        <v>20</v>
      </c>
      <c r="C10" s="9" t="s">
        <v>20</v>
      </c>
      <c r="D10" s="9" t="s">
        <v>20</v>
      </c>
      <c r="E10" s="9" t="s">
        <v>20</v>
      </c>
      <c r="F10" s="9" t="s">
        <v>20</v>
      </c>
      <c r="G10" s="9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10"/>
  <sheetViews>
    <sheetView workbookViewId="0">
      <selection sqref="A1:G10"/>
    </sheetView>
  </sheetViews>
  <sheetFormatPr defaultRowHeight="15" x14ac:dyDescent="0.25"/>
  <cols>
    <col min="1" max="1" width="11.140625" bestFit="1" customWidth="1"/>
  </cols>
  <sheetData>
    <row r="1" spans="1:7" x14ac:dyDescent="0.25">
      <c r="A1" s="12"/>
      <c r="B1" s="12" t="s">
        <v>25</v>
      </c>
      <c r="C1" s="12" t="s">
        <v>28</v>
      </c>
      <c r="D1" s="12" t="s">
        <v>30</v>
      </c>
      <c r="E1" s="12" t="s">
        <v>32</v>
      </c>
      <c r="F1" s="12" t="s">
        <v>24</v>
      </c>
      <c r="G1" s="12" t="s">
        <v>35</v>
      </c>
    </row>
    <row r="2" spans="1:7" x14ac:dyDescent="0.25">
      <c r="A2" s="12" t="s">
        <v>0</v>
      </c>
      <c r="B2" s="13" t="s">
        <v>20</v>
      </c>
      <c r="C2" s="13" t="s">
        <v>20</v>
      </c>
      <c r="D2" s="14">
        <v>1.9E-2</v>
      </c>
      <c r="E2" s="13" t="s">
        <v>20</v>
      </c>
      <c r="F2" s="14">
        <v>3.4000000000000002E-2</v>
      </c>
      <c r="G2" s="13">
        <v>0.01</v>
      </c>
    </row>
    <row r="3" spans="1:7" x14ac:dyDescent="0.25">
      <c r="A3" s="12" t="s">
        <v>3</v>
      </c>
      <c r="B3" s="13" t="s">
        <v>20</v>
      </c>
      <c r="C3" s="13">
        <v>1.2E-2</v>
      </c>
      <c r="D3" s="13">
        <v>0.13</v>
      </c>
      <c r="E3" s="13" t="s">
        <v>20</v>
      </c>
      <c r="F3" s="13">
        <v>0.18</v>
      </c>
      <c r="G3" s="13">
        <v>7.5999999999999998E-2</v>
      </c>
    </row>
    <row r="4" spans="1:7" x14ac:dyDescent="0.25">
      <c r="A4" s="12" t="s">
        <v>4</v>
      </c>
      <c r="B4" s="13" t="s">
        <v>20</v>
      </c>
      <c r="C4" s="14">
        <v>8.8000000000000005E-3</v>
      </c>
      <c r="D4" s="13">
        <v>0.11</v>
      </c>
      <c r="E4" s="13" t="s">
        <v>20</v>
      </c>
      <c r="F4" s="13">
        <v>0.19</v>
      </c>
      <c r="G4" s="13">
        <v>4.4999999999999998E-2</v>
      </c>
    </row>
    <row r="5" spans="1:7" x14ac:dyDescent="0.25">
      <c r="A5" s="12" t="s">
        <v>2</v>
      </c>
      <c r="B5" s="14">
        <v>4.8000000000000001E-2</v>
      </c>
      <c r="C5" s="13">
        <v>3.5000000000000003E-2</v>
      </c>
      <c r="D5" s="13">
        <v>0.36</v>
      </c>
      <c r="E5" s="13" t="s">
        <v>20</v>
      </c>
      <c r="F5" s="13">
        <v>0.63</v>
      </c>
      <c r="G5" s="13">
        <v>0.19</v>
      </c>
    </row>
    <row r="6" spans="1:7" x14ac:dyDescent="0.25">
      <c r="A6" s="12" t="s">
        <v>15</v>
      </c>
      <c r="B6" s="13" t="s">
        <v>20</v>
      </c>
      <c r="C6" s="14">
        <v>3.7000000000000002E-3</v>
      </c>
      <c r="D6" s="13">
        <v>4.8000000000000001E-2</v>
      </c>
      <c r="E6" s="13" t="s">
        <v>20</v>
      </c>
      <c r="F6" s="13">
        <v>7.3999999999999996E-2</v>
      </c>
      <c r="G6" s="13">
        <v>2.1999999999999999E-2</v>
      </c>
    </row>
    <row r="7" spans="1:7" x14ac:dyDescent="0.25">
      <c r="A7" s="12" t="s">
        <v>36</v>
      </c>
      <c r="B7" s="13" t="s">
        <v>20</v>
      </c>
      <c r="C7" s="13">
        <v>0.06</v>
      </c>
      <c r="D7" s="13">
        <v>0.59</v>
      </c>
      <c r="E7" s="13" t="s">
        <v>20</v>
      </c>
      <c r="F7" s="13">
        <v>0.99</v>
      </c>
      <c r="G7" s="13">
        <v>0.27</v>
      </c>
    </row>
    <row r="8" spans="1:7" x14ac:dyDescent="0.25">
      <c r="A8" s="12" t="s">
        <v>37</v>
      </c>
      <c r="B8" s="13" t="s">
        <v>20</v>
      </c>
      <c r="C8" s="13">
        <v>4.3999999999999997E-2</v>
      </c>
      <c r="D8" s="13">
        <v>0.35</v>
      </c>
      <c r="E8" s="13" t="s">
        <v>20</v>
      </c>
      <c r="F8" s="13">
        <v>0.64</v>
      </c>
      <c r="G8" s="13">
        <v>0.12</v>
      </c>
    </row>
    <row r="9" spans="1:7" x14ac:dyDescent="0.25">
      <c r="A9" s="12" t="s">
        <v>18</v>
      </c>
      <c r="B9" s="13" t="s">
        <v>20</v>
      </c>
      <c r="C9" s="13">
        <v>2.3E-2</v>
      </c>
      <c r="D9" s="13">
        <v>7.4999999999999997E-2</v>
      </c>
      <c r="E9" s="13" t="s">
        <v>20</v>
      </c>
      <c r="F9" s="13">
        <v>9.6000000000000002E-2</v>
      </c>
      <c r="G9" s="13">
        <v>2.5999999999999999E-2</v>
      </c>
    </row>
    <row r="10" spans="1:7" x14ac:dyDescent="0.25">
      <c r="A10" s="12" t="s">
        <v>19</v>
      </c>
      <c r="B10" s="13" t="s">
        <v>20</v>
      </c>
      <c r="C10" s="13" t="s">
        <v>20</v>
      </c>
      <c r="D10" s="13" t="s">
        <v>20</v>
      </c>
      <c r="E10" s="13" t="s">
        <v>20</v>
      </c>
      <c r="F10" s="13" t="s">
        <v>20</v>
      </c>
      <c r="G10" s="13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10"/>
  <sheetViews>
    <sheetView workbookViewId="0">
      <selection sqref="A1:G10"/>
    </sheetView>
  </sheetViews>
  <sheetFormatPr defaultRowHeight="15" x14ac:dyDescent="0.25"/>
  <cols>
    <col min="1" max="1" width="11.140625" bestFit="1" customWidth="1"/>
  </cols>
  <sheetData>
    <row r="1" spans="1:7" x14ac:dyDescent="0.25">
      <c r="B1" s="12" t="s">
        <v>25</v>
      </c>
      <c r="C1" s="12" t="s">
        <v>28</v>
      </c>
      <c r="D1" s="12" t="s">
        <v>30</v>
      </c>
      <c r="E1" s="12" t="s">
        <v>32</v>
      </c>
      <c r="F1" s="12" t="s">
        <v>24</v>
      </c>
      <c r="G1" s="12" t="s">
        <v>35</v>
      </c>
    </row>
    <row r="2" spans="1:7" x14ac:dyDescent="0.25">
      <c r="A2" s="12" t="s">
        <v>0</v>
      </c>
      <c r="B2" s="1" t="s">
        <v>20</v>
      </c>
      <c r="C2" s="2">
        <v>2.7000000000000001E-3</v>
      </c>
      <c r="D2" s="2">
        <v>2.5999999999999999E-2</v>
      </c>
      <c r="E2" s="1" t="s">
        <v>20</v>
      </c>
      <c r="F2" s="2">
        <v>5.1999999999999998E-2</v>
      </c>
      <c r="G2" s="1">
        <v>1.7000000000000001E-2</v>
      </c>
    </row>
    <row r="3" spans="1:7" x14ac:dyDescent="0.25">
      <c r="A3" s="12" t="s">
        <v>3</v>
      </c>
      <c r="B3" s="1" t="s">
        <v>20</v>
      </c>
      <c r="C3" s="2">
        <v>8.6999999999999994E-3</v>
      </c>
      <c r="D3" s="1">
        <v>0.18</v>
      </c>
      <c r="E3" s="1" t="s">
        <v>20</v>
      </c>
      <c r="F3" s="1">
        <v>0.24</v>
      </c>
      <c r="G3" s="1">
        <v>5.5E-2</v>
      </c>
    </row>
    <row r="4" spans="1:7" x14ac:dyDescent="0.25">
      <c r="A4" s="12" t="s">
        <v>4</v>
      </c>
      <c r="B4" s="1" t="s">
        <v>20</v>
      </c>
      <c r="C4" s="1">
        <v>1.4E-2</v>
      </c>
      <c r="D4" s="1">
        <v>0.24</v>
      </c>
      <c r="E4" s="1" t="s">
        <v>20</v>
      </c>
      <c r="F4" s="1">
        <v>3.1</v>
      </c>
      <c r="G4" s="1">
        <v>8.8999999999999996E-2</v>
      </c>
    </row>
    <row r="5" spans="1:7" x14ac:dyDescent="0.25">
      <c r="A5" s="12" t="s">
        <v>2</v>
      </c>
      <c r="B5" s="1" t="s">
        <v>20</v>
      </c>
      <c r="C5" s="1">
        <v>0.03</v>
      </c>
      <c r="D5" s="1">
        <v>0.37</v>
      </c>
      <c r="E5" s="1" t="s">
        <v>20</v>
      </c>
      <c r="F5" s="1">
        <v>0.66</v>
      </c>
      <c r="G5" s="1">
        <v>0.16</v>
      </c>
    </row>
    <row r="6" spans="1:7" x14ac:dyDescent="0.25">
      <c r="A6" s="12" t="s">
        <v>15</v>
      </c>
      <c r="B6" s="1" t="s">
        <v>20</v>
      </c>
      <c r="C6" s="1">
        <v>1.2E-2</v>
      </c>
      <c r="D6" s="1">
        <v>0.24</v>
      </c>
      <c r="E6" s="1" t="s">
        <v>20</v>
      </c>
      <c r="F6" s="1">
        <v>0.28999999999999998</v>
      </c>
      <c r="G6" s="1">
        <v>7.9000000000000001E-2</v>
      </c>
    </row>
    <row r="7" spans="1:7" x14ac:dyDescent="0.25">
      <c r="A7" s="12" t="s">
        <v>36</v>
      </c>
      <c r="B7" s="1" t="s">
        <v>20</v>
      </c>
      <c r="C7" s="1">
        <v>5.8000000000000003E-2</v>
      </c>
      <c r="D7" s="1">
        <v>0.7</v>
      </c>
      <c r="E7" s="1" t="s">
        <v>20</v>
      </c>
      <c r="F7" s="1">
        <v>1</v>
      </c>
      <c r="G7" s="1">
        <v>0.28000000000000003</v>
      </c>
    </row>
    <row r="8" spans="1:7" x14ac:dyDescent="0.25">
      <c r="A8" s="12" t="s">
        <v>37</v>
      </c>
      <c r="B8" s="1" t="s">
        <v>20</v>
      </c>
      <c r="C8" s="1">
        <v>3.5999999999999997E-2</v>
      </c>
      <c r="D8" s="1">
        <v>0.57999999999999996</v>
      </c>
      <c r="E8" s="1" t="s">
        <v>20</v>
      </c>
      <c r="F8" s="1">
        <v>0.61</v>
      </c>
      <c r="G8" s="1">
        <v>0.11</v>
      </c>
    </row>
    <row r="9" spans="1:7" x14ac:dyDescent="0.25">
      <c r="A9" s="12" t="s">
        <v>18</v>
      </c>
      <c r="B9" s="1" t="s">
        <v>20</v>
      </c>
      <c r="C9" s="1">
        <v>1.9E-2</v>
      </c>
      <c r="D9" s="1">
        <v>6.0999999999999999E-2</v>
      </c>
      <c r="E9" s="1" t="s">
        <v>20</v>
      </c>
      <c r="F9" s="1">
        <v>0.35</v>
      </c>
      <c r="G9" s="1">
        <v>0.02</v>
      </c>
    </row>
    <row r="10" spans="1:7" x14ac:dyDescent="0.25">
      <c r="A10" s="12" t="s">
        <v>19</v>
      </c>
      <c r="B10" s="1" t="s">
        <v>20</v>
      </c>
      <c r="C10" s="1" t="s">
        <v>20</v>
      </c>
      <c r="D10" s="1" t="s">
        <v>20</v>
      </c>
      <c r="E10" s="1" t="s">
        <v>20</v>
      </c>
      <c r="F10" s="1" t="s">
        <v>20</v>
      </c>
      <c r="G10" s="1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10"/>
  <sheetViews>
    <sheetView workbookViewId="0">
      <selection sqref="A1:H10"/>
    </sheetView>
  </sheetViews>
  <sheetFormatPr defaultRowHeight="15" x14ac:dyDescent="0.25"/>
  <cols>
    <col min="1" max="1" width="11.140625" bestFit="1" customWidth="1"/>
  </cols>
  <sheetData>
    <row r="1" spans="1:7" x14ac:dyDescent="0.25">
      <c r="B1" s="12" t="s">
        <v>25</v>
      </c>
      <c r="C1" s="12" t="s">
        <v>28</v>
      </c>
      <c r="D1" s="12" t="s">
        <v>30</v>
      </c>
      <c r="E1" s="12" t="s">
        <v>32</v>
      </c>
      <c r="F1" s="12" t="s">
        <v>24</v>
      </c>
      <c r="G1" s="12" t="s">
        <v>35</v>
      </c>
    </row>
    <row r="2" spans="1:7" x14ac:dyDescent="0.25">
      <c r="A2" s="12" t="s">
        <v>0</v>
      </c>
      <c r="B2" s="1" t="s">
        <v>20</v>
      </c>
      <c r="C2" s="1" t="s">
        <v>20</v>
      </c>
      <c r="D2" s="2">
        <v>2.3E-2</v>
      </c>
      <c r="E2" s="1" t="s">
        <v>20</v>
      </c>
      <c r="F2" s="2">
        <v>2.5000000000000001E-2</v>
      </c>
      <c r="G2" s="1">
        <v>6.7000000000000002E-3</v>
      </c>
    </row>
    <row r="3" spans="1:7" x14ac:dyDescent="0.25">
      <c r="A3" s="12" t="s">
        <v>3</v>
      </c>
      <c r="B3" s="1" t="s">
        <v>20</v>
      </c>
      <c r="C3" s="1">
        <v>1.2E-2</v>
      </c>
      <c r="D3" s="1">
        <v>0.15</v>
      </c>
      <c r="E3" s="1" t="s">
        <v>20</v>
      </c>
      <c r="F3" s="1">
        <v>0.23</v>
      </c>
      <c r="G3" s="1">
        <v>0.05</v>
      </c>
    </row>
    <row r="4" spans="1:7" x14ac:dyDescent="0.25">
      <c r="A4" s="12" t="s">
        <v>4</v>
      </c>
      <c r="B4" s="1" t="s">
        <v>20</v>
      </c>
      <c r="C4" s="1">
        <v>1.0999999999999999E-2</v>
      </c>
      <c r="D4" s="1">
        <v>0.15</v>
      </c>
      <c r="E4" s="1" t="s">
        <v>20</v>
      </c>
      <c r="F4" s="1">
        <v>0.24</v>
      </c>
      <c r="G4" s="1">
        <v>4.1000000000000002E-2</v>
      </c>
    </row>
    <row r="5" spans="1:7" x14ac:dyDescent="0.25">
      <c r="A5" s="12" t="s">
        <v>2</v>
      </c>
      <c r="B5" s="2">
        <v>4.7E-2</v>
      </c>
      <c r="C5" s="1">
        <v>3.9E-2</v>
      </c>
      <c r="D5" s="1">
        <v>0.41</v>
      </c>
      <c r="E5" s="1" t="s">
        <v>20</v>
      </c>
      <c r="F5" s="1">
        <v>0.7</v>
      </c>
      <c r="G5" s="1">
        <v>0.15</v>
      </c>
    </row>
    <row r="6" spans="1:7" x14ac:dyDescent="0.25">
      <c r="A6" s="12" t="s">
        <v>15</v>
      </c>
      <c r="B6" s="1" t="s">
        <v>20</v>
      </c>
      <c r="C6" s="1">
        <v>1.7000000000000001E-2</v>
      </c>
      <c r="D6" s="1">
        <v>0.21</v>
      </c>
      <c r="E6" s="1" t="s">
        <v>20</v>
      </c>
      <c r="F6" s="1">
        <v>0.28000000000000003</v>
      </c>
      <c r="G6" s="1">
        <v>0.1</v>
      </c>
    </row>
    <row r="7" spans="1:7" x14ac:dyDescent="0.25">
      <c r="A7" s="12" t="s">
        <v>36</v>
      </c>
      <c r="B7" s="2">
        <v>5.1999999999999998E-2</v>
      </c>
      <c r="C7" s="1">
        <v>7.2999999999999995E-2</v>
      </c>
      <c r="D7" s="1">
        <v>0.7</v>
      </c>
      <c r="E7" s="2">
        <v>6.4000000000000003E-3</v>
      </c>
      <c r="F7" s="1">
        <v>0.95</v>
      </c>
      <c r="G7" s="1">
        <v>0.25</v>
      </c>
    </row>
    <row r="8" spans="1:7" x14ac:dyDescent="0.25">
      <c r="A8" s="12" t="s">
        <v>37</v>
      </c>
      <c r="B8" s="1" t="s">
        <v>20</v>
      </c>
      <c r="C8" s="1">
        <v>4.9000000000000002E-2</v>
      </c>
      <c r="D8" s="1">
        <v>0.4</v>
      </c>
      <c r="E8" s="1" t="s">
        <v>20</v>
      </c>
      <c r="F8" s="1">
        <v>0.73</v>
      </c>
      <c r="G8" s="1">
        <v>0.1</v>
      </c>
    </row>
    <row r="9" spans="1:7" x14ac:dyDescent="0.25">
      <c r="A9" s="12" t="s">
        <v>18</v>
      </c>
      <c r="B9" s="1" t="s">
        <v>20</v>
      </c>
      <c r="C9" s="1">
        <v>2.5999999999999999E-2</v>
      </c>
      <c r="D9" s="1">
        <v>9.2999999999999999E-2</v>
      </c>
      <c r="E9" s="1" t="s">
        <v>20</v>
      </c>
      <c r="F9" s="1">
        <v>0.1</v>
      </c>
      <c r="G9" s="1">
        <v>2.1999999999999999E-2</v>
      </c>
    </row>
    <row r="10" spans="1:7" x14ac:dyDescent="0.25">
      <c r="A10" s="12" t="s">
        <v>19</v>
      </c>
      <c r="B10" s="1" t="s">
        <v>20</v>
      </c>
      <c r="C10" s="1" t="s">
        <v>20</v>
      </c>
      <c r="D10" s="1" t="s">
        <v>20</v>
      </c>
      <c r="E10" s="1" t="s">
        <v>20</v>
      </c>
      <c r="F10" s="1" t="s">
        <v>20</v>
      </c>
      <c r="G10" s="1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10"/>
  <sheetViews>
    <sheetView workbookViewId="0">
      <selection sqref="A1:G10"/>
    </sheetView>
  </sheetViews>
  <sheetFormatPr defaultRowHeight="15" x14ac:dyDescent="0.25"/>
  <cols>
    <col min="1" max="1" width="11.140625" bestFit="1" customWidth="1"/>
  </cols>
  <sheetData>
    <row r="1" spans="1:7" x14ac:dyDescent="0.25">
      <c r="B1" s="12" t="s">
        <v>25</v>
      </c>
      <c r="C1" s="12" t="s">
        <v>28</v>
      </c>
      <c r="D1" s="12" t="s">
        <v>30</v>
      </c>
      <c r="E1" s="12" t="s">
        <v>32</v>
      </c>
      <c r="F1" s="12" t="s">
        <v>24</v>
      </c>
      <c r="G1" s="12" t="s">
        <v>35</v>
      </c>
    </row>
    <row r="2" spans="1:7" x14ac:dyDescent="0.25">
      <c r="A2" s="12" t="s">
        <v>0</v>
      </c>
      <c r="B2" s="1" t="s">
        <v>20</v>
      </c>
      <c r="C2" s="2">
        <v>2.2000000000000001E-3</v>
      </c>
      <c r="D2" s="2">
        <v>2.4E-2</v>
      </c>
      <c r="E2" s="1" t="s">
        <v>20</v>
      </c>
      <c r="F2" s="1">
        <v>4.5999999999999999E-2</v>
      </c>
      <c r="G2" s="1">
        <v>1.2E-2</v>
      </c>
    </row>
    <row r="3" spans="1:7" x14ac:dyDescent="0.25">
      <c r="A3" s="12" t="s">
        <v>3</v>
      </c>
      <c r="B3" s="1" t="s">
        <v>20</v>
      </c>
      <c r="C3" s="2">
        <v>0.01</v>
      </c>
      <c r="D3" s="1">
        <v>9.6000000000000002E-2</v>
      </c>
      <c r="E3" s="1" t="s">
        <v>20</v>
      </c>
      <c r="F3" s="1">
        <v>0.17</v>
      </c>
      <c r="G3" s="1">
        <v>5.2999999999999999E-2</v>
      </c>
    </row>
    <row r="4" spans="1:7" x14ac:dyDescent="0.25">
      <c r="A4" s="12" t="s">
        <v>4</v>
      </c>
      <c r="B4" s="1" t="s">
        <v>20</v>
      </c>
      <c r="C4" s="2">
        <v>9.1999999999999998E-3</v>
      </c>
      <c r="D4" s="1">
        <v>0.11</v>
      </c>
      <c r="E4" s="1" t="s">
        <v>20</v>
      </c>
      <c r="F4" s="1">
        <v>0.21</v>
      </c>
      <c r="G4" s="1">
        <v>5.0999999999999997E-2</v>
      </c>
    </row>
    <row r="5" spans="1:7" x14ac:dyDescent="0.25">
      <c r="A5" s="12" t="s">
        <v>2</v>
      </c>
      <c r="B5" s="1" t="s">
        <v>20</v>
      </c>
      <c r="C5" s="1">
        <v>3.3000000000000002E-2</v>
      </c>
      <c r="D5" s="1">
        <v>0.3</v>
      </c>
      <c r="E5" s="1" t="s">
        <v>20</v>
      </c>
      <c r="F5" s="1">
        <v>0.56999999999999995</v>
      </c>
      <c r="G5" s="1">
        <v>0.18</v>
      </c>
    </row>
    <row r="6" spans="1:7" x14ac:dyDescent="0.25">
      <c r="A6" s="12" t="s">
        <v>15</v>
      </c>
      <c r="B6" s="1" t="s">
        <v>20</v>
      </c>
      <c r="C6" s="1">
        <v>1.0999999999999999E-2</v>
      </c>
      <c r="D6" s="1">
        <v>9.4E-2</v>
      </c>
      <c r="E6" s="1" t="s">
        <v>20</v>
      </c>
      <c r="F6" s="1">
        <v>0.16</v>
      </c>
      <c r="G6" s="1">
        <v>6.4000000000000001E-2</v>
      </c>
    </row>
    <row r="7" spans="1:7" x14ac:dyDescent="0.25">
      <c r="A7" s="12" t="s">
        <v>36</v>
      </c>
      <c r="B7" s="1" t="s">
        <v>20</v>
      </c>
      <c r="C7" s="1">
        <v>6.7000000000000004E-2</v>
      </c>
      <c r="D7" s="1">
        <v>0.53</v>
      </c>
      <c r="E7" s="2">
        <v>6.6E-3</v>
      </c>
      <c r="F7" s="1">
        <v>0.79</v>
      </c>
      <c r="G7" s="1">
        <v>0.28000000000000003</v>
      </c>
    </row>
    <row r="8" spans="1:7" x14ac:dyDescent="0.25">
      <c r="A8" s="12" t="s">
        <v>37</v>
      </c>
      <c r="B8" s="1" t="s">
        <v>20</v>
      </c>
      <c r="C8" s="1">
        <v>4.3999999999999997E-2</v>
      </c>
      <c r="D8" s="1">
        <v>0.31</v>
      </c>
      <c r="E8" s="1" t="s">
        <v>20</v>
      </c>
      <c r="F8" s="1">
        <v>0.65</v>
      </c>
      <c r="G8" s="1">
        <v>0.11</v>
      </c>
    </row>
    <row r="9" spans="1:7" x14ac:dyDescent="0.25">
      <c r="A9" s="12" t="s">
        <v>18</v>
      </c>
      <c r="B9" s="1" t="s">
        <v>20</v>
      </c>
      <c r="C9" s="1">
        <v>2.1999999999999999E-2</v>
      </c>
      <c r="D9" s="1">
        <v>6.4000000000000001E-2</v>
      </c>
      <c r="E9" s="1" t="s">
        <v>20</v>
      </c>
      <c r="F9" s="1">
        <v>9.0999999999999998E-2</v>
      </c>
      <c r="G9" s="1">
        <v>2.3E-2</v>
      </c>
    </row>
    <row r="10" spans="1:7" x14ac:dyDescent="0.25">
      <c r="A10" s="12" t="s">
        <v>19</v>
      </c>
      <c r="B10" s="1" t="s">
        <v>20</v>
      </c>
      <c r="C10" s="1" t="s">
        <v>20</v>
      </c>
      <c r="D10" s="1" t="s">
        <v>20</v>
      </c>
      <c r="E10" s="1" t="s">
        <v>20</v>
      </c>
      <c r="F10" s="1" t="s">
        <v>20</v>
      </c>
      <c r="G10" s="1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10"/>
  <sheetViews>
    <sheetView workbookViewId="0">
      <selection sqref="A1:G10"/>
    </sheetView>
  </sheetViews>
  <sheetFormatPr defaultRowHeight="15" x14ac:dyDescent="0.25"/>
  <cols>
    <col min="1" max="1" width="11.140625" bestFit="1" customWidth="1"/>
  </cols>
  <sheetData>
    <row r="1" spans="1:7" x14ac:dyDescent="0.25">
      <c r="B1" s="12" t="s">
        <v>25</v>
      </c>
      <c r="C1" s="12" t="s">
        <v>28</v>
      </c>
      <c r="D1" s="12" t="s">
        <v>30</v>
      </c>
      <c r="E1" s="12" t="s">
        <v>32</v>
      </c>
      <c r="F1" s="12" t="s">
        <v>24</v>
      </c>
      <c r="G1" s="12" t="s">
        <v>35</v>
      </c>
    </row>
    <row r="2" spans="1:7" x14ac:dyDescent="0.25">
      <c r="A2" s="12" t="s">
        <v>0</v>
      </c>
      <c r="B2" s="13" t="s">
        <v>20</v>
      </c>
      <c r="C2" s="13" t="s">
        <v>20</v>
      </c>
      <c r="D2" s="13" t="s">
        <v>20</v>
      </c>
      <c r="E2" s="13" t="s">
        <v>20</v>
      </c>
      <c r="F2" s="13" t="s">
        <v>20</v>
      </c>
      <c r="G2" s="13" t="s">
        <v>20</v>
      </c>
    </row>
    <row r="3" spans="1:7" x14ac:dyDescent="0.25">
      <c r="A3" s="12" t="s">
        <v>3</v>
      </c>
      <c r="B3" s="13" t="s">
        <v>20</v>
      </c>
      <c r="C3" s="13">
        <v>1.0999999999999999E-2</v>
      </c>
      <c r="D3" s="13">
        <v>0.12</v>
      </c>
      <c r="E3" s="13" t="s">
        <v>20</v>
      </c>
      <c r="F3" s="13">
        <v>0.2</v>
      </c>
      <c r="G3" s="13">
        <v>4.8000000000000001E-2</v>
      </c>
    </row>
    <row r="4" spans="1:7" x14ac:dyDescent="0.25">
      <c r="A4" s="12" t="s">
        <v>4</v>
      </c>
      <c r="B4" s="13" t="s">
        <v>20</v>
      </c>
      <c r="C4" s="13" t="s">
        <v>20</v>
      </c>
      <c r="D4" s="13">
        <v>0.1</v>
      </c>
      <c r="E4" s="13" t="s">
        <v>20</v>
      </c>
      <c r="F4" s="13">
        <v>0.18</v>
      </c>
      <c r="G4" s="13">
        <v>4.2000000000000003E-2</v>
      </c>
    </row>
    <row r="5" spans="1:7" x14ac:dyDescent="0.25">
      <c r="A5" s="12" t="s">
        <v>2</v>
      </c>
      <c r="B5" s="13" t="s">
        <v>20</v>
      </c>
      <c r="C5" s="13">
        <v>2.8000000000000001E-2</v>
      </c>
      <c r="D5" s="13">
        <v>0.4</v>
      </c>
      <c r="E5" s="13" t="s">
        <v>20</v>
      </c>
      <c r="F5" s="13">
        <v>0.7</v>
      </c>
      <c r="G5" s="13">
        <v>0.15</v>
      </c>
    </row>
    <row r="6" spans="1:7" x14ac:dyDescent="0.25">
      <c r="A6" s="12" t="s">
        <v>15</v>
      </c>
      <c r="B6" s="13" t="s">
        <v>20</v>
      </c>
      <c r="C6" s="13" t="s">
        <v>20</v>
      </c>
      <c r="D6" s="13">
        <v>8.5000000000000006E-2</v>
      </c>
      <c r="E6" s="13" t="s">
        <v>20</v>
      </c>
      <c r="F6" s="13">
        <v>0.13</v>
      </c>
      <c r="G6" s="13">
        <v>4.3999999999999997E-2</v>
      </c>
    </row>
    <row r="7" spans="1:7" x14ac:dyDescent="0.25">
      <c r="A7" s="12" t="s">
        <v>36</v>
      </c>
      <c r="B7" s="13" t="s">
        <v>20</v>
      </c>
      <c r="C7" s="13">
        <v>5.6000000000000001E-2</v>
      </c>
      <c r="D7" s="13">
        <v>0.69</v>
      </c>
      <c r="E7" s="13" t="s">
        <v>20</v>
      </c>
      <c r="F7" s="13">
        <v>0.93</v>
      </c>
      <c r="G7" s="13">
        <v>0.36</v>
      </c>
    </row>
    <row r="8" spans="1:7" x14ac:dyDescent="0.25">
      <c r="A8" s="12" t="s">
        <v>37</v>
      </c>
      <c r="B8" s="13" t="s">
        <v>20</v>
      </c>
      <c r="C8" s="13">
        <v>3.7999999999999999E-2</v>
      </c>
      <c r="D8" s="13">
        <v>0.41</v>
      </c>
      <c r="E8" s="13" t="s">
        <v>20</v>
      </c>
      <c r="F8" s="13">
        <v>0.75</v>
      </c>
      <c r="G8" s="13">
        <v>0.11</v>
      </c>
    </row>
    <row r="9" spans="1:7" x14ac:dyDescent="0.25">
      <c r="A9" s="12" t="s">
        <v>18</v>
      </c>
      <c r="B9" s="13" t="s">
        <v>20</v>
      </c>
      <c r="C9" s="13">
        <v>2.1999999999999999E-2</v>
      </c>
      <c r="D9" s="13">
        <v>6.7000000000000004E-2</v>
      </c>
      <c r="E9" s="13" t="s">
        <v>20</v>
      </c>
      <c r="F9" s="13">
        <v>8.7999999999999995E-2</v>
      </c>
      <c r="G9" s="13">
        <v>0.02</v>
      </c>
    </row>
    <row r="10" spans="1:7" x14ac:dyDescent="0.25">
      <c r="A10" s="12" t="s">
        <v>19</v>
      </c>
      <c r="B10" s="13" t="s">
        <v>20</v>
      </c>
      <c r="C10" s="13" t="s">
        <v>20</v>
      </c>
      <c r="D10" s="13" t="s">
        <v>20</v>
      </c>
      <c r="E10" s="13" t="s">
        <v>20</v>
      </c>
      <c r="F10" s="13" t="s">
        <v>20</v>
      </c>
      <c r="G10" s="13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10"/>
  <sheetViews>
    <sheetView workbookViewId="0">
      <selection sqref="A1:G10"/>
    </sheetView>
  </sheetViews>
  <sheetFormatPr defaultRowHeight="15" x14ac:dyDescent="0.25"/>
  <cols>
    <col min="1" max="1" width="11.140625" bestFit="1" customWidth="1"/>
  </cols>
  <sheetData>
    <row r="1" spans="1:7" x14ac:dyDescent="0.25">
      <c r="B1" s="12" t="s">
        <v>25</v>
      </c>
      <c r="C1" s="12" t="s">
        <v>28</v>
      </c>
      <c r="D1" s="12" t="s">
        <v>30</v>
      </c>
      <c r="E1" s="12" t="s">
        <v>32</v>
      </c>
      <c r="F1" s="12" t="s">
        <v>24</v>
      </c>
      <c r="G1" s="12" t="s">
        <v>35</v>
      </c>
    </row>
    <row r="2" spans="1:7" x14ac:dyDescent="0.25">
      <c r="A2" s="12" t="s">
        <v>0</v>
      </c>
      <c r="B2" s="13" t="s">
        <v>20</v>
      </c>
      <c r="C2" s="13" t="s">
        <v>20</v>
      </c>
      <c r="D2" s="13" t="s">
        <v>20</v>
      </c>
      <c r="E2" s="13" t="s">
        <v>20</v>
      </c>
      <c r="F2" s="13" t="s">
        <v>20</v>
      </c>
      <c r="G2" s="13" t="s">
        <v>20</v>
      </c>
    </row>
    <row r="3" spans="1:7" x14ac:dyDescent="0.25">
      <c r="A3" s="12" t="s">
        <v>3</v>
      </c>
      <c r="B3" s="13" t="s">
        <v>20</v>
      </c>
      <c r="C3" s="13">
        <v>7.7000000000000002E-3</v>
      </c>
      <c r="D3" s="13">
        <v>0.1</v>
      </c>
      <c r="E3" s="13" t="s">
        <v>20</v>
      </c>
      <c r="F3" s="13">
        <v>0.17</v>
      </c>
      <c r="G3" s="13">
        <v>0.05</v>
      </c>
    </row>
    <row r="4" spans="1:7" x14ac:dyDescent="0.25">
      <c r="A4" s="12" t="s">
        <v>4</v>
      </c>
      <c r="B4" s="13" t="s">
        <v>20</v>
      </c>
      <c r="C4" s="13">
        <v>8.0999999999999996E-3</v>
      </c>
      <c r="D4" s="13">
        <v>0.11</v>
      </c>
      <c r="E4" s="13" t="s">
        <v>20</v>
      </c>
      <c r="F4" s="13">
        <v>0.2</v>
      </c>
      <c r="G4" s="13">
        <v>4.1000000000000002E-2</v>
      </c>
    </row>
    <row r="5" spans="1:7" x14ac:dyDescent="0.25">
      <c r="A5" s="12" t="s">
        <v>2</v>
      </c>
      <c r="B5" s="13">
        <v>0.03</v>
      </c>
      <c r="C5" s="13">
        <v>0.03</v>
      </c>
      <c r="D5" s="13">
        <v>0.37</v>
      </c>
      <c r="E5" s="13" t="s">
        <v>20</v>
      </c>
      <c r="F5" s="13">
        <v>0.69</v>
      </c>
      <c r="G5" s="13">
        <v>0.2</v>
      </c>
    </row>
    <row r="6" spans="1:7" x14ac:dyDescent="0.25">
      <c r="A6" s="12" t="s">
        <v>15</v>
      </c>
      <c r="B6" s="13" t="s">
        <v>20</v>
      </c>
      <c r="C6" s="13">
        <v>6.3E-3</v>
      </c>
      <c r="D6" s="13">
        <v>7.6999999999999999E-2</v>
      </c>
      <c r="E6" s="13" t="s">
        <v>20</v>
      </c>
      <c r="F6" s="13">
        <v>0.13</v>
      </c>
      <c r="G6" s="13">
        <v>4.9000000000000002E-2</v>
      </c>
    </row>
    <row r="7" spans="1:7" x14ac:dyDescent="0.25">
      <c r="A7" s="12" t="s">
        <v>36</v>
      </c>
      <c r="B7" s="13" t="s">
        <v>20</v>
      </c>
      <c r="C7" s="13">
        <v>5.5E-2</v>
      </c>
      <c r="D7" s="13">
        <v>0.74</v>
      </c>
      <c r="E7" s="13" t="s">
        <v>20</v>
      </c>
      <c r="F7" s="13">
        <v>0.99</v>
      </c>
      <c r="G7" s="13">
        <v>0.36</v>
      </c>
    </row>
    <row r="8" spans="1:7" x14ac:dyDescent="0.25">
      <c r="A8" s="12" t="s">
        <v>37</v>
      </c>
      <c r="B8" s="13" t="s">
        <v>20</v>
      </c>
      <c r="C8" s="13">
        <v>3.6999999999999998E-2</v>
      </c>
      <c r="D8" s="13">
        <v>0.35</v>
      </c>
      <c r="E8" s="13" t="s">
        <v>20</v>
      </c>
      <c r="F8" s="13">
        <v>0.63</v>
      </c>
      <c r="G8" s="13">
        <v>0.11</v>
      </c>
    </row>
    <row r="9" spans="1:7" x14ac:dyDescent="0.25">
      <c r="A9" s="12" t="s">
        <v>18</v>
      </c>
      <c r="B9" s="13" t="s">
        <v>20</v>
      </c>
      <c r="C9" s="13">
        <v>0.02</v>
      </c>
      <c r="D9" s="13">
        <v>5.8999999999999997E-2</v>
      </c>
      <c r="E9" s="13" t="s">
        <v>20</v>
      </c>
      <c r="F9" s="13">
        <v>5.7000000000000002E-2</v>
      </c>
      <c r="G9" s="13">
        <v>2.3E-2</v>
      </c>
    </row>
    <row r="10" spans="1:7" x14ac:dyDescent="0.25">
      <c r="A10" s="12" t="s">
        <v>19</v>
      </c>
      <c r="B10" s="13" t="s">
        <v>20</v>
      </c>
      <c r="C10" s="13" t="s">
        <v>20</v>
      </c>
      <c r="D10" s="13" t="s">
        <v>20</v>
      </c>
      <c r="E10" s="13" t="s">
        <v>20</v>
      </c>
      <c r="F10" s="13" t="s">
        <v>20</v>
      </c>
      <c r="G10" s="13" t="s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18</vt:i4>
      </vt:variant>
    </vt:vector>
  </HeadingPairs>
  <TitlesOfParts>
    <vt:vector size="34" baseType="lpstr">
      <vt:lpstr>Summary of Analytes</vt:lpstr>
      <vt:lpstr>Summary of all Analytes 72016</vt:lpstr>
      <vt:lpstr>Summary of all Analytes8.2016</vt:lpstr>
      <vt:lpstr>Summary of all Analytes9.20</vt:lpstr>
      <vt:lpstr>Summary of Analytes 10.2016</vt:lpstr>
      <vt:lpstr>Summary of Analytes 11.2016</vt:lpstr>
      <vt:lpstr>Summary of Analytes 12.2016</vt:lpstr>
      <vt:lpstr>Summary of Analytes 01.2017</vt:lpstr>
      <vt:lpstr>Summary of Analytes 02.2017</vt:lpstr>
      <vt:lpstr>Notes</vt:lpstr>
      <vt:lpstr>PFOA</vt:lpstr>
      <vt:lpstr>PFOS</vt:lpstr>
      <vt:lpstr>PFNA</vt:lpstr>
      <vt:lpstr>PFHxS</vt:lpstr>
      <vt:lpstr>PFHpA</vt:lpstr>
      <vt:lpstr>PFBS</vt:lpstr>
      <vt:lpstr>Summary chart (4)</vt:lpstr>
      <vt:lpstr>Summary chart (3)</vt:lpstr>
      <vt:lpstr>Summary chart</vt:lpstr>
      <vt:lpstr>Summary chart (2)</vt:lpstr>
      <vt:lpstr>WWP1 (2)</vt:lpstr>
      <vt:lpstr>WWP1</vt:lpstr>
      <vt:lpstr>Dog Kennel (2)</vt:lpstr>
      <vt:lpstr>Dog Kennel</vt:lpstr>
      <vt:lpstr>Well E (2)</vt:lpstr>
      <vt:lpstr>Well E</vt:lpstr>
      <vt:lpstr>Well B (2)</vt:lpstr>
      <vt:lpstr>Well B</vt:lpstr>
      <vt:lpstr>Well F (2)</vt:lpstr>
      <vt:lpstr>Well F</vt:lpstr>
      <vt:lpstr>Well A (2)</vt:lpstr>
      <vt:lpstr>Well A</vt:lpstr>
      <vt:lpstr>WTP1 (2)</vt:lpstr>
      <vt:lpstr>WTP1</vt:lpstr>
    </vt:vector>
  </TitlesOfParts>
  <Company>U.S Air Force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STEELE, MEGAN L CTR USAF AFMC 711 HPW/RHXB</dc:creator>
  <cp:lastModifiedBy>Megan Steele</cp:lastModifiedBy>
  <dcterms:created xsi:type="dcterms:W3CDTF">2016-08-23T13:03:42Z</dcterms:created>
  <dcterms:modified xsi:type="dcterms:W3CDTF">2018-09-07T16:32:45Z</dcterms:modified>
</cp:coreProperties>
</file>