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Brooke/Desktop/stuff/Manuscripts/Canariomys/For Quaternary/"/>
    </mc:Choice>
  </mc:AlternateContent>
  <bookViews>
    <workbookView xWindow="0" yWindow="460" windowWidth="26980" windowHeight="8540" tabRatio="500"/>
  </bookViews>
  <sheets>
    <sheet name="Table S3" sheetId="4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6" i="4" l="1"/>
  <c r="X6" i="4"/>
  <c r="Y6" i="4"/>
  <c r="AA6" i="4"/>
  <c r="AB6" i="4"/>
  <c r="AC6" i="4"/>
  <c r="Z6" i="4"/>
  <c r="R6" i="4"/>
  <c r="N6" i="4"/>
  <c r="S6" i="4"/>
  <c r="T6" i="4"/>
  <c r="O6" i="4"/>
  <c r="P6" i="4"/>
  <c r="Q6" i="4"/>
  <c r="I6" i="4"/>
  <c r="E6" i="4"/>
  <c r="J6" i="4"/>
  <c r="K6" i="4"/>
  <c r="F6" i="4"/>
  <c r="G6" i="4"/>
  <c r="H6" i="4"/>
  <c r="AA5" i="4"/>
  <c r="W5" i="4"/>
  <c r="AB5" i="4"/>
  <c r="AC5" i="4"/>
  <c r="X5" i="4"/>
  <c r="Y5" i="4"/>
  <c r="Z5" i="4"/>
  <c r="R5" i="4"/>
  <c r="N5" i="4"/>
  <c r="S5" i="4"/>
  <c r="T5" i="4"/>
  <c r="O5" i="4"/>
  <c r="P5" i="4"/>
  <c r="Q5" i="4"/>
  <c r="I5" i="4"/>
  <c r="E5" i="4"/>
  <c r="J5" i="4"/>
  <c r="K5" i="4"/>
  <c r="F5" i="4"/>
  <c r="G5" i="4"/>
  <c r="H5" i="4"/>
</calcChain>
</file>

<file path=xl/sharedStrings.xml><?xml version="1.0" encoding="utf-8"?>
<sst xmlns="http://schemas.openxmlformats.org/spreadsheetml/2006/main" count="35" uniqueCount="21">
  <si>
    <t>Canariomys bravoi</t>
  </si>
  <si>
    <t>Upper 95% CI</t>
  </si>
  <si>
    <t>Upper 50% CI</t>
  </si>
  <si>
    <t>Gallotia goliath</t>
  </si>
  <si>
    <t>Taxon</t>
  </si>
  <si>
    <t>Count</t>
  </si>
  <si>
    <t>r/R at 50% CI</t>
  </si>
  <si>
    <t xml:space="preserve">Size of 50% CI (r) </t>
  </si>
  <si>
    <t xml:space="preserve">Size of 95% CI (r) </t>
  </si>
  <si>
    <t>r/R at 95% CI</t>
  </si>
  <si>
    <t>Youngest Date</t>
  </si>
  <si>
    <t>Oldest Date</t>
  </si>
  <si>
    <t>Observed Range</t>
  </si>
  <si>
    <t xml:space="preserve">Size of CI 95% CI (r) </t>
  </si>
  <si>
    <t>Oldest date</t>
  </si>
  <si>
    <t>Youngest date</t>
  </si>
  <si>
    <t xml:space="preserve">Observed range (r) </t>
  </si>
  <si>
    <t>Mean Calendar Years BP</t>
  </si>
  <si>
    <r>
      <rPr>
        <b/>
        <vertAlign val="superscript"/>
        <sz val="12"/>
        <color theme="1"/>
        <rFont val="Calibri"/>
        <family val="2"/>
      </rPr>
      <t>14</t>
    </r>
    <r>
      <rPr>
        <b/>
        <sz val="12"/>
        <color theme="1"/>
        <rFont val="Calibri"/>
        <family val="2"/>
      </rPr>
      <t>C years BP</t>
    </r>
  </si>
  <si>
    <t>Median Calendar Years BP</t>
  </si>
  <si>
    <r>
      <t xml:space="preserve">Table S3: Confidence interval calculations for measured radiocarbon ages for </t>
    </r>
    <r>
      <rPr>
        <i/>
        <sz val="12"/>
        <color theme="1"/>
        <rFont val="Calibri"/>
        <family val="2"/>
      </rPr>
      <t>Canariomys bravoi</t>
    </r>
    <r>
      <rPr>
        <sz val="12"/>
        <color theme="1"/>
        <rFont val="Calibri"/>
        <family val="2"/>
      </rPr>
      <t xml:space="preserve"> and </t>
    </r>
    <r>
      <rPr>
        <i/>
        <sz val="12"/>
        <color theme="1"/>
        <rFont val="Calibri"/>
        <family val="2"/>
      </rPr>
      <t xml:space="preserve">Gallotia goliath </t>
    </r>
    <r>
      <rPr>
        <sz val="12"/>
        <color theme="1"/>
        <rFont val="Calibri"/>
        <family val="2"/>
      </rPr>
      <t>(Following Strauss and Sadler 1989; Marshall 1991; McFarlane 1999; Crowley 2010).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</si>
</sst>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i/>
      <sz val="12"/>
      <color theme="1"/>
      <name val="Calibri"/>
      <family val="2"/>
    </font>
    <font>
      <b/>
      <sz val="12"/>
      <name val="Calibri"/>
      <family val="2"/>
    </font>
    <font>
      <b/>
      <vertAlign val="superscript"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4" fillId="0" borderId="4" xfId="0" applyFont="1" applyFill="1" applyBorder="1"/>
    <xf numFmtId="0" fontId="4" fillId="0" borderId="0" xfId="0" applyFont="1" applyFill="1" applyBorder="1"/>
    <xf numFmtId="0" fontId="4" fillId="0" borderId="3" xfId="0" applyFont="1" applyFill="1" applyBorder="1"/>
    <xf numFmtId="0" fontId="5" fillId="0" borderId="0" xfId="0" applyFont="1" applyFill="1"/>
    <xf numFmtId="1" fontId="3" fillId="0" borderId="2" xfId="0" applyNumberFormat="1" applyFont="1" applyFill="1" applyBorder="1"/>
    <xf numFmtId="1" fontId="3" fillId="0" borderId="0" xfId="0" applyNumberFormat="1" applyFont="1" applyFill="1"/>
    <xf numFmtId="2" fontId="3" fillId="0" borderId="0" xfId="0" applyNumberFormat="1" applyFont="1" applyFill="1"/>
    <xf numFmtId="164" fontId="3" fillId="0" borderId="0" xfId="0" applyNumberFormat="1" applyFont="1" applyFill="1"/>
    <xf numFmtId="0" fontId="3" fillId="0" borderId="2" xfId="0" applyFont="1" applyFill="1" applyBorder="1"/>
    <xf numFmtId="0" fontId="5" fillId="0" borderId="1" xfId="0" applyFont="1" applyFill="1" applyBorder="1"/>
    <xf numFmtId="0" fontId="6" fillId="0" borderId="1" xfId="0" applyFont="1" applyFill="1" applyBorder="1"/>
    <xf numFmtId="0" fontId="6" fillId="0" borderId="5" xfId="0" applyFont="1" applyFill="1" applyBorder="1"/>
    <xf numFmtId="1" fontId="3" fillId="0" borderId="6" xfId="0" applyNumberFormat="1" applyFont="1" applyFill="1" applyBorder="1"/>
    <xf numFmtId="0" fontId="4" fillId="0" borderId="7" xfId="0" applyFont="1" applyFill="1" applyBorder="1"/>
    <xf numFmtId="0" fontId="0" fillId="0" borderId="1" xfId="0" applyFont="1" applyFill="1" applyBorder="1"/>
    <xf numFmtId="1" fontId="0" fillId="0" borderId="3" xfId="0" applyNumberFormat="1" applyFont="1" applyFill="1" applyBorder="1"/>
    <xf numFmtId="1" fontId="0" fillId="0" borderId="1" xfId="0" applyNumberFormat="1" applyFont="1" applyFill="1" applyBorder="1"/>
    <xf numFmtId="2" fontId="0" fillId="0" borderId="1" xfId="0" applyNumberFormat="1" applyFont="1" applyFill="1" applyBorder="1"/>
    <xf numFmtId="164" fontId="0" fillId="0" borderId="1" xfId="0" applyNumberFormat="1" applyFont="1" applyFill="1" applyBorder="1"/>
    <xf numFmtId="0" fontId="0" fillId="0" borderId="3" xfId="0" applyFont="1" applyFill="1" applyBorder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6"/>
  <sheetViews>
    <sheetView tabSelected="1" workbookViewId="0"/>
  </sheetViews>
  <sheetFormatPr baseColWidth="10" defaultRowHeight="16" x14ac:dyDescent="0.2"/>
  <cols>
    <col min="1" max="1" width="17.33203125" style="1" bestFit="1" customWidth="1"/>
    <col min="2" max="2" width="6" style="1" bestFit="1" customWidth="1"/>
    <col min="3" max="3" width="11" style="1" bestFit="1" customWidth="1"/>
    <col min="4" max="4" width="13" style="1" bestFit="1" customWidth="1"/>
    <col min="5" max="5" width="17.1640625" style="1" bestFit="1" customWidth="1"/>
    <col min="6" max="6" width="11.83203125" style="1" bestFit="1" customWidth="1"/>
    <col min="7" max="7" width="17.33203125" style="1" bestFit="1" customWidth="1"/>
    <col min="8" max="8" width="12.1640625" style="1" bestFit="1" customWidth="1"/>
    <col min="9" max="9" width="11.83203125" style="1" bestFit="1" customWidth="1"/>
    <col min="10" max="10" width="15.33203125" style="1" bestFit="1" customWidth="1"/>
    <col min="11" max="11" width="12.1640625" style="1" bestFit="1" customWidth="1"/>
    <col min="12" max="12" width="10.83203125" style="1"/>
    <col min="13" max="13" width="13.1640625" style="1" bestFit="1" customWidth="1"/>
    <col min="14" max="14" width="14.6640625" style="1" bestFit="1" customWidth="1"/>
    <col min="15" max="15" width="11.83203125" style="1" bestFit="1" customWidth="1"/>
    <col min="16" max="16" width="15.33203125" style="2" bestFit="1" customWidth="1"/>
    <col min="17" max="17" width="12.1640625" style="1" bestFit="1" customWidth="1"/>
    <col min="18" max="18" width="11.83203125" style="1" bestFit="1" customWidth="1"/>
    <col min="19" max="19" width="15.33203125" style="2" bestFit="1" customWidth="1"/>
    <col min="20" max="20" width="12.1640625" style="1" bestFit="1" customWidth="1"/>
    <col min="21" max="21" width="10.83203125" style="1"/>
    <col min="22" max="22" width="13.1640625" style="1" bestFit="1" customWidth="1"/>
    <col min="23" max="23" width="14.6640625" style="1" bestFit="1" customWidth="1"/>
    <col min="24" max="24" width="11.83203125" style="1" bestFit="1" customWidth="1"/>
    <col min="25" max="25" width="15.33203125" style="1" bestFit="1" customWidth="1"/>
    <col min="26" max="26" width="12.1640625" style="1" bestFit="1" customWidth="1"/>
    <col min="27" max="27" width="11.83203125" style="1" bestFit="1" customWidth="1"/>
    <col min="28" max="28" width="15.33203125" style="1" bestFit="1" customWidth="1"/>
    <col min="29" max="29" width="12.1640625" style="1" bestFit="1" customWidth="1"/>
    <col min="30" max="147" width="10.83203125" style="3"/>
    <col min="148" max="16384" width="10.83203125" style="1"/>
  </cols>
  <sheetData>
    <row r="1" spans="1:147" x14ac:dyDescent="0.2">
      <c r="A1" s="1" t="s">
        <v>20</v>
      </c>
    </row>
    <row r="2" spans="1:147" s="4" customFormat="1" ht="17" thickBot="1" x14ac:dyDescent="0.25">
      <c r="P2" s="5"/>
      <c r="S2" s="5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</row>
    <row r="3" spans="1:147" s="2" customFormat="1" ht="19" x14ac:dyDescent="0.2">
      <c r="A3" s="2" t="s">
        <v>4</v>
      </c>
      <c r="B3" s="2" t="s">
        <v>5</v>
      </c>
      <c r="C3" s="20"/>
      <c r="G3" s="8" t="s">
        <v>18</v>
      </c>
      <c r="L3" s="6"/>
      <c r="P3" s="2" t="s">
        <v>17</v>
      </c>
      <c r="U3" s="6"/>
      <c r="Y3" s="2" t="s">
        <v>19</v>
      </c>
      <c r="AC3" s="7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</row>
    <row r="4" spans="1:147" s="5" customFormat="1" ht="17" thickBot="1" x14ac:dyDescent="0.25">
      <c r="C4" s="9" t="s">
        <v>14</v>
      </c>
      <c r="D4" s="5" t="s">
        <v>15</v>
      </c>
      <c r="E4" s="5" t="s">
        <v>16</v>
      </c>
      <c r="F4" s="17" t="s">
        <v>9</v>
      </c>
      <c r="G4" s="17" t="s">
        <v>13</v>
      </c>
      <c r="H4" s="17" t="s">
        <v>1</v>
      </c>
      <c r="I4" s="17" t="s">
        <v>6</v>
      </c>
      <c r="J4" s="17" t="s">
        <v>7</v>
      </c>
      <c r="K4" s="17" t="s">
        <v>2</v>
      </c>
      <c r="L4" s="9" t="s">
        <v>11</v>
      </c>
      <c r="M4" s="5" t="s">
        <v>10</v>
      </c>
      <c r="N4" s="5" t="s">
        <v>12</v>
      </c>
      <c r="O4" s="17" t="s">
        <v>9</v>
      </c>
      <c r="P4" s="17" t="s">
        <v>8</v>
      </c>
      <c r="Q4" s="17" t="s">
        <v>1</v>
      </c>
      <c r="R4" s="17" t="s">
        <v>6</v>
      </c>
      <c r="S4" s="17" t="s">
        <v>7</v>
      </c>
      <c r="T4" s="17" t="s">
        <v>2</v>
      </c>
      <c r="U4" s="9" t="s">
        <v>11</v>
      </c>
      <c r="V4" s="5" t="s">
        <v>10</v>
      </c>
      <c r="W4" s="5" t="s">
        <v>12</v>
      </c>
      <c r="X4" s="17" t="s">
        <v>9</v>
      </c>
      <c r="Y4" s="17" t="s">
        <v>8</v>
      </c>
      <c r="Z4" s="17" t="s">
        <v>1</v>
      </c>
      <c r="AA4" s="17" t="s">
        <v>6</v>
      </c>
      <c r="AB4" s="17" t="s">
        <v>7</v>
      </c>
      <c r="AC4" s="18" t="s">
        <v>2</v>
      </c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</row>
    <row r="5" spans="1:147" x14ac:dyDescent="0.2">
      <c r="A5" s="10" t="s">
        <v>0</v>
      </c>
      <c r="B5" s="1">
        <v>15</v>
      </c>
      <c r="C5" s="11">
        <v>13980</v>
      </c>
      <c r="D5" s="12">
        <v>2275</v>
      </c>
      <c r="E5" s="12">
        <f>C5-D5</f>
        <v>11705</v>
      </c>
      <c r="F5" s="13">
        <f>(1-0.95)^(-1/(B5-1))-1</f>
        <v>0.23859896844555406</v>
      </c>
      <c r="G5" s="14">
        <f>F5*E5</f>
        <v>2792.8009256552104</v>
      </c>
      <c r="H5" s="12">
        <f>D5-G5</f>
        <v>-517.80092565521045</v>
      </c>
      <c r="I5" s="13">
        <f>(1-0.5)^(-1/(B5-1))-1</f>
        <v>5.0756638653219444E-2</v>
      </c>
      <c r="J5" s="12">
        <f>I5*E5</f>
        <v>594.10645543593364</v>
      </c>
      <c r="K5" s="12">
        <f>D5-J5</f>
        <v>1680.8935445640664</v>
      </c>
      <c r="L5" s="15">
        <v>16960</v>
      </c>
      <c r="M5" s="1">
        <v>2265</v>
      </c>
      <c r="N5" s="1">
        <f>L5-M5</f>
        <v>14695</v>
      </c>
      <c r="O5" s="13">
        <f>(1-0.95)^(-1/(B5-1))-1</f>
        <v>0.23859896844555406</v>
      </c>
      <c r="P5" s="12">
        <f>N5*O5</f>
        <v>3506.2118413074168</v>
      </c>
      <c r="Q5" s="12">
        <f>M5-P5</f>
        <v>-1241.2118413074168</v>
      </c>
      <c r="R5" s="13">
        <f>(1-0.5)^(-1/(B5-1))-1</f>
        <v>5.0756638653219444E-2</v>
      </c>
      <c r="S5" s="12">
        <f>R5*N5</f>
        <v>745.86880500905977</v>
      </c>
      <c r="T5" s="12">
        <f>M5-S5</f>
        <v>1519.1311949909402</v>
      </c>
      <c r="U5" s="11">
        <v>16965</v>
      </c>
      <c r="V5" s="12">
        <v>2315</v>
      </c>
      <c r="W5" s="12">
        <f>U5-V5</f>
        <v>14650</v>
      </c>
      <c r="X5" s="13">
        <f>(1-0.95)^(-1/(B5-1))-1</f>
        <v>0.23859896844555406</v>
      </c>
      <c r="Y5" s="12">
        <f>W5*X5</f>
        <v>3495.4748877273669</v>
      </c>
      <c r="Z5" s="12">
        <f>V5-Y5</f>
        <v>-1180.4748877273669</v>
      </c>
      <c r="AA5" s="13">
        <f>(1-0.5)^(-1/(B5-1))-1</f>
        <v>5.0756638653219444E-2</v>
      </c>
      <c r="AB5" s="12">
        <f>AA5*W5</f>
        <v>743.58475626966481</v>
      </c>
      <c r="AC5" s="19">
        <f>V5-AB5</f>
        <v>1571.4152437303351</v>
      </c>
    </row>
    <row r="6" spans="1:147" s="21" customFormat="1" ht="17" thickBot="1" x14ac:dyDescent="0.25">
      <c r="A6" s="16" t="s">
        <v>3</v>
      </c>
      <c r="B6" s="21">
        <v>3</v>
      </c>
      <c r="C6" s="22">
        <v>5265</v>
      </c>
      <c r="D6" s="23">
        <v>4895</v>
      </c>
      <c r="E6" s="23">
        <f>C6-D6</f>
        <v>370</v>
      </c>
      <c r="F6" s="24">
        <f>(1-0.95)^(-1/(B6-1))-1</f>
        <v>3.4721359549995769</v>
      </c>
      <c r="G6" s="25">
        <f>F6*E6</f>
        <v>1284.6903033498434</v>
      </c>
      <c r="H6" s="23">
        <f>D6-G6</f>
        <v>3610.3096966501566</v>
      </c>
      <c r="I6" s="24">
        <f>(1-0.5)^(-1/(B6-1))-1</f>
        <v>0.41421356237309492</v>
      </c>
      <c r="J6" s="23">
        <f>I6*E6</f>
        <v>153.25901807804513</v>
      </c>
      <c r="K6" s="23">
        <f>D6-J6</f>
        <v>4741.7409819219547</v>
      </c>
      <c r="L6" s="26">
        <v>6060</v>
      </c>
      <c r="M6" s="21">
        <v>5650</v>
      </c>
      <c r="N6" s="21">
        <f>L6-M6</f>
        <v>410</v>
      </c>
      <c r="O6" s="24">
        <f>(1-0.95)^(-1/(B6-1))-1</f>
        <v>3.4721359549995769</v>
      </c>
      <c r="P6" s="23">
        <f>N6*O6</f>
        <v>1423.5757415498265</v>
      </c>
      <c r="Q6" s="23">
        <f>M6-P6</f>
        <v>4226.4242584501735</v>
      </c>
      <c r="R6" s="24">
        <f>(1-0.5)^(-1/(B6-1))-1</f>
        <v>0.41421356237309492</v>
      </c>
      <c r="S6" s="23">
        <f>R6*N6</f>
        <v>169.82756057296891</v>
      </c>
      <c r="T6" s="23">
        <f>M6-S6</f>
        <v>5480.1724394270313</v>
      </c>
      <c r="U6" s="22">
        <v>6050</v>
      </c>
      <c r="V6" s="23">
        <v>5630</v>
      </c>
      <c r="W6" s="23">
        <f>U6-V6</f>
        <v>420</v>
      </c>
      <c r="X6" s="24">
        <f>(1-0.95)^(-1/(B6-1))-1</f>
        <v>3.4721359549995769</v>
      </c>
      <c r="Y6" s="23">
        <f>W6*X6</f>
        <v>1458.2971010998224</v>
      </c>
      <c r="Z6" s="23">
        <f>V6-Y6</f>
        <v>4171.7028989001774</v>
      </c>
      <c r="AA6" s="24">
        <f>(1-0.5)^(-1/(B6-1))-1</f>
        <v>0.41421356237309492</v>
      </c>
      <c r="AB6" s="23">
        <f>AA6*W6</f>
        <v>173.96969619669986</v>
      </c>
      <c r="AC6" s="23">
        <f>V6-AB6</f>
        <v>5456.0303038032998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Brooke Crowley</dc:creator>
  <cp:lastModifiedBy>Brooke Crowley</cp:lastModifiedBy>
  <dcterms:created xsi:type="dcterms:W3CDTF">2018-12-07T20:39:34Z</dcterms:created>
  <dcterms:modified xsi:type="dcterms:W3CDTF">2019-01-11T02:24:07Z</dcterms:modified>
</cp:coreProperties>
</file>