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C:\Users\Admin\Desktop\Ana\Ana\Work\2022\12-Decembar\6.12\17-\"/>
    </mc:Choice>
  </mc:AlternateContent>
  <xr:revisionPtr revIDLastSave="0" documentId="13_ncr:1_{51E69797-4F35-4A24-8ABA-FCB8AEC1EFA6}" xr6:coauthVersionLast="47" xr6:coauthVersionMax="47" xr10:uidLastSave="{00000000-0000-0000-0000-000000000000}"/>
  <bookViews>
    <workbookView xWindow="3384" yWindow="3384" windowWidth="17280" windowHeight="8964" activeTab="2" xr2:uid="{00000000-000D-0000-FFFF-FFFF00000000}"/>
  </bookViews>
  <sheets>
    <sheet name="Table S1 Area 1" sheetId="4" r:id="rId1"/>
    <sheet name="Table S2 Area 2" sheetId="6" r:id="rId2"/>
    <sheet name="Table S3 Area 3" sheetId="7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21" i="4" l="1"/>
  <c r="K112" i="6"/>
  <c r="I77" i="6"/>
  <c r="I52" i="6"/>
  <c r="L12" i="6"/>
  <c r="L5" i="6"/>
  <c r="Q46" i="4" l="1"/>
  <c r="AC46" i="4" s="1"/>
  <c r="W121" i="4"/>
  <c r="Y121" i="4"/>
  <c r="U121" i="4"/>
  <c r="S121" i="4"/>
  <c r="Q121" i="4"/>
  <c r="AC117" i="4"/>
  <c r="AC112" i="4"/>
  <c r="AC73" i="4"/>
  <c r="U46" i="4"/>
  <c r="U27" i="4" s="1"/>
  <c r="Q27" i="4"/>
  <c r="Q5" i="4"/>
  <c r="N113" i="4"/>
  <c r="N112" i="4"/>
  <c r="I46" i="4"/>
  <c r="I27" i="4" s="1"/>
  <c r="G46" i="4"/>
  <c r="G27" i="4" s="1"/>
  <c r="E46" i="4"/>
  <c r="J27" i="4"/>
  <c r="H27" i="4"/>
  <c r="F27" i="4"/>
  <c r="F121" i="4" s="1"/>
  <c r="N5" i="4"/>
  <c r="O349" i="7"/>
  <c r="N312" i="7"/>
  <c r="L312" i="7"/>
  <c r="J312" i="7"/>
  <c r="H312" i="7"/>
  <c r="F312" i="7"/>
  <c r="D312" i="7"/>
  <c r="P312" i="7" s="1"/>
  <c r="N210" i="7"/>
  <c r="L210" i="7"/>
  <c r="J210" i="7"/>
  <c r="H210" i="7"/>
  <c r="F210" i="7"/>
  <c r="D210" i="7"/>
  <c r="P210" i="7" s="1"/>
  <c r="P192" i="7"/>
  <c r="N162" i="7"/>
  <c r="L162" i="7"/>
  <c r="J162" i="7"/>
  <c r="H162" i="7"/>
  <c r="F162" i="7"/>
  <c r="P162" i="7" s="1"/>
  <c r="D162" i="7"/>
  <c r="C192" i="7"/>
  <c r="M18" i="7"/>
  <c r="K18" i="7"/>
  <c r="J18" i="7"/>
  <c r="I18" i="7"/>
  <c r="H18" i="7"/>
  <c r="G18" i="7"/>
  <c r="F18" i="7"/>
  <c r="L18" i="7"/>
  <c r="D18" i="7"/>
  <c r="P18" i="7" s="1"/>
  <c r="P32" i="7"/>
  <c r="M32" i="7"/>
  <c r="K32" i="7"/>
  <c r="I32" i="7"/>
  <c r="G32" i="7"/>
  <c r="C32" i="7"/>
  <c r="K5" i="7"/>
  <c r="I5" i="7"/>
  <c r="G5" i="7"/>
  <c r="P211" i="7" l="1"/>
  <c r="AH5" i="6"/>
  <c r="K124" i="6"/>
  <c r="K121" i="6"/>
  <c r="K120" i="6"/>
  <c r="K119" i="6"/>
  <c r="K117" i="6"/>
  <c r="K116" i="6"/>
  <c r="K115" i="6"/>
  <c r="L113" i="6"/>
  <c r="K111" i="6"/>
  <c r="K110" i="6"/>
  <c r="K109" i="6"/>
  <c r="K106" i="6"/>
  <c r="K105" i="6"/>
  <c r="K104" i="6"/>
  <c r="K103" i="6"/>
  <c r="K102" i="6"/>
  <c r="W27" i="4"/>
  <c r="S27" i="4"/>
  <c r="AC14" i="4"/>
  <c r="AC13" i="4"/>
  <c r="AC7" i="4"/>
  <c r="AC8" i="4"/>
  <c r="AC9" i="4"/>
  <c r="AC10" i="4"/>
  <c r="AC11" i="4"/>
  <c r="AC12" i="4"/>
  <c r="AC6" i="4"/>
  <c r="AD5" i="4"/>
  <c r="AF5" i="4" s="1"/>
  <c r="Y5" i="4"/>
  <c r="W5" i="4"/>
  <c r="U5" i="4"/>
  <c r="S5" i="4"/>
  <c r="M46" i="4"/>
  <c r="AE46" i="4" s="1"/>
  <c r="C46" i="4"/>
  <c r="X121" i="4"/>
  <c r="AE94" i="4"/>
  <c r="AE120" i="4"/>
  <c r="N37" i="4"/>
  <c r="N46" i="4"/>
  <c r="N73" i="4"/>
  <c r="N85" i="4"/>
  <c r="N91" i="4"/>
  <c r="N95" i="4"/>
  <c r="N98" i="4"/>
  <c r="N103" i="4"/>
  <c r="AF103" i="4" s="1"/>
  <c r="N101" i="4"/>
  <c r="N106" i="4"/>
  <c r="AF106" i="4" s="1"/>
  <c r="N105" i="4"/>
  <c r="N118" i="4"/>
  <c r="N117" i="4"/>
  <c r="M6" i="4"/>
  <c r="AE6" i="4" s="1"/>
  <c r="M7" i="4"/>
  <c r="M8" i="4"/>
  <c r="M9" i="4"/>
  <c r="M10" i="4"/>
  <c r="AE10" i="4" s="1"/>
  <c r="M11" i="4"/>
  <c r="AE11" i="4" s="1"/>
  <c r="M12" i="4"/>
  <c r="AE12" i="4" s="1"/>
  <c r="M15" i="4"/>
  <c r="M16" i="4"/>
  <c r="M18" i="4"/>
  <c r="M19" i="4"/>
  <c r="M20" i="4"/>
  <c r="AE20" i="4" s="1"/>
  <c r="M23" i="4"/>
  <c r="M25" i="4"/>
  <c r="M26" i="4"/>
  <c r="M29" i="4"/>
  <c r="M31" i="4"/>
  <c r="M32" i="4"/>
  <c r="M33" i="4"/>
  <c r="AE33" i="4" s="1"/>
  <c r="M34" i="4"/>
  <c r="AE34" i="4" s="1"/>
  <c r="M35" i="4"/>
  <c r="M36" i="4"/>
  <c r="M38" i="4"/>
  <c r="AE38" i="4" s="1"/>
  <c r="M39" i="4"/>
  <c r="M40" i="4"/>
  <c r="M41" i="4"/>
  <c r="AE41" i="4" s="1"/>
  <c r="M42" i="4"/>
  <c r="AE42" i="4" s="1"/>
  <c r="M43" i="4"/>
  <c r="M44" i="4"/>
  <c r="M45" i="4"/>
  <c r="M47" i="4"/>
  <c r="AE47" i="4" s="1"/>
  <c r="M48" i="4"/>
  <c r="M49" i="4"/>
  <c r="M50" i="4"/>
  <c r="AE50" i="4" s="1"/>
  <c r="M51" i="4"/>
  <c r="AE51" i="4" s="1"/>
  <c r="M52" i="4"/>
  <c r="M53" i="4"/>
  <c r="M54" i="4"/>
  <c r="M55" i="4"/>
  <c r="AE55" i="4" s="1"/>
  <c r="M56" i="4"/>
  <c r="M57" i="4"/>
  <c r="M58" i="4"/>
  <c r="AE58" i="4" s="1"/>
  <c r="M59" i="4"/>
  <c r="AE59" i="4" s="1"/>
  <c r="M60" i="4"/>
  <c r="M61" i="4"/>
  <c r="M62" i="4"/>
  <c r="M63" i="4"/>
  <c r="AE63" i="4" s="1"/>
  <c r="M64" i="4"/>
  <c r="M65" i="4"/>
  <c r="M66" i="4"/>
  <c r="AE66" i="4" s="1"/>
  <c r="M67" i="4"/>
  <c r="AE67" i="4" s="1"/>
  <c r="M68" i="4"/>
  <c r="M69" i="4"/>
  <c r="M70" i="4"/>
  <c r="M71" i="4"/>
  <c r="AE71" i="4" s="1"/>
  <c r="M72" i="4"/>
  <c r="M74" i="4"/>
  <c r="AE74" i="4" s="1"/>
  <c r="M75" i="4"/>
  <c r="AE75" i="4" s="1"/>
  <c r="M76" i="4"/>
  <c r="M77" i="4"/>
  <c r="M78" i="4"/>
  <c r="AE78" i="4" s="1"/>
  <c r="M79" i="4"/>
  <c r="M80" i="4"/>
  <c r="AE80" i="4" s="1"/>
  <c r="M81" i="4"/>
  <c r="M82" i="4"/>
  <c r="AE82" i="4" s="1"/>
  <c r="M83" i="4"/>
  <c r="AE83" i="4" s="1"/>
  <c r="M84" i="4"/>
  <c r="M86" i="4"/>
  <c r="AE86" i="4" s="1"/>
  <c r="M87" i="4"/>
  <c r="M88" i="4"/>
  <c r="AE88" i="4" s="1"/>
  <c r="M90" i="4"/>
  <c r="AE90" i="4" s="1"/>
  <c r="M92" i="4"/>
  <c r="M93" i="4"/>
  <c r="M94" i="4"/>
  <c r="M96" i="4"/>
  <c r="AE96" i="4" s="1"/>
  <c r="M97" i="4"/>
  <c r="M99" i="4"/>
  <c r="AE99" i="4" s="1"/>
  <c r="M100" i="4"/>
  <c r="M102" i="4"/>
  <c r="AE102" i="4" s="1"/>
  <c r="M104" i="4"/>
  <c r="AE104" i="4" s="1"/>
  <c r="M107" i="4"/>
  <c r="AE107" i="4" s="1"/>
  <c r="M108" i="4"/>
  <c r="AE108" i="4" s="1"/>
  <c r="M109" i="4"/>
  <c r="M110" i="4"/>
  <c r="M111" i="4"/>
  <c r="M114" i="4"/>
  <c r="AE114" i="4" s="1"/>
  <c r="M115" i="4"/>
  <c r="AE115" i="4" s="1"/>
  <c r="M116" i="4"/>
  <c r="AE116" i="4" s="1"/>
  <c r="M119" i="4"/>
  <c r="M120" i="4"/>
  <c r="AD118" i="4"/>
  <c r="AD117" i="4"/>
  <c r="AD113" i="4"/>
  <c r="AF113" i="4" s="1"/>
  <c r="AD112" i="4"/>
  <c r="AC113" i="4"/>
  <c r="AC114" i="4"/>
  <c r="AC115" i="4"/>
  <c r="AC116" i="4"/>
  <c r="AC118" i="4"/>
  <c r="AC119" i="4"/>
  <c r="AC120" i="4"/>
  <c r="AD105" i="4"/>
  <c r="AD106" i="4"/>
  <c r="AD103" i="4"/>
  <c r="AD101" i="4"/>
  <c r="AD98" i="4"/>
  <c r="AD95" i="4"/>
  <c r="AD91" i="4"/>
  <c r="AF91" i="4" s="1"/>
  <c r="AD89" i="4"/>
  <c r="AD85" i="4"/>
  <c r="AD46" i="4"/>
  <c r="AD37" i="4"/>
  <c r="AD30" i="4"/>
  <c r="AD28" i="4"/>
  <c r="AC28" i="4"/>
  <c r="AC29" i="4"/>
  <c r="AC30" i="4"/>
  <c r="AC31" i="4"/>
  <c r="AC32" i="4"/>
  <c r="AC33" i="4"/>
  <c r="AC34" i="4"/>
  <c r="AC35" i="4"/>
  <c r="AC36" i="4"/>
  <c r="AC37" i="4"/>
  <c r="AC38" i="4"/>
  <c r="AC39" i="4"/>
  <c r="AC40" i="4"/>
  <c r="AC41" i="4"/>
  <c r="AC42" i="4"/>
  <c r="AC43" i="4"/>
  <c r="AC44" i="4"/>
  <c r="AC45" i="4"/>
  <c r="AC47" i="4"/>
  <c r="AC48" i="4"/>
  <c r="AC49" i="4"/>
  <c r="AC50" i="4"/>
  <c r="AC51" i="4"/>
  <c r="AC52" i="4"/>
  <c r="AC53" i="4"/>
  <c r="AC54" i="4"/>
  <c r="AC55" i="4"/>
  <c r="AC56" i="4"/>
  <c r="AC57" i="4"/>
  <c r="AC58" i="4"/>
  <c r="AC59" i="4"/>
  <c r="AC60" i="4"/>
  <c r="AC61" i="4"/>
  <c r="AC62" i="4"/>
  <c r="AC63" i="4"/>
  <c r="AC64" i="4"/>
  <c r="AC65" i="4"/>
  <c r="AC66" i="4"/>
  <c r="AC67" i="4"/>
  <c r="AC68" i="4"/>
  <c r="AC69" i="4"/>
  <c r="AC70" i="4"/>
  <c r="AC71" i="4"/>
  <c r="AC72" i="4"/>
  <c r="AC74" i="4"/>
  <c r="AC75" i="4"/>
  <c r="AC76" i="4"/>
  <c r="AC77" i="4"/>
  <c r="AC78" i="4"/>
  <c r="AC79" i="4"/>
  <c r="AC80" i="4"/>
  <c r="AC81" i="4"/>
  <c r="AC82" i="4"/>
  <c r="AC83" i="4"/>
  <c r="AC84" i="4"/>
  <c r="AC85" i="4"/>
  <c r="AC86" i="4"/>
  <c r="AC87" i="4"/>
  <c r="AC88" i="4"/>
  <c r="AC89" i="4"/>
  <c r="AC90" i="4"/>
  <c r="AC91" i="4"/>
  <c r="AC92" i="4"/>
  <c r="AC93" i="4"/>
  <c r="AC94" i="4"/>
  <c r="AC95" i="4"/>
  <c r="AC96" i="4"/>
  <c r="AC97" i="4"/>
  <c r="AC98" i="4"/>
  <c r="AC99" i="4"/>
  <c r="AC100" i="4"/>
  <c r="AC101" i="4"/>
  <c r="AC102" i="4"/>
  <c r="AC103" i="4"/>
  <c r="AC104" i="4"/>
  <c r="AC105" i="4"/>
  <c r="AC106" i="4"/>
  <c r="AC107" i="4"/>
  <c r="AC108" i="4"/>
  <c r="AC109" i="4"/>
  <c r="AC110" i="4"/>
  <c r="AC111" i="4"/>
  <c r="AC23" i="4"/>
  <c r="AC24" i="4"/>
  <c r="AC25" i="4"/>
  <c r="AC26" i="4"/>
  <c r="AC22" i="4"/>
  <c r="AC21" i="4"/>
  <c r="AC19" i="4"/>
  <c r="AC20" i="4"/>
  <c r="AC18" i="4"/>
  <c r="AC17" i="4"/>
  <c r="AC16" i="4"/>
  <c r="AC15" i="4"/>
  <c r="I5" i="4"/>
  <c r="G5" i="4"/>
  <c r="G121" i="4" s="1"/>
  <c r="E5" i="4"/>
  <c r="C5" i="4"/>
  <c r="M5" i="4" s="1"/>
  <c r="N30" i="4"/>
  <c r="N28" i="4"/>
  <c r="N17" i="4"/>
  <c r="N14" i="4"/>
  <c r="AB27" i="4"/>
  <c r="AA27" i="4"/>
  <c r="Z27" i="4"/>
  <c r="Z121" i="4" s="1"/>
  <c r="Y27" i="4"/>
  <c r="X27" i="4"/>
  <c r="V27" i="4"/>
  <c r="V121" i="4" s="1"/>
  <c r="T27" i="4"/>
  <c r="T121" i="4" s="1"/>
  <c r="R27" i="4"/>
  <c r="R121" i="4" s="1"/>
  <c r="L27" i="4"/>
  <c r="L121" i="4" s="1"/>
  <c r="K27" i="4"/>
  <c r="K121" i="4" s="1"/>
  <c r="I121" i="4"/>
  <c r="H121" i="4"/>
  <c r="AF101" i="4"/>
  <c r="AF98" i="4"/>
  <c r="AF37" i="4"/>
  <c r="AF30" i="4"/>
  <c r="AE16" i="4" l="1"/>
  <c r="AE8" i="4"/>
  <c r="AF46" i="4"/>
  <c r="AE97" i="4"/>
  <c r="AE81" i="4"/>
  <c r="AE65" i="4"/>
  <c r="AE57" i="4"/>
  <c r="AE49" i="4"/>
  <c r="AE40" i="4"/>
  <c r="AE32" i="4"/>
  <c r="AE23" i="4"/>
  <c r="AE15" i="4"/>
  <c r="AE7" i="4"/>
  <c r="AE64" i="4"/>
  <c r="AE48" i="4"/>
  <c r="AE31" i="4"/>
  <c r="AE87" i="4"/>
  <c r="AE79" i="4"/>
  <c r="AF117" i="4"/>
  <c r="AC27" i="4"/>
  <c r="AC121" i="4" s="1"/>
  <c r="AE25" i="4"/>
  <c r="AE72" i="4"/>
  <c r="AE56" i="4"/>
  <c r="AE39" i="4"/>
  <c r="AE111" i="4"/>
  <c r="AE70" i="4"/>
  <c r="AE62" i="4"/>
  <c r="AE54" i="4"/>
  <c r="AE45" i="4"/>
  <c r="AE29" i="4"/>
  <c r="AF118" i="4"/>
  <c r="AF95" i="4"/>
  <c r="AC5" i="4"/>
  <c r="AE5" i="4" s="1"/>
  <c r="AE119" i="4"/>
  <c r="AE110" i="4"/>
  <c r="AE93" i="4"/>
  <c r="AE77" i="4"/>
  <c r="AE69" i="4"/>
  <c r="AE61" i="4"/>
  <c r="AE53" i="4"/>
  <c r="AE44" i="4"/>
  <c r="AE36" i="4"/>
  <c r="AE19" i="4"/>
  <c r="AE109" i="4"/>
  <c r="AE100" i="4"/>
  <c r="AE92" i="4"/>
  <c r="AE84" i="4"/>
  <c r="AE76" i="4"/>
  <c r="AE68" i="4"/>
  <c r="AE60" i="4"/>
  <c r="AE52" i="4"/>
  <c r="AE43" i="4"/>
  <c r="AE35" i="4"/>
  <c r="AE26" i="4"/>
  <c r="AE18" i="4"/>
  <c r="AF105" i="4"/>
  <c r="AF85" i="4"/>
  <c r="AE9" i="4"/>
  <c r="P371" i="7"/>
  <c r="P360" i="7"/>
  <c r="P367" i="7"/>
  <c r="P363" i="7"/>
  <c r="P27" i="7"/>
  <c r="P317" i="7"/>
  <c r="P315" i="7"/>
  <c r="P313" i="7"/>
  <c r="P322" i="7"/>
  <c r="P324" i="7"/>
  <c r="P326" i="7"/>
  <c r="P332" i="7"/>
  <c r="P346" i="7"/>
  <c r="P359" i="7"/>
  <c r="L123" i="6"/>
  <c r="D362" i="7" l="1"/>
  <c r="F362" i="7"/>
  <c r="F376" i="7" s="1"/>
  <c r="H362" i="7"/>
  <c r="H376" i="7" s="1"/>
  <c r="J362" i="7"/>
  <c r="L362" i="7"/>
  <c r="N362" i="7"/>
  <c r="N370" i="7"/>
  <c r="L370" i="7"/>
  <c r="J370" i="7"/>
  <c r="H370" i="7"/>
  <c r="P370" i="7" s="1"/>
  <c r="F370" i="7"/>
  <c r="D370" i="7"/>
  <c r="N376" i="7"/>
  <c r="P304" i="7"/>
  <c r="P297" i="7"/>
  <c r="P294" i="7"/>
  <c r="P289" i="7"/>
  <c r="P277" i="7"/>
  <c r="P263" i="7"/>
  <c r="P239" i="7"/>
  <c r="E239" i="7"/>
  <c r="P231" i="7"/>
  <c r="P218" i="7"/>
  <c r="O212" i="7"/>
  <c r="O213" i="7"/>
  <c r="O214" i="7"/>
  <c r="O215" i="7"/>
  <c r="O216" i="7"/>
  <c r="O217" i="7"/>
  <c r="O219" i="7"/>
  <c r="O220" i="7"/>
  <c r="O221" i="7"/>
  <c r="O222" i="7"/>
  <c r="O223" i="7"/>
  <c r="O224" i="7"/>
  <c r="O225" i="7"/>
  <c r="O226" i="7"/>
  <c r="O227" i="7"/>
  <c r="O228" i="7"/>
  <c r="O229" i="7"/>
  <c r="O230" i="7"/>
  <c r="O232" i="7"/>
  <c r="O233" i="7"/>
  <c r="O234" i="7"/>
  <c r="O235" i="7"/>
  <c r="O236" i="7"/>
  <c r="O237" i="7"/>
  <c r="O238" i="7"/>
  <c r="O240" i="7"/>
  <c r="O241" i="7"/>
  <c r="O242" i="7"/>
  <c r="O243" i="7"/>
  <c r="O244" i="7"/>
  <c r="O245" i="7"/>
  <c r="O246" i="7"/>
  <c r="O247" i="7"/>
  <c r="O248" i="7"/>
  <c r="O249" i="7"/>
  <c r="O250" i="7"/>
  <c r="O251" i="7"/>
  <c r="O252" i="7"/>
  <c r="O253" i="7"/>
  <c r="O254" i="7"/>
  <c r="O255" i="7"/>
  <c r="O256" i="7"/>
  <c r="O257" i="7"/>
  <c r="O258" i="7"/>
  <c r="O259" i="7"/>
  <c r="O260" i="7"/>
  <c r="O261" i="7"/>
  <c r="O262" i="7"/>
  <c r="O264" i="7"/>
  <c r="O265" i="7"/>
  <c r="O266" i="7"/>
  <c r="O267" i="7"/>
  <c r="O268" i="7"/>
  <c r="O269" i="7"/>
  <c r="O270" i="7"/>
  <c r="O271" i="7"/>
  <c r="O272" i="7"/>
  <c r="O273" i="7"/>
  <c r="O274" i="7"/>
  <c r="O275" i="7"/>
  <c r="O276" i="7"/>
  <c r="O278" i="7"/>
  <c r="O279" i="7"/>
  <c r="O280" i="7"/>
  <c r="O281" i="7"/>
  <c r="O282" i="7"/>
  <c r="O283" i="7"/>
  <c r="O284" i="7"/>
  <c r="O285" i="7"/>
  <c r="O286" i="7"/>
  <c r="O287" i="7"/>
  <c r="O288" i="7"/>
  <c r="O290" i="7"/>
  <c r="O291" i="7"/>
  <c r="O292" i="7"/>
  <c r="O293" i="7"/>
  <c r="O295" i="7"/>
  <c r="O296" i="7"/>
  <c r="O298" i="7"/>
  <c r="O299" i="7"/>
  <c r="O300" i="7"/>
  <c r="O301" i="7"/>
  <c r="O302" i="7"/>
  <c r="O303" i="7"/>
  <c r="O305" i="7"/>
  <c r="O306" i="7"/>
  <c r="O307" i="7"/>
  <c r="O308" i="7"/>
  <c r="O309" i="7"/>
  <c r="O310" i="7"/>
  <c r="O311" i="7"/>
  <c r="O314" i="7"/>
  <c r="O316" i="7"/>
  <c r="O318" i="7"/>
  <c r="O319" i="7"/>
  <c r="O320" i="7"/>
  <c r="O321" i="7"/>
  <c r="O323" i="7"/>
  <c r="O325" i="7"/>
  <c r="O327" i="7"/>
  <c r="O328" i="7"/>
  <c r="O329" i="7"/>
  <c r="O330" i="7"/>
  <c r="O331" i="7"/>
  <c r="O333" i="7"/>
  <c r="O334" i="7"/>
  <c r="O335" i="7"/>
  <c r="O336" i="7"/>
  <c r="O337" i="7"/>
  <c r="O338" i="7"/>
  <c r="O339" i="7"/>
  <c r="O340" i="7"/>
  <c r="O341" i="7"/>
  <c r="O342" i="7"/>
  <c r="O343" i="7"/>
  <c r="O344" i="7"/>
  <c r="O345" i="7"/>
  <c r="O347" i="7"/>
  <c r="O348" i="7"/>
  <c r="O350" i="7"/>
  <c r="O351" i="7"/>
  <c r="O352" i="7"/>
  <c r="O353" i="7"/>
  <c r="O354" i="7"/>
  <c r="O355" i="7"/>
  <c r="O356" i="7"/>
  <c r="O357" i="7"/>
  <c r="O358" i="7"/>
  <c r="O361" i="7"/>
  <c r="O364" i="7"/>
  <c r="O365" i="7"/>
  <c r="O366" i="7"/>
  <c r="O368" i="7"/>
  <c r="O369" i="7"/>
  <c r="O372" i="7"/>
  <c r="O373" i="7"/>
  <c r="O374" i="7"/>
  <c r="O375" i="7"/>
  <c r="O209" i="7"/>
  <c r="P203" i="7"/>
  <c r="P207" i="7"/>
  <c r="P206" i="7"/>
  <c r="P185" i="7"/>
  <c r="P182" i="7"/>
  <c r="P174" i="7"/>
  <c r="P172" i="7"/>
  <c r="P170" i="7"/>
  <c r="P165" i="7"/>
  <c r="P163" i="7"/>
  <c r="P202" i="7"/>
  <c r="O205" i="7"/>
  <c r="O204" i="7"/>
  <c r="O164" i="7"/>
  <c r="O166" i="7"/>
  <c r="O167" i="7"/>
  <c r="O168" i="7"/>
  <c r="O169" i="7"/>
  <c r="O171" i="7"/>
  <c r="O173" i="7"/>
  <c r="O175" i="7"/>
  <c r="O176" i="7"/>
  <c r="O177" i="7"/>
  <c r="O178" i="7"/>
  <c r="O179" i="7"/>
  <c r="O180" i="7"/>
  <c r="O181" i="7"/>
  <c r="O183" i="7"/>
  <c r="O184" i="7"/>
  <c r="O186" i="7"/>
  <c r="O187" i="7"/>
  <c r="O188" i="7"/>
  <c r="O189" i="7"/>
  <c r="O190" i="7"/>
  <c r="O191" i="7"/>
  <c r="O193" i="7"/>
  <c r="O194" i="7"/>
  <c r="O195" i="7"/>
  <c r="O196" i="7"/>
  <c r="O197" i="7"/>
  <c r="O198" i="7"/>
  <c r="O199" i="7"/>
  <c r="O200" i="7"/>
  <c r="O201" i="7"/>
  <c r="O208" i="7"/>
  <c r="O111" i="7"/>
  <c r="O112" i="7"/>
  <c r="O113" i="7"/>
  <c r="O114" i="7"/>
  <c r="O115" i="7"/>
  <c r="O116" i="7"/>
  <c r="O117" i="7"/>
  <c r="O118" i="7"/>
  <c r="O119" i="7"/>
  <c r="O120" i="7"/>
  <c r="O121" i="7"/>
  <c r="O122" i="7"/>
  <c r="O123" i="7"/>
  <c r="O124" i="7"/>
  <c r="O125" i="7"/>
  <c r="O126" i="7"/>
  <c r="O127" i="7"/>
  <c r="O128" i="7"/>
  <c r="O129" i="7"/>
  <c r="O130" i="7"/>
  <c r="O131" i="7"/>
  <c r="O132" i="7"/>
  <c r="O133" i="7"/>
  <c r="O134" i="7"/>
  <c r="O135" i="7"/>
  <c r="O136" i="7"/>
  <c r="O137" i="7"/>
  <c r="O138" i="7"/>
  <c r="O139" i="7"/>
  <c r="O140" i="7"/>
  <c r="O141" i="7"/>
  <c r="O142" i="7"/>
  <c r="O143" i="7"/>
  <c r="O144" i="7"/>
  <c r="O145" i="7"/>
  <c r="O146" i="7"/>
  <c r="O147" i="7"/>
  <c r="O148" i="7"/>
  <c r="O149" i="7"/>
  <c r="O150" i="7"/>
  <c r="O152" i="7"/>
  <c r="O153" i="7"/>
  <c r="O154" i="7"/>
  <c r="O155" i="7"/>
  <c r="O156" i="7"/>
  <c r="O157" i="7"/>
  <c r="O158" i="7"/>
  <c r="O159" i="7"/>
  <c r="O160" i="7"/>
  <c r="O161" i="7"/>
  <c r="O110" i="7"/>
  <c r="P151" i="7"/>
  <c r="P109" i="7"/>
  <c r="O108" i="7"/>
  <c r="O107" i="7"/>
  <c r="P106" i="7"/>
  <c r="O105" i="7"/>
  <c r="P104" i="7"/>
  <c r="O34" i="7"/>
  <c r="O35" i="7"/>
  <c r="O36" i="7"/>
  <c r="O37" i="7"/>
  <c r="O38" i="7"/>
  <c r="O39" i="7"/>
  <c r="O40" i="7"/>
  <c r="O41" i="7"/>
  <c r="O42" i="7"/>
  <c r="O43" i="7"/>
  <c r="O44" i="7"/>
  <c r="O45" i="7"/>
  <c r="O46" i="7"/>
  <c r="O47" i="7"/>
  <c r="O48" i="7"/>
  <c r="O49" i="7"/>
  <c r="O50" i="7"/>
  <c r="O51" i="7"/>
  <c r="O52" i="7"/>
  <c r="O53" i="7"/>
  <c r="O54" i="7"/>
  <c r="O55" i="7"/>
  <c r="O56" i="7"/>
  <c r="O57" i="7"/>
  <c r="O58" i="7"/>
  <c r="O59" i="7"/>
  <c r="O60" i="7"/>
  <c r="O61" i="7"/>
  <c r="O62" i="7"/>
  <c r="O63" i="7"/>
  <c r="O64" i="7"/>
  <c r="O65" i="7"/>
  <c r="O66" i="7"/>
  <c r="O67" i="7"/>
  <c r="O68" i="7"/>
  <c r="O69" i="7"/>
  <c r="O70" i="7"/>
  <c r="O71" i="7"/>
  <c r="O72" i="7"/>
  <c r="O73" i="7"/>
  <c r="O74" i="7"/>
  <c r="O75" i="7"/>
  <c r="O76" i="7"/>
  <c r="O77" i="7"/>
  <c r="O78" i="7"/>
  <c r="O79" i="7"/>
  <c r="O80" i="7"/>
  <c r="O81" i="7"/>
  <c r="O82" i="7"/>
  <c r="O83" i="7"/>
  <c r="O84" i="7"/>
  <c r="O85" i="7"/>
  <c r="O86" i="7"/>
  <c r="O87" i="7"/>
  <c r="O88" i="7"/>
  <c r="O89" i="7"/>
  <c r="O90" i="7"/>
  <c r="O91" i="7"/>
  <c r="O92" i="7"/>
  <c r="O93" i="7"/>
  <c r="O94" i="7"/>
  <c r="O95" i="7"/>
  <c r="O96" i="7"/>
  <c r="O97" i="7"/>
  <c r="O98" i="7"/>
  <c r="O99" i="7"/>
  <c r="O100" i="7"/>
  <c r="O101" i="7"/>
  <c r="O102" i="7"/>
  <c r="O103" i="7"/>
  <c r="O33" i="7"/>
  <c r="O31" i="7"/>
  <c r="O30" i="7"/>
  <c r="O29" i="7"/>
  <c r="O28" i="7"/>
  <c r="O26" i="7"/>
  <c r="O25" i="7"/>
  <c r="O24" i="7"/>
  <c r="O23" i="7"/>
  <c r="O22" i="7"/>
  <c r="P21" i="7"/>
  <c r="O20" i="7"/>
  <c r="P19" i="7"/>
  <c r="P16" i="7"/>
  <c r="P5" i="7"/>
  <c r="P15" i="7"/>
  <c r="O14" i="7"/>
  <c r="O13" i="7"/>
  <c r="O12" i="7"/>
  <c r="O11" i="7"/>
  <c r="O10" i="7"/>
  <c r="O9" i="7"/>
  <c r="O8" i="7"/>
  <c r="O7" i="7"/>
  <c r="O6" i="7"/>
  <c r="L376" i="7" l="1"/>
  <c r="D376" i="7"/>
  <c r="J376" i="7"/>
  <c r="P362" i="7"/>
  <c r="M371" i="7"/>
  <c r="M370" i="7" s="1"/>
  <c r="K371" i="7"/>
  <c r="K370" i="7" s="1"/>
  <c r="I371" i="7"/>
  <c r="I370" i="7" s="1"/>
  <c r="G371" i="7"/>
  <c r="G370" i="7" s="1"/>
  <c r="E371" i="7"/>
  <c r="E370" i="7" s="1"/>
  <c r="C371" i="7"/>
  <c r="M367" i="7"/>
  <c r="K367" i="7"/>
  <c r="I367" i="7"/>
  <c r="G367" i="7"/>
  <c r="E367" i="7"/>
  <c r="C367" i="7"/>
  <c r="M363" i="7"/>
  <c r="K363" i="7"/>
  <c r="K362" i="7" s="1"/>
  <c r="I363" i="7"/>
  <c r="I362" i="7" s="1"/>
  <c r="G363" i="7"/>
  <c r="E363" i="7"/>
  <c r="C363" i="7"/>
  <c r="M360" i="7"/>
  <c r="K360" i="7"/>
  <c r="I360" i="7"/>
  <c r="G360" i="7"/>
  <c r="E360" i="7"/>
  <c r="C360" i="7"/>
  <c r="M359" i="7"/>
  <c r="K359" i="7"/>
  <c r="I359" i="7"/>
  <c r="G359" i="7"/>
  <c r="E359" i="7"/>
  <c r="M346" i="7"/>
  <c r="K346" i="7"/>
  <c r="I346" i="7"/>
  <c r="G346" i="7"/>
  <c r="E346" i="7"/>
  <c r="C346" i="7"/>
  <c r="M332" i="7"/>
  <c r="K332" i="7"/>
  <c r="I332" i="7"/>
  <c r="G332" i="7"/>
  <c r="E332" i="7"/>
  <c r="C332" i="7"/>
  <c r="M326" i="7"/>
  <c r="K326" i="7"/>
  <c r="I326" i="7"/>
  <c r="E326" i="7"/>
  <c r="C326" i="7"/>
  <c r="M324" i="7"/>
  <c r="K324" i="7"/>
  <c r="I324" i="7"/>
  <c r="G324" i="7"/>
  <c r="E324" i="7"/>
  <c r="C324" i="7"/>
  <c r="M322" i="7"/>
  <c r="K322" i="7"/>
  <c r="I322" i="7"/>
  <c r="G322" i="7"/>
  <c r="E322" i="7"/>
  <c r="C322" i="7"/>
  <c r="M317" i="7"/>
  <c r="K317" i="7"/>
  <c r="I317" i="7"/>
  <c r="G317" i="7"/>
  <c r="E317" i="7"/>
  <c r="C317" i="7"/>
  <c r="M315" i="7"/>
  <c r="K315" i="7"/>
  <c r="I315" i="7"/>
  <c r="G315" i="7"/>
  <c r="E315" i="7"/>
  <c r="C315" i="7"/>
  <c r="M313" i="7"/>
  <c r="K313" i="7"/>
  <c r="I313" i="7"/>
  <c r="G313" i="7"/>
  <c r="E313" i="7"/>
  <c r="E312" i="7" s="1"/>
  <c r="C313" i="7"/>
  <c r="C312" i="7" s="1"/>
  <c r="M304" i="7"/>
  <c r="K304" i="7"/>
  <c r="I304" i="7"/>
  <c r="G304" i="7"/>
  <c r="E304" i="7"/>
  <c r="C304" i="7"/>
  <c r="M297" i="7"/>
  <c r="K297" i="7"/>
  <c r="I297" i="7"/>
  <c r="G297" i="7"/>
  <c r="E297" i="7"/>
  <c r="C297" i="7"/>
  <c r="M294" i="7"/>
  <c r="K294" i="7"/>
  <c r="I294" i="7"/>
  <c r="G294" i="7"/>
  <c r="E294" i="7"/>
  <c r="C294" i="7"/>
  <c r="M289" i="7"/>
  <c r="K289" i="7"/>
  <c r="I289" i="7"/>
  <c r="G289" i="7"/>
  <c r="E289" i="7"/>
  <c r="C289" i="7"/>
  <c r="M277" i="7"/>
  <c r="K277" i="7"/>
  <c r="I277" i="7"/>
  <c r="G277" i="7"/>
  <c r="E277" i="7"/>
  <c r="C277" i="7"/>
  <c r="M263" i="7"/>
  <c r="K263" i="7"/>
  <c r="I263" i="7"/>
  <c r="G263" i="7"/>
  <c r="E263" i="7"/>
  <c r="C263" i="7"/>
  <c r="M239" i="7"/>
  <c r="K239" i="7"/>
  <c r="I239" i="7"/>
  <c r="G239" i="7"/>
  <c r="C239" i="7"/>
  <c r="M231" i="7"/>
  <c r="K231" i="7"/>
  <c r="I231" i="7"/>
  <c r="G231" i="7"/>
  <c r="E231" i="7"/>
  <c r="C231" i="7"/>
  <c r="O231" i="7" s="1"/>
  <c r="M218" i="7"/>
  <c r="K218" i="7"/>
  <c r="I218" i="7"/>
  <c r="G218" i="7"/>
  <c r="E218" i="7"/>
  <c r="C218" i="7"/>
  <c r="M211" i="7"/>
  <c r="K211" i="7"/>
  <c r="I211" i="7"/>
  <c r="I210" i="7" s="1"/>
  <c r="G211" i="7"/>
  <c r="E211" i="7"/>
  <c r="C211" i="7"/>
  <c r="M207" i="7"/>
  <c r="K207" i="7"/>
  <c r="I207" i="7"/>
  <c r="G207" i="7"/>
  <c r="E207" i="7"/>
  <c r="E206" i="7" s="1"/>
  <c r="C207" i="7"/>
  <c r="C206" i="7" s="1"/>
  <c r="M206" i="7"/>
  <c r="K206" i="7"/>
  <c r="I206" i="7"/>
  <c r="G206" i="7"/>
  <c r="M203" i="7"/>
  <c r="K203" i="7"/>
  <c r="I203" i="7"/>
  <c r="G203" i="7"/>
  <c r="E203" i="7"/>
  <c r="E202" i="7" s="1"/>
  <c r="C203" i="7"/>
  <c r="C202" i="7" s="1"/>
  <c r="M202" i="7"/>
  <c r="K202" i="7"/>
  <c r="I202" i="7"/>
  <c r="G202" i="7"/>
  <c r="M192" i="7"/>
  <c r="K192" i="7"/>
  <c r="I192" i="7"/>
  <c r="G192" i="7"/>
  <c r="E192" i="7"/>
  <c r="M185" i="7"/>
  <c r="K185" i="7"/>
  <c r="I185" i="7"/>
  <c r="G185" i="7"/>
  <c r="E185" i="7"/>
  <c r="C185" i="7"/>
  <c r="M182" i="7"/>
  <c r="K182" i="7"/>
  <c r="I182" i="7"/>
  <c r="G182" i="7"/>
  <c r="E182" i="7"/>
  <c r="C182" i="7"/>
  <c r="M174" i="7"/>
  <c r="K174" i="7"/>
  <c r="I174" i="7"/>
  <c r="G174" i="7"/>
  <c r="E174" i="7"/>
  <c r="C174" i="7"/>
  <c r="M172" i="7"/>
  <c r="K172" i="7"/>
  <c r="I172" i="7"/>
  <c r="G172" i="7"/>
  <c r="E172" i="7"/>
  <c r="C172" i="7"/>
  <c r="M170" i="7"/>
  <c r="K170" i="7"/>
  <c r="I170" i="7"/>
  <c r="G170" i="7"/>
  <c r="E170" i="7"/>
  <c r="C170" i="7"/>
  <c r="M165" i="7"/>
  <c r="K165" i="7"/>
  <c r="I165" i="7"/>
  <c r="G165" i="7"/>
  <c r="E165" i="7"/>
  <c r="C165" i="7"/>
  <c r="M163" i="7"/>
  <c r="K163" i="7"/>
  <c r="I163" i="7"/>
  <c r="G163" i="7"/>
  <c r="E163" i="7"/>
  <c r="C163" i="7"/>
  <c r="C162" i="7" s="1"/>
  <c r="M151" i="7"/>
  <c r="K151" i="7"/>
  <c r="I151" i="7"/>
  <c r="G151" i="7"/>
  <c r="E151" i="7"/>
  <c r="C151" i="7"/>
  <c r="M109" i="7"/>
  <c r="K109" i="7"/>
  <c r="I109" i="7"/>
  <c r="G109" i="7"/>
  <c r="E109" i="7"/>
  <c r="C109" i="7"/>
  <c r="M106" i="7"/>
  <c r="K106" i="7"/>
  <c r="I106" i="7"/>
  <c r="G106" i="7"/>
  <c r="E106" i="7"/>
  <c r="C106" i="7"/>
  <c r="M104" i="7"/>
  <c r="K104" i="7"/>
  <c r="I104" i="7"/>
  <c r="G104" i="7"/>
  <c r="E104" i="7"/>
  <c r="C104" i="7"/>
  <c r="E32" i="7"/>
  <c r="O32" i="7" s="1"/>
  <c r="M27" i="7"/>
  <c r="K27" i="7"/>
  <c r="I27" i="7"/>
  <c r="G27" i="7"/>
  <c r="E27" i="7"/>
  <c r="C27" i="7"/>
  <c r="M21" i="7"/>
  <c r="K21" i="7"/>
  <c r="I21" i="7"/>
  <c r="G21" i="7"/>
  <c r="E21" i="7"/>
  <c r="C21" i="7"/>
  <c r="M19" i="7"/>
  <c r="K19" i="7"/>
  <c r="I19" i="7"/>
  <c r="G19" i="7"/>
  <c r="E19" i="7"/>
  <c r="C19" i="7"/>
  <c r="O17" i="7"/>
  <c r="M16" i="7"/>
  <c r="K16" i="7"/>
  <c r="I16" i="7"/>
  <c r="G16" i="7"/>
  <c r="E16" i="7"/>
  <c r="E15" i="7" s="1"/>
  <c r="C16" i="7"/>
  <c r="M15" i="7"/>
  <c r="K15" i="7"/>
  <c r="I15" i="7"/>
  <c r="G15" i="7"/>
  <c r="M5" i="7"/>
  <c r="E5" i="7"/>
  <c r="C5" i="7"/>
  <c r="E162" i="7" l="1"/>
  <c r="C362" i="7"/>
  <c r="G162" i="7"/>
  <c r="O218" i="7"/>
  <c r="I312" i="7"/>
  <c r="E362" i="7"/>
  <c r="M210" i="7"/>
  <c r="O192" i="7"/>
  <c r="I162" i="7"/>
  <c r="K312" i="7"/>
  <c r="G362" i="7"/>
  <c r="K210" i="7"/>
  <c r="C210" i="7"/>
  <c r="O210" i="7" s="1"/>
  <c r="O211" i="7"/>
  <c r="M312" i="7"/>
  <c r="K162" i="7"/>
  <c r="C18" i="7"/>
  <c r="O18" i="7" s="1"/>
  <c r="M162" i="7"/>
  <c r="M376" i="7" s="1"/>
  <c r="E210" i="7"/>
  <c r="O162" i="7"/>
  <c r="E18" i="7"/>
  <c r="E376" i="7" s="1"/>
  <c r="G210" i="7"/>
  <c r="O239" i="7"/>
  <c r="M362" i="7"/>
  <c r="O5" i="7"/>
  <c r="P376" i="7"/>
  <c r="O21" i="7"/>
  <c r="O106" i="7"/>
  <c r="O151" i="7"/>
  <c r="O165" i="7"/>
  <c r="O277" i="7"/>
  <c r="O294" i="7"/>
  <c r="O304" i="7"/>
  <c r="O346" i="7"/>
  <c r="O360" i="7"/>
  <c r="C370" i="7"/>
  <c r="O370" i="7" s="1"/>
  <c r="O371" i="7"/>
  <c r="C15" i="7"/>
  <c r="O15" i="7" s="1"/>
  <c r="O16" i="7"/>
  <c r="O206" i="7"/>
  <c r="O207" i="7"/>
  <c r="O367" i="7"/>
  <c r="O363" i="7"/>
  <c r="O172" i="7"/>
  <c r="O182" i="7"/>
  <c r="O315" i="7"/>
  <c r="O322" i="7"/>
  <c r="O19" i="7"/>
  <c r="O27" i="7"/>
  <c r="O104" i="7"/>
  <c r="O109" i="7"/>
  <c r="O163" i="7"/>
  <c r="O170" i="7"/>
  <c r="O174" i="7"/>
  <c r="O185" i="7"/>
  <c r="O202" i="7"/>
  <c r="O203" i="7"/>
  <c r="O263" i="7"/>
  <c r="O289" i="7"/>
  <c r="O297" i="7"/>
  <c r="O313" i="7"/>
  <c r="O317" i="7"/>
  <c r="O324" i="7"/>
  <c r="O332" i="7"/>
  <c r="C359" i="7"/>
  <c r="O359" i="7" s="1"/>
  <c r="G326" i="7"/>
  <c r="G312" i="7" s="1"/>
  <c r="O312" i="7" s="1"/>
  <c r="J34" i="6"/>
  <c r="J128" i="6" s="1"/>
  <c r="H34" i="6"/>
  <c r="H128" i="6" s="1"/>
  <c r="F34" i="6"/>
  <c r="F128" i="6" s="1"/>
  <c r="L35" i="6"/>
  <c r="D128" i="6"/>
  <c r="V114" i="6"/>
  <c r="AG127" i="6"/>
  <c r="AG124" i="6"/>
  <c r="AH126" i="6"/>
  <c r="AH125" i="6"/>
  <c r="AH123" i="6"/>
  <c r="AH122" i="6"/>
  <c r="AH118" i="6"/>
  <c r="AH114" i="6"/>
  <c r="AH113" i="6"/>
  <c r="AH108" i="6"/>
  <c r="AH107" i="6"/>
  <c r="AH101" i="6"/>
  <c r="AH99" i="6"/>
  <c r="AH97" i="6"/>
  <c r="AH95" i="6"/>
  <c r="AH91" i="6"/>
  <c r="AH89" i="6"/>
  <c r="AH77" i="6"/>
  <c r="AH52" i="6"/>
  <c r="AH48" i="6"/>
  <c r="AH43" i="6"/>
  <c r="AH40" i="6"/>
  <c r="AH38" i="6"/>
  <c r="AH35" i="6"/>
  <c r="AH30" i="6"/>
  <c r="AH29" i="6"/>
  <c r="AH25" i="6"/>
  <c r="AH20" i="6"/>
  <c r="AH13" i="6"/>
  <c r="AD34" i="6"/>
  <c r="AH34" i="6" s="1"/>
  <c r="AF12" i="6"/>
  <c r="AF128" i="6" s="1"/>
  <c r="AD12" i="6"/>
  <c r="Z12" i="6"/>
  <c r="AB12" i="6"/>
  <c r="AB128" i="6" s="1"/>
  <c r="AG6" i="6"/>
  <c r="AG7" i="6"/>
  <c r="AG8" i="6"/>
  <c r="AG9" i="6"/>
  <c r="AG10" i="6"/>
  <c r="AG11" i="6"/>
  <c r="AG14" i="6"/>
  <c r="AG15" i="6"/>
  <c r="AG16" i="6"/>
  <c r="AG17" i="6"/>
  <c r="AG18" i="6"/>
  <c r="AG19" i="6"/>
  <c r="AG21" i="6"/>
  <c r="AG22" i="6"/>
  <c r="AG23" i="6"/>
  <c r="AI23" i="6" s="1"/>
  <c r="AG24" i="6"/>
  <c r="AG26" i="6"/>
  <c r="AG27" i="6"/>
  <c r="AG28" i="6"/>
  <c r="AG31" i="6"/>
  <c r="AG32" i="6"/>
  <c r="AG33" i="6"/>
  <c r="AG36" i="6"/>
  <c r="AG37" i="6"/>
  <c r="AG39" i="6"/>
  <c r="AG41" i="6"/>
  <c r="AG42" i="6"/>
  <c r="AG44" i="6"/>
  <c r="AG45" i="6"/>
  <c r="AG46" i="6"/>
  <c r="AG47" i="6"/>
  <c r="AG49" i="6"/>
  <c r="AG50" i="6"/>
  <c r="AG51" i="6"/>
  <c r="AG53" i="6"/>
  <c r="AG54" i="6"/>
  <c r="AG55" i="6"/>
  <c r="AG56" i="6"/>
  <c r="AG57" i="6"/>
  <c r="AG58" i="6"/>
  <c r="AG59" i="6"/>
  <c r="AG60" i="6"/>
  <c r="AG61" i="6"/>
  <c r="AG62" i="6"/>
  <c r="AG63" i="6"/>
  <c r="AG64" i="6"/>
  <c r="AG65" i="6"/>
  <c r="AG66" i="6"/>
  <c r="AG67" i="6"/>
  <c r="AG68" i="6"/>
  <c r="AG69" i="6"/>
  <c r="AG70" i="6"/>
  <c r="AG71" i="6"/>
  <c r="AG72" i="6"/>
  <c r="AG73" i="6"/>
  <c r="AG74" i="6"/>
  <c r="AG75" i="6"/>
  <c r="AG76" i="6"/>
  <c r="AG78" i="6"/>
  <c r="AG79" i="6"/>
  <c r="AG80" i="6"/>
  <c r="AG81" i="6"/>
  <c r="AG82" i="6"/>
  <c r="AG83" i="6"/>
  <c r="AG84" i="6"/>
  <c r="AG85" i="6"/>
  <c r="AG86" i="6"/>
  <c r="AG87" i="6"/>
  <c r="AG88" i="6"/>
  <c r="AG90" i="6"/>
  <c r="AG92" i="6"/>
  <c r="AG93" i="6"/>
  <c r="AG94" i="6"/>
  <c r="AG96" i="6"/>
  <c r="AG98" i="6"/>
  <c r="AG100" i="6"/>
  <c r="AG102" i="6"/>
  <c r="AG103" i="6"/>
  <c r="AG104" i="6"/>
  <c r="AG105" i="6"/>
  <c r="AG106" i="6"/>
  <c r="AG109" i="6"/>
  <c r="AG110" i="6"/>
  <c r="AG111" i="6"/>
  <c r="AG112" i="6"/>
  <c r="AG115" i="6"/>
  <c r="AG116" i="6"/>
  <c r="AG117" i="6"/>
  <c r="AG119" i="6"/>
  <c r="AG120" i="6"/>
  <c r="AG121" i="6"/>
  <c r="V126" i="6"/>
  <c r="V125" i="6"/>
  <c r="V123" i="6"/>
  <c r="AJ123" i="6" s="1"/>
  <c r="V122" i="6"/>
  <c r="V118" i="6"/>
  <c r="V113" i="6"/>
  <c r="V108" i="6"/>
  <c r="V107" i="6"/>
  <c r="V101" i="6"/>
  <c r="V99" i="6"/>
  <c r="V97" i="6"/>
  <c r="V95" i="6"/>
  <c r="V91" i="6"/>
  <c r="V89" i="6"/>
  <c r="V77" i="6"/>
  <c r="V52" i="6"/>
  <c r="V48" i="6"/>
  <c r="V25" i="6"/>
  <c r="V13" i="6"/>
  <c r="V20" i="6"/>
  <c r="V43" i="6"/>
  <c r="V40" i="6"/>
  <c r="V38" i="6"/>
  <c r="V30" i="6"/>
  <c r="V35" i="6"/>
  <c r="AJ35" i="6" s="1"/>
  <c r="V29" i="6"/>
  <c r="V5" i="6"/>
  <c r="AJ5" i="6" s="1"/>
  <c r="T34" i="6"/>
  <c r="T12" i="6"/>
  <c r="T128" i="6" s="1"/>
  <c r="R34" i="6"/>
  <c r="R128" i="6" s="1"/>
  <c r="P34" i="6"/>
  <c r="P128" i="6" s="1"/>
  <c r="U36" i="6"/>
  <c r="U37" i="6"/>
  <c r="U39" i="6"/>
  <c r="U41" i="6"/>
  <c r="U42" i="6"/>
  <c r="U44" i="6"/>
  <c r="U45" i="6"/>
  <c r="U46" i="6"/>
  <c r="U47" i="6"/>
  <c r="U49" i="6"/>
  <c r="U50" i="6"/>
  <c r="U51" i="6"/>
  <c r="U53" i="6"/>
  <c r="U54" i="6"/>
  <c r="U55" i="6"/>
  <c r="U56" i="6"/>
  <c r="U57" i="6"/>
  <c r="U58" i="6"/>
  <c r="U59" i="6"/>
  <c r="U60" i="6"/>
  <c r="U61" i="6"/>
  <c r="U62" i="6"/>
  <c r="U63" i="6"/>
  <c r="U64" i="6"/>
  <c r="U65" i="6"/>
  <c r="U66" i="6"/>
  <c r="U67" i="6"/>
  <c r="U68" i="6"/>
  <c r="U69" i="6"/>
  <c r="U70" i="6"/>
  <c r="U71" i="6"/>
  <c r="U72" i="6"/>
  <c r="U73" i="6"/>
  <c r="U74" i="6"/>
  <c r="U75" i="6"/>
  <c r="U76" i="6"/>
  <c r="U78" i="6"/>
  <c r="U79" i="6"/>
  <c r="U80" i="6"/>
  <c r="U81" i="6"/>
  <c r="U82" i="6"/>
  <c r="U83" i="6"/>
  <c r="U84" i="6"/>
  <c r="U85" i="6"/>
  <c r="U86" i="6"/>
  <c r="U87" i="6"/>
  <c r="U88" i="6"/>
  <c r="U90" i="6"/>
  <c r="U92" i="6"/>
  <c r="U93" i="6"/>
  <c r="U94" i="6"/>
  <c r="U96" i="6"/>
  <c r="U98" i="6"/>
  <c r="U100" i="6"/>
  <c r="U102" i="6"/>
  <c r="U103" i="6"/>
  <c r="U104" i="6"/>
  <c r="U105" i="6"/>
  <c r="U106" i="6"/>
  <c r="U109" i="6"/>
  <c r="U110" i="6"/>
  <c r="U111" i="6"/>
  <c r="U112" i="6"/>
  <c r="U115" i="6"/>
  <c r="U116" i="6"/>
  <c r="U117" i="6"/>
  <c r="U119" i="6"/>
  <c r="U120" i="6"/>
  <c r="U121" i="6"/>
  <c r="U124" i="6"/>
  <c r="U127" i="6"/>
  <c r="U32" i="6"/>
  <c r="U33" i="6"/>
  <c r="U31" i="6"/>
  <c r="U28" i="6"/>
  <c r="U27" i="6"/>
  <c r="U26" i="6"/>
  <c r="U24" i="6"/>
  <c r="U23" i="6"/>
  <c r="U22" i="6"/>
  <c r="U21" i="6"/>
  <c r="U19" i="6"/>
  <c r="U18" i="6"/>
  <c r="U17" i="6"/>
  <c r="U16" i="6"/>
  <c r="AI16" i="6" s="1"/>
  <c r="U15" i="6"/>
  <c r="U14" i="6"/>
  <c r="U11" i="6"/>
  <c r="U10" i="6"/>
  <c r="U9" i="6"/>
  <c r="U8" i="6"/>
  <c r="U7" i="6"/>
  <c r="U6" i="6"/>
  <c r="K100" i="6"/>
  <c r="K98" i="6"/>
  <c r="K96" i="6"/>
  <c r="K94" i="6"/>
  <c r="K93" i="6"/>
  <c r="K92" i="6"/>
  <c r="K90" i="6"/>
  <c r="K88" i="6"/>
  <c r="K87" i="6"/>
  <c r="K86" i="6"/>
  <c r="K85" i="6"/>
  <c r="K84" i="6"/>
  <c r="K83" i="6"/>
  <c r="K82" i="6"/>
  <c r="K81" i="6"/>
  <c r="K80" i="6"/>
  <c r="K79" i="6"/>
  <c r="K78" i="6"/>
  <c r="K76" i="6"/>
  <c r="AI76" i="6" s="1"/>
  <c r="K75" i="6"/>
  <c r="K74" i="6"/>
  <c r="K73" i="6"/>
  <c r="K72" i="6"/>
  <c r="AI72" i="6" s="1"/>
  <c r="K71" i="6"/>
  <c r="K70" i="6"/>
  <c r="K69" i="6"/>
  <c r="K68" i="6"/>
  <c r="AI68" i="6" s="1"/>
  <c r="K67" i="6"/>
  <c r="K66" i="6"/>
  <c r="K65" i="6"/>
  <c r="K64" i="6"/>
  <c r="K63" i="6"/>
  <c r="K62" i="6"/>
  <c r="K61" i="6"/>
  <c r="K60" i="6"/>
  <c r="AI60" i="6" s="1"/>
  <c r="K59" i="6"/>
  <c r="K58" i="6"/>
  <c r="K57" i="6"/>
  <c r="K56" i="6"/>
  <c r="AI56" i="6" s="1"/>
  <c r="K55" i="6"/>
  <c r="K54" i="6"/>
  <c r="K53" i="6"/>
  <c r="K51" i="6"/>
  <c r="AI51" i="6" s="1"/>
  <c r="K50" i="6"/>
  <c r="K49" i="6"/>
  <c r="K47" i="6"/>
  <c r="K46" i="6"/>
  <c r="K45" i="6"/>
  <c r="K44" i="6"/>
  <c r="K42" i="6"/>
  <c r="K41" i="6"/>
  <c r="K39" i="6"/>
  <c r="K37" i="6"/>
  <c r="K36" i="6"/>
  <c r="K33" i="6"/>
  <c r="K32" i="6"/>
  <c r="K31" i="6"/>
  <c r="K28" i="6"/>
  <c r="K27" i="6"/>
  <c r="K26" i="6"/>
  <c r="K24" i="6"/>
  <c r="K23" i="6"/>
  <c r="K22" i="6"/>
  <c r="K21" i="6"/>
  <c r="K19" i="6"/>
  <c r="K18" i="6"/>
  <c r="K17" i="6"/>
  <c r="K16" i="6"/>
  <c r="K15" i="6"/>
  <c r="K14" i="6"/>
  <c r="K11" i="6"/>
  <c r="AI11" i="6" s="1"/>
  <c r="K10" i="6"/>
  <c r="K9" i="6"/>
  <c r="K8" i="6"/>
  <c r="K7" i="6"/>
  <c r="AI7" i="6" s="1"/>
  <c r="K6" i="6"/>
  <c r="L126" i="6"/>
  <c r="AJ126" i="6" s="1"/>
  <c r="L125" i="6"/>
  <c r="AJ125" i="6" s="1"/>
  <c r="L122" i="6"/>
  <c r="L118" i="6"/>
  <c r="L114" i="6"/>
  <c r="AJ114" i="6" s="1"/>
  <c r="L108" i="6"/>
  <c r="L107" i="6"/>
  <c r="L101" i="6"/>
  <c r="AJ101" i="6" s="1"/>
  <c r="L99" i="6"/>
  <c r="AJ99" i="6" s="1"/>
  <c r="L97" i="6"/>
  <c r="AJ97" i="6" s="1"/>
  <c r="L95" i="6"/>
  <c r="L91" i="6"/>
  <c r="L89" i="6"/>
  <c r="AJ89" i="6" s="1"/>
  <c r="L77" i="6"/>
  <c r="L52" i="6"/>
  <c r="AJ52" i="6" s="1"/>
  <c r="L48" i="6"/>
  <c r="AJ48" i="6" s="1"/>
  <c r="L43" i="6"/>
  <c r="L40" i="6"/>
  <c r="AJ40" i="6" s="1"/>
  <c r="L38" i="6"/>
  <c r="AJ38" i="6" s="1"/>
  <c r="L30" i="6"/>
  <c r="AJ30" i="6" s="1"/>
  <c r="L29" i="6"/>
  <c r="AJ29" i="6" s="1"/>
  <c r="L25" i="6"/>
  <c r="AJ25" i="6" s="1"/>
  <c r="L20" i="6"/>
  <c r="L13" i="6"/>
  <c r="K127" i="6"/>
  <c r="AE126" i="6"/>
  <c r="AC126" i="6"/>
  <c r="AC125" i="6" s="1"/>
  <c r="AA126" i="6"/>
  <c r="AA125" i="6" s="1"/>
  <c r="Y126" i="6"/>
  <c r="Y125" i="6" s="1"/>
  <c r="S126" i="6"/>
  <c r="S125" i="6" s="1"/>
  <c r="Q126" i="6"/>
  <c r="Q125" i="6" s="1"/>
  <c r="O126" i="6"/>
  <c r="O125" i="6" s="1"/>
  <c r="I126" i="6"/>
  <c r="I125" i="6" s="1"/>
  <c r="G126" i="6"/>
  <c r="G125" i="6" s="1"/>
  <c r="E126" i="6"/>
  <c r="E125" i="6" s="1"/>
  <c r="C126" i="6"/>
  <c r="C125" i="6" s="1"/>
  <c r="AE125" i="6"/>
  <c r="AE123" i="6"/>
  <c r="AE122" i="6" s="1"/>
  <c r="AC123" i="6"/>
  <c r="AC122" i="6" s="1"/>
  <c r="AA123" i="6"/>
  <c r="AA122" i="6" s="1"/>
  <c r="Y123" i="6"/>
  <c r="Y122" i="6" s="1"/>
  <c r="S123" i="6"/>
  <c r="S122" i="6" s="1"/>
  <c r="Q123" i="6"/>
  <c r="Q122" i="6" s="1"/>
  <c r="O123" i="6"/>
  <c r="O122" i="6" s="1"/>
  <c r="I123" i="6"/>
  <c r="I122" i="6" s="1"/>
  <c r="G123" i="6"/>
  <c r="G122" i="6" s="1"/>
  <c r="E123" i="6"/>
  <c r="C123" i="6"/>
  <c r="C122" i="6" s="1"/>
  <c r="AI119" i="6"/>
  <c r="AE118" i="6"/>
  <c r="AC118" i="6"/>
  <c r="AC113" i="6" s="1"/>
  <c r="AA118" i="6"/>
  <c r="Y118" i="6"/>
  <c r="S118" i="6"/>
  <c r="Q118" i="6"/>
  <c r="O118" i="6"/>
  <c r="I118" i="6"/>
  <c r="G118" i="6"/>
  <c r="E118" i="6"/>
  <c r="C118" i="6"/>
  <c r="AE114" i="6"/>
  <c r="AC114" i="6"/>
  <c r="AA114" i="6"/>
  <c r="Y114" i="6"/>
  <c r="S114" i="6"/>
  <c r="Q114" i="6"/>
  <c r="O114" i="6"/>
  <c r="I114" i="6"/>
  <c r="G114" i="6"/>
  <c r="E114" i="6"/>
  <c r="C114" i="6"/>
  <c r="AE108" i="6"/>
  <c r="AE107" i="6" s="1"/>
  <c r="AC108" i="6"/>
  <c r="AC107" i="6" s="1"/>
  <c r="AA108" i="6"/>
  <c r="AA107" i="6" s="1"/>
  <c r="Y108" i="6"/>
  <c r="S108" i="6"/>
  <c r="Q108" i="6"/>
  <c r="Q107" i="6" s="1"/>
  <c r="O108" i="6"/>
  <c r="O107" i="6" s="1"/>
  <c r="I108" i="6"/>
  <c r="I107" i="6" s="1"/>
  <c r="G108" i="6"/>
  <c r="G107" i="6" s="1"/>
  <c r="E108" i="6"/>
  <c r="C108" i="6"/>
  <c r="C107" i="6" s="1"/>
  <c r="AE101" i="6"/>
  <c r="AC101" i="6"/>
  <c r="AA101" i="6"/>
  <c r="Y101" i="6"/>
  <c r="S101" i="6"/>
  <c r="Q101" i="6"/>
  <c r="O101" i="6"/>
  <c r="I101" i="6"/>
  <c r="G101" i="6"/>
  <c r="E101" i="6"/>
  <c r="C101" i="6"/>
  <c r="AE99" i="6"/>
  <c r="AC99" i="6"/>
  <c r="AA99" i="6"/>
  <c r="Y99" i="6"/>
  <c r="S99" i="6"/>
  <c r="Q99" i="6"/>
  <c r="O99" i="6"/>
  <c r="I99" i="6"/>
  <c r="G99" i="6"/>
  <c r="E99" i="6"/>
  <c r="C99" i="6"/>
  <c r="AE97" i="6"/>
  <c r="AC97" i="6"/>
  <c r="AA97" i="6"/>
  <c r="Y97" i="6"/>
  <c r="S97" i="6"/>
  <c r="Q97" i="6"/>
  <c r="O97" i="6"/>
  <c r="I97" i="6"/>
  <c r="G97" i="6"/>
  <c r="E97" i="6"/>
  <c r="C97" i="6"/>
  <c r="AE95" i="6"/>
  <c r="AC95" i="6"/>
  <c r="AA95" i="6"/>
  <c r="Y95" i="6"/>
  <c r="S95" i="6"/>
  <c r="Q95" i="6"/>
  <c r="O95" i="6"/>
  <c r="I95" i="6"/>
  <c r="G95" i="6"/>
  <c r="E95" i="6"/>
  <c r="C95" i="6"/>
  <c r="AE91" i="6"/>
  <c r="AC91" i="6"/>
  <c r="AA91" i="6"/>
  <c r="Y91" i="6"/>
  <c r="S91" i="6"/>
  <c r="Q91" i="6"/>
  <c r="O91" i="6"/>
  <c r="I91" i="6"/>
  <c r="G91" i="6"/>
  <c r="E91" i="6"/>
  <c r="C91" i="6"/>
  <c r="AE89" i="6"/>
  <c r="AC89" i="6"/>
  <c r="AA89" i="6"/>
  <c r="Y89" i="6"/>
  <c r="S89" i="6"/>
  <c r="Q89" i="6"/>
  <c r="O89" i="6"/>
  <c r="I89" i="6"/>
  <c r="G89" i="6"/>
  <c r="E89" i="6"/>
  <c r="C89" i="6"/>
  <c r="AE77" i="6"/>
  <c r="AC77" i="6"/>
  <c r="AA77" i="6"/>
  <c r="Y77" i="6"/>
  <c r="S77" i="6"/>
  <c r="Q77" i="6"/>
  <c r="O77" i="6"/>
  <c r="G77" i="6"/>
  <c r="E77" i="6"/>
  <c r="K77" i="6" s="1"/>
  <c r="C77" i="6"/>
  <c r="AE52" i="6"/>
  <c r="AC52" i="6"/>
  <c r="AA52" i="6"/>
  <c r="Y52" i="6"/>
  <c r="S52" i="6"/>
  <c r="Q52" i="6"/>
  <c r="O52" i="6"/>
  <c r="G52" i="6"/>
  <c r="E52" i="6"/>
  <c r="C52" i="6"/>
  <c r="AE48" i="6"/>
  <c r="AC48" i="6"/>
  <c r="AA48" i="6"/>
  <c r="Y48" i="6"/>
  <c r="S48" i="6"/>
  <c r="Q48" i="6"/>
  <c r="O48" i="6"/>
  <c r="I48" i="6"/>
  <c r="G48" i="6"/>
  <c r="E48" i="6"/>
  <c r="C48" i="6"/>
  <c r="AE43" i="6"/>
  <c r="AC43" i="6"/>
  <c r="AA43" i="6"/>
  <c r="Y43" i="6"/>
  <c r="S43" i="6"/>
  <c r="Q43" i="6"/>
  <c r="O43" i="6"/>
  <c r="I43" i="6"/>
  <c r="G43" i="6"/>
  <c r="E43" i="6"/>
  <c r="C43" i="6"/>
  <c r="AE40" i="6"/>
  <c r="AC40" i="6"/>
  <c r="AA40" i="6"/>
  <c r="Y40" i="6"/>
  <c r="S40" i="6"/>
  <c r="Q40" i="6"/>
  <c r="O40" i="6"/>
  <c r="I40" i="6"/>
  <c r="G40" i="6"/>
  <c r="E40" i="6"/>
  <c r="C40" i="6"/>
  <c r="AE38" i="6"/>
  <c r="AC38" i="6"/>
  <c r="AA38" i="6"/>
  <c r="Y38" i="6"/>
  <c r="AG38" i="6" s="1"/>
  <c r="S38" i="6"/>
  <c r="Q38" i="6"/>
  <c r="O38" i="6"/>
  <c r="I38" i="6"/>
  <c r="G38" i="6"/>
  <c r="E38" i="6"/>
  <c r="C38" i="6"/>
  <c r="AE35" i="6"/>
  <c r="AC35" i="6"/>
  <c r="AA35" i="6"/>
  <c r="Y35" i="6"/>
  <c r="S35" i="6"/>
  <c r="Q35" i="6"/>
  <c r="O35" i="6"/>
  <c r="I35" i="6"/>
  <c r="G35" i="6"/>
  <c r="E35" i="6"/>
  <c r="C35" i="6"/>
  <c r="AE30" i="6"/>
  <c r="AE29" i="6" s="1"/>
  <c r="AC30" i="6"/>
  <c r="AC29" i="6" s="1"/>
  <c r="AA30" i="6"/>
  <c r="AA29" i="6" s="1"/>
  <c r="Y30" i="6"/>
  <c r="S30" i="6"/>
  <c r="S29" i="6" s="1"/>
  <c r="Q30" i="6"/>
  <c r="Q29" i="6" s="1"/>
  <c r="O30" i="6"/>
  <c r="O29" i="6" s="1"/>
  <c r="I30" i="6"/>
  <c r="I29" i="6" s="1"/>
  <c r="G30" i="6"/>
  <c r="G29" i="6" s="1"/>
  <c r="E30" i="6"/>
  <c r="E29" i="6" s="1"/>
  <c r="C30" i="6"/>
  <c r="C29" i="6" s="1"/>
  <c r="AI28" i="6"/>
  <c r="AE25" i="6"/>
  <c r="AC25" i="6"/>
  <c r="AA25" i="6"/>
  <c r="Y25" i="6"/>
  <c r="S25" i="6"/>
  <c r="Q25" i="6"/>
  <c r="O25" i="6"/>
  <c r="I25" i="6"/>
  <c r="G25" i="6"/>
  <c r="E25" i="6"/>
  <c r="C25" i="6"/>
  <c r="AE20" i="6"/>
  <c r="AC20" i="6"/>
  <c r="AA20" i="6"/>
  <c r="Y20" i="6"/>
  <c r="S20" i="6"/>
  <c r="Q20" i="6"/>
  <c r="O20" i="6"/>
  <c r="I20" i="6"/>
  <c r="G20" i="6"/>
  <c r="E20" i="6"/>
  <c r="C20" i="6"/>
  <c r="AE13" i="6"/>
  <c r="AC13" i="6"/>
  <c r="AA13" i="6"/>
  <c r="Y13" i="6"/>
  <c r="S13" i="6"/>
  <c r="Q13" i="6"/>
  <c r="O13" i="6"/>
  <c r="I13" i="6"/>
  <c r="G13" i="6"/>
  <c r="E13" i="6"/>
  <c r="C13" i="6"/>
  <c r="AE12" i="6"/>
  <c r="AC12" i="6"/>
  <c r="AA12" i="6"/>
  <c r="Y12" i="6"/>
  <c r="AE5" i="6"/>
  <c r="AC5" i="6"/>
  <c r="AA5" i="6"/>
  <c r="Y5" i="6"/>
  <c r="S5" i="6"/>
  <c r="Q5" i="6"/>
  <c r="O5" i="6"/>
  <c r="I5" i="6"/>
  <c r="G5" i="6"/>
  <c r="E5" i="6"/>
  <c r="C5" i="6"/>
  <c r="AB121" i="4"/>
  <c r="AD73" i="4"/>
  <c r="N89" i="4"/>
  <c r="AF89" i="4" s="1"/>
  <c r="D27" i="4"/>
  <c r="J121" i="4"/>
  <c r="D21" i="4"/>
  <c r="D13" i="4"/>
  <c r="N13" i="4" s="1"/>
  <c r="AF13" i="4" s="1"/>
  <c r="E118" i="4"/>
  <c r="E117" i="4"/>
  <c r="E113" i="4"/>
  <c r="E112" i="4"/>
  <c r="E106" i="4"/>
  <c r="E105" i="4"/>
  <c r="E103" i="4"/>
  <c r="E101" i="4"/>
  <c r="E98" i="4"/>
  <c r="E95" i="4"/>
  <c r="E91" i="4"/>
  <c r="E89" i="4"/>
  <c r="E85" i="4"/>
  <c r="E73" i="4"/>
  <c r="E37" i="4"/>
  <c r="E30" i="4"/>
  <c r="E28" i="4"/>
  <c r="E27" i="4" s="1"/>
  <c r="E24" i="4"/>
  <c r="E22" i="4"/>
  <c r="E21" i="4"/>
  <c r="E17" i="4"/>
  <c r="E14" i="4"/>
  <c r="E13" i="4"/>
  <c r="C118" i="4"/>
  <c r="C117" i="4"/>
  <c r="C113" i="4"/>
  <c r="M113" i="4" s="1"/>
  <c r="AE113" i="4" s="1"/>
  <c r="C112" i="4"/>
  <c r="M112" i="4" s="1"/>
  <c r="AE112" i="4" s="1"/>
  <c r="C106" i="4"/>
  <c r="M106" i="4" s="1"/>
  <c r="AE106" i="4" s="1"/>
  <c r="C105" i="4"/>
  <c r="M105" i="4" s="1"/>
  <c r="AE105" i="4" s="1"/>
  <c r="C103" i="4"/>
  <c r="M103" i="4" s="1"/>
  <c r="AE103" i="4" s="1"/>
  <c r="C101" i="4"/>
  <c r="C98" i="4"/>
  <c r="C95" i="4"/>
  <c r="M95" i="4" s="1"/>
  <c r="AE95" i="4" s="1"/>
  <c r="C91" i="4"/>
  <c r="M91" i="4" s="1"/>
  <c r="AE91" i="4" s="1"/>
  <c r="C89" i="4"/>
  <c r="M89" i="4" s="1"/>
  <c r="AE89" i="4" s="1"/>
  <c r="C85" i="4"/>
  <c r="M85" i="4" s="1"/>
  <c r="AE85" i="4" s="1"/>
  <c r="C73" i="4"/>
  <c r="M73" i="4" s="1"/>
  <c r="AE73" i="4" s="1"/>
  <c r="C37" i="4"/>
  <c r="M37" i="4" s="1"/>
  <c r="AE37" i="4" s="1"/>
  <c r="C30" i="4"/>
  <c r="C28" i="4"/>
  <c r="C24" i="4"/>
  <c r="M24" i="4" s="1"/>
  <c r="AE24" i="4" s="1"/>
  <c r="C22" i="4"/>
  <c r="M22" i="4" s="1"/>
  <c r="AE22" i="4" s="1"/>
  <c r="C21" i="4"/>
  <c r="M21" i="4" s="1"/>
  <c r="AE21" i="4" s="1"/>
  <c r="C17" i="4"/>
  <c r="M17" i="4" s="1"/>
  <c r="AE17" i="4" s="1"/>
  <c r="C14" i="4"/>
  <c r="M14" i="4" s="1"/>
  <c r="AE14" i="4" s="1"/>
  <c r="C13" i="4"/>
  <c r="M13" i="4" s="1"/>
  <c r="AE13" i="4" s="1"/>
  <c r="G376" i="7" l="1"/>
  <c r="AJ91" i="6"/>
  <c r="M30" i="4"/>
  <c r="AE30" i="4" s="1"/>
  <c r="M101" i="4"/>
  <c r="AE101" i="4" s="1"/>
  <c r="AJ95" i="6"/>
  <c r="AJ122" i="6"/>
  <c r="C376" i="7"/>
  <c r="AJ118" i="6"/>
  <c r="M28" i="4"/>
  <c r="AE28" i="4" s="1"/>
  <c r="C27" i="4"/>
  <c r="M27" i="4" s="1"/>
  <c r="AE27" i="4" s="1"/>
  <c r="D121" i="4"/>
  <c r="N27" i="4"/>
  <c r="AJ43" i="6"/>
  <c r="K376" i="7"/>
  <c r="I376" i="7"/>
  <c r="O362" i="7"/>
  <c r="O376" i="7" s="1"/>
  <c r="M98" i="4"/>
  <c r="AE98" i="4" s="1"/>
  <c r="AI104" i="6"/>
  <c r="M118" i="4"/>
  <c r="AE118" i="4" s="1"/>
  <c r="AD27" i="4"/>
  <c r="AD121" i="4" s="1"/>
  <c r="AF73" i="4"/>
  <c r="AA113" i="6"/>
  <c r="AJ20" i="6"/>
  <c r="C121" i="4"/>
  <c r="M117" i="4"/>
  <c r="AJ77" i="6"/>
  <c r="AJ108" i="6"/>
  <c r="AI61" i="6"/>
  <c r="K52" i="6"/>
  <c r="AG125" i="6"/>
  <c r="K5" i="6"/>
  <c r="AI92" i="6"/>
  <c r="AH12" i="6"/>
  <c r="AD128" i="6"/>
  <c r="AI103" i="6"/>
  <c r="AJ13" i="6"/>
  <c r="AJ107" i="6"/>
  <c r="AG13" i="6"/>
  <c r="AG25" i="6"/>
  <c r="Y34" i="6"/>
  <c r="K101" i="6"/>
  <c r="K118" i="6"/>
  <c r="AI39" i="6"/>
  <c r="AI80" i="6"/>
  <c r="L34" i="6"/>
  <c r="AG12" i="6"/>
  <c r="K48" i="6"/>
  <c r="U77" i="6"/>
  <c r="C113" i="6"/>
  <c r="K114" i="6"/>
  <c r="U114" i="6"/>
  <c r="AI86" i="6"/>
  <c r="AI82" i="6"/>
  <c r="AI78" i="6"/>
  <c r="AI36" i="6"/>
  <c r="AI44" i="6"/>
  <c r="AI19" i="6"/>
  <c r="AI15" i="6"/>
  <c r="AI9" i="6"/>
  <c r="Z128" i="6"/>
  <c r="AH128" i="6" s="1"/>
  <c r="AJ113" i="6"/>
  <c r="AG5" i="6"/>
  <c r="AG43" i="6"/>
  <c r="U48" i="6"/>
  <c r="AI48" i="6" s="1"/>
  <c r="AI98" i="6"/>
  <c r="AG126" i="6"/>
  <c r="E122" i="6"/>
  <c r="K122" i="6" s="1"/>
  <c r="K123" i="6"/>
  <c r="O34" i="6"/>
  <c r="K38" i="6"/>
  <c r="AG101" i="6"/>
  <c r="K35" i="6"/>
  <c r="AG40" i="6"/>
  <c r="E107" i="6"/>
  <c r="K107" i="6" s="1"/>
  <c r="K108" i="6"/>
  <c r="AF112" i="4"/>
  <c r="O326" i="7"/>
  <c r="AG20" i="6"/>
  <c r="I113" i="6"/>
  <c r="AG118" i="6"/>
  <c r="AI47" i="6"/>
  <c r="AI115" i="6"/>
  <c r="AI121" i="6"/>
  <c r="S12" i="6"/>
  <c r="U20" i="6"/>
  <c r="G113" i="6"/>
  <c r="AE113" i="6"/>
  <c r="AG113" i="6" s="1"/>
  <c r="U118" i="6"/>
  <c r="AI83" i="6"/>
  <c r="AI87" i="6"/>
  <c r="AI14" i="6"/>
  <c r="AI18" i="6"/>
  <c r="AI50" i="6"/>
  <c r="AG48" i="6"/>
  <c r="U52" i="6"/>
  <c r="AI6" i="6"/>
  <c r="AI10" i="6"/>
  <c r="AI26" i="6"/>
  <c r="AI88" i="6"/>
  <c r="AI84" i="6"/>
  <c r="AI75" i="6"/>
  <c r="AI71" i="6"/>
  <c r="AI67" i="6"/>
  <c r="AI63" i="6"/>
  <c r="AI59" i="6"/>
  <c r="AI55" i="6"/>
  <c r="AI70" i="6"/>
  <c r="AI58" i="6"/>
  <c r="V12" i="6"/>
  <c r="AJ12" i="6" s="1"/>
  <c r="U43" i="6"/>
  <c r="U101" i="6"/>
  <c r="Y113" i="6"/>
  <c r="AI127" i="6"/>
  <c r="AI120" i="6"/>
  <c r="AI116" i="6"/>
  <c r="AI105" i="6"/>
  <c r="AI93" i="6"/>
  <c r="AI49" i="6"/>
  <c r="AI45" i="6"/>
  <c r="AI17" i="6"/>
  <c r="AI32" i="6"/>
  <c r="AI66" i="6"/>
  <c r="AI54" i="6"/>
  <c r="I12" i="6"/>
  <c r="U125" i="6"/>
  <c r="AI102" i="6"/>
  <c r="AI94" i="6"/>
  <c r="V34" i="6"/>
  <c r="AI73" i="6"/>
  <c r="AI69" i="6"/>
  <c r="AI65" i="6"/>
  <c r="AI57" i="6"/>
  <c r="AI53" i="6"/>
  <c r="AI37" i="6"/>
  <c r="AI74" i="6"/>
  <c r="AI62" i="6"/>
  <c r="AI117" i="6"/>
  <c r="AI41" i="6"/>
  <c r="E113" i="6"/>
  <c r="Q113" i="6"/>
  <c r="S113" i="6"/>
  <c r="AG114" i="6"/>
  <c r="AI114" i="6" s="1"/>
  <c r="AI96" i="6"/>
  <c r="AI64" i="6"/>
  <c r="U89" i="6"/>
  <c r="U91" i="6"/>
  <c r="U95" i="6"/>
  <c r="U29" i="6"/>
  <c r="K126" i="6"/>
  <c r="K13" i="6"/>
  <c r="K20" i="6"/>
  <c r="AI20" i="6" s="1"/>
  <c r="K25" i="6"/>
  <c r="K29" i="6"/>
  <c r="U5" i="6"/>
  <c r="AG35" i="6"/>
  <c r="U40" i="6"/>
  <c r="K43" i="6"/>
  <c r="K89" i="6"/>
  <c r="AG99" i="6"/>
  <c r="AG122" i="6"/>
  <c r="AG30" i="6"/>
  <c r="U35" i="6"/>
  <c r="U38" i="6"/>
  <c r="K40" i="6"/>
  <c r="AG52" i="6"/>
  <c r="AG77" i="6"/>
  <c r="AG89" i="6"/>
  <c r="K91" i="6"/>
  <c r="AG91" i="6"/>
  <c r="AG95" i="6"/>
  <c r="K97" i="6"/>
  <c r="U97" i="6"/>
  <c r="AG97" i="6"/>
  <c r="K99" i="6"/>
  <c r="U99" i="6"/>
  <c r="U122" i="6"/>
  <c r="U13" i="6"/>
  <c r="U25" i="6"/>
  <c r="K95" i="6"/>
  <c r="U123" i="6"/>
  <c r="G12" i="6"/>
  <c r="U30" i="6"/>
  <c r="AG108" i="6"/>
  <c r="K30" i="6"/>
  <c r="Y29" i="6"/>
  <c r="AG29" i="6" s="1"/>
  <c r="AG123" i="6"/>
  <c r="U126" i="6"/>
  <c r="U108" i="6"/>
  <c r="AI112" i="6"/>
  <c r="AI8" i="6"/>
  <c r="AI24" i="6"/>
  <c r="AI110" i="6"/>
  <c r="AI106" i="6"/>
  <c r="AI109" i="6"/>
  <c r="AI111" i="6"/>
  <c r="AI27" i="6"/>
  <c r="Q12" i="6"/>
  <c r="C34" i="6"/>
  <c r="E34" i="6"/>
  <c r="AI124" i="6"/>
  <c r="AE34" i="6"/>
  <c r="G34" i="6"/>
  <c r="AC34" i="6"/>
  <c r="AC128" i="6" s="1"/>
  <c r="S34" i="6"/>
  <c r="S107" i="6"/>
  <c r="E12" i="6"/>
  <c r="Y107" i="6"/>
  <c r="AG107" i="6" s="1"/>
  <c r="O113" i="6"/>
  <c r="AI31" i="6"/>
  <c r="AI79" i="6"/>
  <c r="AI90" i="6"/>
  <c r="AI118" i="6"/>
  <c r="O12" i="6"/>
  <c r="AI22" i="6"/>
  <c r="AA34" i="6"/>
  <c r="AA128" i="6" s="1"/>
  <c r="I34" i="6"/>
  <c r="AI21" i="6"/>
  <c r="C12" i="6"/>
  <c r="AI33" i="6"/>
  <c r="Q34" i="6"/>
  <c r="AI42" i="6"/>
  <c r="AI46" i="6"/>
  <c r="AI81" i="6"/>
  <c r="AI85" i="6"/>
  <c r="AI100" i="6"/>
  <c r="K125" i="6"/>
  <c r="AI125" i="6" s="1"/>
  <c r="N24" i="4"/>
  <c r="N21" i="4"/>
  <c r="AF21" i="4" s="1"/>
  <c r="AI52" i="6" l="1"/>
  <c r="AE128" i="6"/>
  <c r="AE117" i="4"/>
  <c r="AE121" i="4" s="1"/>
  <c r="M121" i="4"/>
  <c r="V128" i="6"/>
  <c r="Q128" i="6"/>
  <c r="O128" i="6"/>
  <c r="AJ34" i="6"/>
  <c r="AJ128" i="6" s="1"/>
  <c r="L128" i="6"/>
  <c r="K12" i="6"/>
  <c r="G128" i="6"/>
  <c r="U107" i="6"/>
  <c r="AI107" i="6" s="1"/>
  <c r="S128" i="6"/>
  <c r="K113" i="6"/>
  <c r="K34" i="6"/>
  <c r="AG34" i="6"/>
  <c r="AF27" i="4"/>
  <c r="AF121" i="4" s="1"/>
  <c r="N121" i="4"/>
  <c r="AI99" i="6"/>
  <c r="AI126" i="6"/>
  <c r="AI13" i="6"/>
  <c r="U12" i="6"/>
  <c r="AI12" i="6" s="1"/>
  <c r="AI30" i="6"/>
  <c r="AI29" i="6"/>
  <c r="AI89" i="6"/>
  <c r="E128" i="6"/>
  <c r="U34" i="6"/>
  <c r="U113" i="6"/>
  <c r="AI113" i="6" s="1"/>
  <c r="AI43" i="6"/>
  <c r="AI5" i="6"/>
  <c r="AI38" i="6"/>
  <c r="AI95" i="6"/>
  <c r="AI25" i="6"/>
  <c r="AI97" i="6"/>
  <c r="Y128" i="6"/>
  <c r="AG128" i="6" s="1"/>
  <c r="AI40" i="6"/>
  <c r="AI122" i="6"/>
  <c r="AI101" i="6"/>
  <c r="AI91" i="6"/>
  <c r="AI108" i="6"/>
  <c r="AI77" i="6"/>
  <c r="AI35" i="6"/>
  <c r="C128" i="6"/>
  <c r="I128" i="6"/>
  <c r="AI123" i="6"/>
  <c r="U128" i="6" l="1"/>
  <c r="K128" i="6"/>
  <c r="AI128" i="6" s="1"/>
  <c r="AI34" i="6"/>
</calcChain>
</file>

<file path=xl/sharedStrings.xml><?xml version="1.0" encoding="utf-8"?>
<sst xmlns="http://schemas.openxmlformats.org/spreadsheetml/2006/main" count="2098" uniqueCount="219">
  <si>
    <t>Side</t>
  </si>
  <si>
    <t>3,4</t>
  </si>
  <si>
    <t>Total</t>
  </si>
  <si>
    <t>Class Mamalia</t>
  </si>
  <si>
    <t>Mammalia indet.</t>
  </si>
  <si>
    <t>horn</t>
  </si>
  <si>
    <t>n/a</t>
  </si>
  <si>
    <t>tooth</t>
  </si>
  <si>
    <t>ear bone</t>
  </si>
  <si>
    <t>bone</t>
  </si>
  <si>
    <t>long bone</t>
  </si>
  <si>
    <t>radius</t>
  </si>
  <si>
    <t>fibula</t>
  </si>
  <si>
    <t>unknown</t>
  </si>
  <si>
    <t>Order Pholidota</t>
  </si>
  <si>
    <t>metapodium</t>
  </si>
  <si>
    <t>Order Primate</t>
  </si>
  <si>
    <t>teeth</t>
  </si>
  <si>
    <t>Macaca mulatta</t>
  </si>
  <si>
    <t>p3</t>
  </si>
  <si>
    <t>right</t>
  </si>
  <si>
    <t>Left</t>
  </si>
  <si>
    <t>p4</t>
  </si>
  <si>
    <t>m3</t>
  </si>
  <si>
    <t>left</t>
  </si>
  <si>
    <t>Macaca arctoides</t>
  </si>
  <si>
    <t>skull</t>
  </si>
  <si>
    <t>I1</t>
  </si>
  <si>
    <t>i1</t>
  </si>
  <si>
    <t>I2</t>
  </si>
  <si>
    <t>i2</t>
  </si>
  <si>
    <t>mandible i1 and i2</t>
  </si>
  <si>
    <t>I/i</t>
  </si>
  <si>
    <t>C</t>
  </si>
  <si>
    <t>C/c</t>
  </si>
  <si>
    <t>c</t>
  </si>
  <si>
    <t>DC</t>
  </si>
  <si>
    <t>dc</t>
  </si>
  <si>
    <t>DP3</t>
  </si>
  <si>
    <t>dp3</t>
  </si>
  <si>
    <t>DP4</t>
  </si>
  <si>
    <t>mandible with dp3 and dp4</t>
  </si>
  <si>
    <t>dp4</t>
  </si>
  <si>
    <t>P3</t>
  </si>
  <si>
    <t>P4</t>
  </si>
  <si>
    <t>M</t>
  </si>
  <si>
    <t>M1</t>
  </si>
  <si>
    <t>M2</t>
  </si>
  <si>
    <t>M3</t>
  </si>
  <si>
    <t>p</t>
  </si>
  <si>
    <t>m</t>
  </si>
  <si>
    <t>m1</t>
  </si>
  <si>
    <t>m2</t>
  </si>
  <si>
    <t>M/m</t>
  </si>
  <si>
    <t>atlas</t>
  </si>
  <si>
    <t>humerus</t>
  </si>
  <si>
    <t>femur</t>
  </si>
  <si>
    <t>u/a</t>
  </si>
  <si>
    <t>tibia</t>
  </si>
  <si>
    <t>ulna</t>
  </si>
  <si>
    <t>astagalus</t>
  </si>
  <si>
    <t>carpal</t>
  </si>
  <si>
    <t>1st phalange</t>
  </si>
  <si>
    <t>2nd phalange</t>
  </si>
  <si>
    <t>vert (lumba)</t>
  </si>
  <si>
    <t>caudal vertebra</t>
  </si>
  <si>
    <t>vertebra</t>
  </si>
  <si>
    <t>Cercopithecidae indet.</t>
  </si>
  <si>
    <t>phalange</t>
  </si>
  <si>
    <t>Colobinae indet.</t>
  </si>
  <si>
    <t>DI1</t>
  </si>
  <si>
    <t>DI2</t>
  </si>
  <si>
    <t>mandible</t>
  </si>
  <si>
    <t>di1</t>
  </si>
  <si>
    <t>di2</t>
  </si>
  <si>
    <t>dp</t>
  </si>
  <si>
    <t xml:space="preserve">clavicle </t>
  </si>
  <si>
    <t>rib (1st)</t>
  </si>
  <si>
    <t>metapodial</t>
  </si>
  <si>
    <t>Hylobatidae indet.</t>
  </si>
  <si>
    <t>Order Carnivora</t>
  </si>
  <si>
    <t>Ursus thibetanus</t>
  </si>
  <si>
    <t>I3</t>
  </si>
  <si>
    <t>P/p</t>
  </si>
  <si>
    <t>Arctonyx collaris</t>
  </si>
  <si>
    <t>Arctictis binturong</t>
  </si>
  <si>
    <t>cervical vertebra</t>
  </si>
  <si>
    <t>Felidae indet.</t>
  </si>
  <si>
    <t>i</t>
  </si>
  <si>
    <t>Carnivora indet.</t>
  </si>
  <si>
    <t>pisiform</t>
  </si>
  <si>
    <t>Order Proboscidea</t>
  </si>
  <si>
    <t>Order Perissodactyla</t>
  </si>
  <si>
    <t>Rhinocerotidae indet.</t>
  </si>
  <si>
    <t>phalange2</t>
  </si>
  <si>
    <t>Order Artiodactyla</t>
  </si>
  <si>
    <t>Sus scrofa</t>
  </si>
  <si>
    <t>p2</t>
  </si>
  <si>
    <t>mandible and teeth</t>
  </si>
  <si>
    <t>P</t>
  </si>
  <si>
    <t>Rusa unicolor</t>
  </si>
  <si>
    <t>P2</t>
  </si>
  <si>
    <t>i3</t>
  </si>
  <si>
    <t>navicilo-cuboid</t>
  </si>
  <si>
    <t>3rd phalange</t>
  </si>
  <si>
    <t>Cervidae indet.</t>
  </si>
  <si>
    <t>scapula</t>
  </si>
  <si>
    <t>metacarpal</t>
  </si>
  <si>
    <t>carpal/tarsal</t>
  </si>
  <si>
    <t>Bubalus arnee</t>
  </si>
  <si>
    <t>Bos gaurus</t>
  </si>
  <si>
    <t>astragalus</t>
  </si>
  <si>
    <t>Capricornis sumatraensis</t>
  </si>
  <si>
    <t>Order Rodentia</t>
  </si>
  <si>
    <t>Callosciurus finlaysonii</t>
  </si>
  <si>
    <t>Petauristinae indet.</t>
  </si>
  <si>
    <t>Sciuridae indet.</t>
  </si>
  <si>
    <t>humerus?</t>
  </si>
  <si>
    <t>tibia ?</t>
  </si>
  <si>
    <t>Leopoldamys sabanus</t>
  </si>
  <si>
    <t>Rhizomyidae indet.</t>
  </si>
  <si>
    <t>mandible with teeth</t>
  </si>
  <si>
    <t>Hystricidae indet.</t>
  </si>
  <si>
    <t>i/I</t>
  </si>
  <si>
    <t>P/M</t>
  </si>
  <si>
    <t>Rodentia indet.</t>
  </si>
  <si>
    <t>Class Aves</t>
  </si>
  <si>
    <t>Aves indet.</t>
  </si>
  <si>
    <t>tarso-metatarsus</t>
  </si>
  <si>
    <t>Class Reptilia</t>
  </si>
  <si>
    <t>Lacertilia indet.</t>
  </si>
  <si>
    <t>Testudinata indet.</t>
  </si>
  <si>
    <t>plate</t>
  </si>
  <si>
    <t>Class Osteichthyes</t>
  </si>
  <si>
    <t>Cyprinidae indet</t>
  </si>
  <si>
    <t>pharyngeal teeth</t>
  </si>
  <si>
    <t>NISP</t>
  </si>
  <si>
    <t>Class Mammalia</t>
  </si>
  <si>
    <t>rib</t>
  </si>
  <si>
    <t>on the mandible dc dp3 (2) dp4 and m1</t>
  </si>
  <si>
    <t>metatarsal</t>
  </si>
  <si>
    <r>
      <rPr>
        <i/>
        <sz val="11"/>
        <rFont val="Times New Roman"/>
        <family val="1"/>
      </rPr>
      <t>Muntiacus feae</t>
    </r>
    <r>
      <rPr>
        <sz val="11"/>
        <rFont val="Times New Roman"/>
        <family val="1"/>
      </rPr>
      <t>?</t>
    </r>
  </si>
  <si>
    <t>Panolia eldii</t>
  </si>
  <si>
    <t>Capitato-trapezoide</t>
  </si>
  <si>
    <t>Lumbar vertebrae</t>
  </si>
  <si>
    <t>6th Lumbar vertebrae</t>
  </si>
  <si>
    <t>Sacral vetebrae</t>
  </si>
  <si>
    <t>plastron</t>
  </si>
  <si>
    <t>Phylum Arthopoda</t>
  </si>
  <si>
    <t>Eumalacostraca indet.</t>
  </si>
  <si>
    <t>Claw</t>
  </si>
  <si>
    <t>6,7</t>
  </si>
  <si>
    <t>proximal head</t>
  </si>
  <si>
    <t>M1/2</t>
  </si>
  <si>
    <t>Naemorhedus griseus</t>
  </si>
  <si>
    <t>Artiodactyla indet.</t>
  </si>
  <si>
    <t>hip bone</t>
  </si>
  <si>
    <t>Class Retilia</t>
  </si>
  <si>
    <t>Carapas</t>
  </si>
  <si>
    <t>Cyprinidae indet.</t>
  </si>
  <si>
    <t>m1/m2</t>
  </si>
  <si>
    <t>Bovinae indet.</t>
  </si>
  <si>
    <t>m2/3</t>
  </si>
  <si>
    <t>pyramidal</t>
  </si>
  <si>
    <t>Caprinae indet.</t>
  </si>
  <si>
    <t>Indotestudo elongata</t>
  </si>
  <si>
    <t>plastron plate</t>
  </si>
  <si>
    <t>carapace plate</t>
  </si>
  <si>
    <t>Bos javanicus</t>
  </si>
  <si>
    <t>alter</t>
  </si>
  <si>
    <t>scaphoide</t>
  </si>
  <si>
    <t>madible with i2, i3, c, and p2</t>
  </si>
  <si>
    <t>upper jaw with P3-M1</t>
  </si>
  <si>
    <t xml:space="preserve">2nd metacarpal </t>
  </si>
  <si>
    <t>3rd metacarpal</t>
  </si>
  <si>
    <t>4th metacarpal</t>
  </si>
  <si>
    <t xml:space="preserve">2nd metacapal </t>
  </si>
  <si>
    <t>1st  metatarsal</t>
  </si>
  <si>
    <t>Taxonomy</t>
  </si>
  <si>
    <t xml:space="preserve"> </t>
  </si>
  <si>
    <r>
      <t>Macaca</t>
    </r>
    <r>
      <rPr>
        <b/>
        <sz val="11"/>
        <rFont val="Times New Roman"/>
        <family val="1"/>
      </rPr>
      <t xml:space="preserve"> sp.</t>
    </r>
  </si>
  <si>
    <r>
      <t>Bos</t>
    </r>
    <r>
      <rPr>
        <sz val="11"/>
        <rFont val="Times New Roman"/>
        <family val="1"/>
      </rPr>
      <t xml:space="preserve"> sp.</t>
    </r>
  </si>
  <si>
    <r>
      <t>Axis</t>
    </r>
    <r>
      <rPr>
        <sz val="11"/>
        <rFont val="Times New Roman"/>
        <family val="1"/>
      </rPr>
      <t xml:space="preserve"> sp.</t>
    </r>
  </si>
  <si>
    <r>
      <t>Manis</t>
    </r>
    <r>
      <rPr>
        <sz val="11"/>
        <rFont val="Times New Roman"/>
        <family val="1"/>
      </rPr>
      <t xml:space="preserve"> sp.</t>
    </r>
  </si>
  <si>
    <r>
      <t>Nycticebus</t>
    </r>
    <r>
      <rPr>
        <sz val="11"/>
        <rFont val="Times New Roman"/>
        <family val="1"/>
      </rPr>
      <t xml:space="preserve"> sp.</t>
    </r>
  </si>
  <si>
    <r>
      <t>Macaca</t>
    </r>
    <r>
      <rPr>
        <sz val="11"/>
        <rFont val="Times New Roman"/>
        <family val="1"/>
      </rPr>
      <t xml:space="preserve"> sp.</t>
    </r>
  </si>
  <si>
    <r>
      <t>Trachypithecus</t>
    </r>
    <r>
      <rPr>
        <sz val="11"/>
        <rFont val="Times New Roman"/>
        <family val="1"/>
      </rPr>
      <t xml:space="preserve"> cf. </t>
    </r>
    <r>
      <rPr>
        <i/>
        <sz val="11"/>
        <rFont val="Times New Roman"/>
        <family val="1"/>
      </rPr>
      <t>phayrei</t>
    </r>
  </si>
  <si>
    <r>
      <t>Ursus</t>
    </r>
    <r>
      <rPr>
        <sz val="11"/>
        <rFont val="Times New Roman"/>
        <family val="1"/>
      </rPr>
      <t xml:space="preserve"> spp.</t>
    </r>
  </si>
  <si>
    <r>
      <t>Panthera</t>
    </r>
    <r>
      <rPr>
        <sz val="11"/>
        <rFont val="Times New Roman"/>
        <family val="1"/>
      </rPr>
      <t xml:space="preserve"> sp.</t>
    </r>
  </si>
  <si>
    <r>
      <t>Elephas</t>
    </r>
    <r>
      <rPr>
        <sz val="11"/>
        <rFont val="Times New Roman"/>
        <family val="1"/>
      </rPr>
      <t xml:space="preserve"> sp.</t>
    </r>
  </si>
  <si>
    <r>
      <t>Muntiacus</t>
    </r>
    <r>
      <rPr>
        <sz val="11"/>
        <rFont val="Times New Roman"/>
        <family val="1"/>
      </rPr>
      <t xml:space="preserve"> sp.</t>
    </r>
  </si>
  <si>
    <r>
      <t>Bandicota</t>
    </r>
    <r>
      <rPr>
        <sz val="11"/>
        <rFont val="Times New Roman"/>
        <family val="1"/>
      </rPr>
      <t xml:space="preserve"> sp.</t>
    </r>
  </si>
  <si>
    <t>Macaca sp.</t>
  </si>
  <si>
    <t>MNI</t>
  </si>
  <si>
    <t>NISP of Area 1</t>
  </si>
  <si>
    <r>
      <t xml:space="preserve">Muntiacus </t>
    </r>
    <r>
      <rPr>
        <b/>
        <sz val="11"/>
        <rFont val="Times New Roman"/>
        <family val="1"/>
      </rPr>
      <t>sp.</t>
    </r>
  </si>
  <si>
    <r>
      <t xml:space="preserve">Bos </t>
    </r>
    <r>
      <rPr>
        <sz val="11"/>
        <rFont val="Times New Roman"/>
        <family val="1"/>
      </rPr>
      <t>sp.</t>
    </r>
  </si>
  <si>
    <r>
      <t xml:space="preserve">Axis </t>
    </r>
    <r>
      <rPr>
        <b/>
        <sz val="11"/>
        <rFont val="Times New Roman"/>
        <family val="1"/>
      </rPr>
      <t>sp.</t>
    </r>
  </si>
  <si>
    <r>
      <t xml:space="preserve">Ursus </t>
    </r>
    <r>
      <rPr>
        <b/>
        <sz val="11"/>
        <rFont val="Times New Roman"/>
        <family val="1"/>
      </rPr>
      <t>spp.</t>
    </r>
  </si>
  <si>
    <t>Layer</t>
  </si>
  <si>
    <t>Area 3 N5E39</t>
  </si>
  <si>
    <r>
      <t>Canis</t>
    </r>
    <r>
      <rPr>
        <sz val="11"/>
        <rFont val="Times New Roman"/>
        <family val="1"/>
      </rPr>
      <t xml:space="preserve"> sp.?</t>
    </r>
  </si>
  <si>
    <t>Panolia/Rusa sp.</t>
  </si>
  <si>
    <t>Area 1 (S1E4)</t>
  </si>
  <si>
    <t>Area 1 (S2E12)</t>
  </si>
  <si>
    <t>MNI of Area 1</t>
  </si>
  <si>
    <t>Area 2 S2E14</t>
  </si>
  <si>
    <t>NISP of Area 2</t>
  </si>
  <si>
    <t>MNI of Area 2</t>
  </si>
  <si>
    <t>NISP of S1E6</t>
  </si>
  <si>
    <t>MNI of S1E6</t>
  </si>
  <si>
    <t>NISP of S1E14</t>
  </si>
  <si>
    <t>NISP of Baulk S1E14</t>
  </si>
  <si>
    <r>
      <rPr>
        <i/>
        <sz val="11"/>
        <rFont val="Times New Roman"/>
        <family val="1"/>
      </rPr>
      <t>Muntiacus</t>
    </r>
    <r>
      <rPr>
        <sz val="11"/>
        <rFont val="Times New Roman"/>
        <family val="1"/>
      </rPr>
      <t xml:space="preserve"> sp.</t>
    </r>
  </si>
  <si>
    <t>Area 2 Baulk S2E14</t>
  </si>
  <si>
    <t>NISP of Area 3</t>
  </si>
  <si>
    <t xml:space="preserve">S1 Table 2 Taxonomy and profile of Pit S2E14, Baulk S1E14 and S1E6 of Area 2, Layer 1-3: Late Holocene or Log Coffin culture, Layer 4: Terminal Pleistocene to Middle Holocene or Cultural Layers 2, and Layer 5: Late Pleistocene or Cultural Layers 1 </t>
  </si>
  <si>
    <t xml:space="preserve">S1 Table 1 Taxonomy and profile of Pit S1E4 and S2E12 of Area 1, Layer 1: Late Holocene or Log Coffin culture, Layer 2-4: Terminal Pleistocene to Middle Holocene or Cultural Layers 2, and Layer 5-8: Late Pleistocene or Cultural Layers 1 </t>
  </si>
  <si>
    <t xml:space="preserve">S1 Table 3 Taxonomy and profile of Pit N5E39 of Area 3, Layer 1-2: Late Holocene or Log Coffin culture, Layer 3-6: Terminal Pleistocene to Eary Holocene or Cultural Layers 2, and Layer 7: Late Pleistocene or Cultural Layers 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</si>
</sst>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Calibri"/>
      <family val="2"/>
      <charset val="222"/>
      <scheme val="minor"/>
    </font>
    <font>
      <sz val="11"/>
      <color theme="1"/>
      <name val="Times New Roman"/>
      <family val="1"/>
    </font>
    <font>
      <sz val="11"/>
      <name val="Times New Roman"/>
      <family val="1"/>
    </font>
    <font>
      <i/>
      <sz val="11"/>
      <name val="Times New Roman"/>
      <family val="1"/>
    </font>
    <font>
      <b/>
      <sz val="11"/>
      <color theme="0"/>
      <name val="Times New Roman"/>
      <family val="1"/>
    </font>
    <font>
      <b/>
      <sz val="11"/>
      <name val="Times New Roman"/>
      <family val="1"/>
    </font>
    <font>
      <sz val="11"/>
      <color rgb="FF000000"/>
      <name val="Times New Roman"/>
      <family val="1"/>
    </font>
    <font>
      <b/>
      <sz val="11"/>
      <color rgb="FF000000"/>
      <name val="Times New Roman"/>
      <family val="1"/>
    </font>
    <font>
      <b/>
      <i/>
      <sz val="11"/>
      <name val="Times New Roman"/>
      <family val="1"/>
    </font>
    <font>
      <b/>
      <sz val="11"/>
      <color theme="1"/>
      <name val="Times New Roman"/>
      <family val="1"/>
    </font>
    <font>
      <sz val="11"/>
      <color rgb="FFFF0000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50">
    <border>
      <left/>
      <right/>
      <top/>
      <bottom/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/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 style="medium">
        <color auto="1"/>
      </left>
      <right style="medium">
        <color auto="1"/>
      </right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/>
      <right style="hair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double">
        <color auto="1"/>
      </bottom>
      <diagonal/>
    </border>
    <border>
      <left style="hair">
        <color auto="1"/>
      </left>
      <right/>
      <top style="thin">
        <color auto="1"/>
      </top>
      <bottom style="double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/>
      <top style="medium">
        <color auto="1"/>
      </top>
      <bottom/>
      <diagonal/>
    </border>
    <border>
      <left/>
      <right style="hair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hair">
        <color indexed="64"/>
      </left>
      <right style="medium">
        <color indexed="64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auto="1"/>
      </left>
      <right/>
      <top style="thin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/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auto="1"/>
      </right>
      <top style="medium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/>
      <top style="thin">
        <color auto="1"/>
      </top>
      <bottom style="double">
        <color auto="1"/>
      </bottom>
      <diagonal/>
    </border>
    <border>
      <left/>
      <right style="hair">
        <color auto="1"/>
      </right>
      <top style="thin">
        <color auto="1"/>
      </top>
      <bottom style="double">
        <color auto="1"/>
      </bottom>
      <diagonal/>
    </border>
    <border>
      <left style="hair">
        <color auto="1"/>
      </left>
      <right style="medium">
        <color indexed="64"/>
      </right>
      <top style="thin">
        <color auto="1"/>
      </top>
      <bottom style="double">
        <color auto="1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hair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hair">
        <color auto="1"/>
      </top>
      <bottom/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medium">
        <color auto="1"/>
      </left>
      <right/>
      <top/>
      <bottom style="hair">
        <color auto="1"/>
      </bottom>
      <diagonal/>
    </border>
    <border>
      <left style="medium">
        <color auto="1"/>
      </left>
      <right style="medium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/>
      <top/>
      <bottom/>
      <diagonal/>
    </border>
    <border>
      <left style="medium">
        <color auto="1"/>
      </left>
      <right style="hair">
        <color auto="1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hair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/>
      <top style="hair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double">
        <color auto="1"/>
      </bottom>
      <diagonal/>
    </border>
    <border>
      <left/>
      <right style="hair">
        <color auto="1"/>
      </right>
      <top style="hair">
        <color auto="1"/>
      </top>
      <bottom style="double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medium">
        <color auto="1"/>
      </left>
      <right style="hair">
        <color auto="1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/>
      <top style="thin">
        <color indexed="64"/>
      </top>
      <bottom style="double">
        <color indexed="64"/>
      </bottom>
      <diagonal/>
    </border>
    <border>
      <left style="hair">
        <color auto="1"/>
      </left>
      <right style="thin">
        <color auto="1"/>
      </right>
      <top style="thin">
        <color indexed="64"/>
      </top>
      <bottom style="double">
        <color indexed="64"/>
      </bottom>
      <diagonal/>
    </border>
    <border>
      <left/>
      <right style="thin">
        <color auto="1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auto="1"/>
      </left>
      <right/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double">
        <color auto="1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hair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hair">
        <color indexed="64"/>
      </bottom>
      <diagonal/>
    </border>
    <border>
      <left style="thick">
        <color indexed="64"/>
      </left>
      <right style="thin">
        <color indexed="64"/>
      </right>
      <top style="hair">
        <color auto="1"/>
      </top>
      <bottom style="thin">
        <color auto="1"/>
      </bottom>
      <diagonal/>
    </border>
    <border>
      <left style="thin">
        <color indexed="64"/>
      </left>
      <right style="thick">
        <color indexed="64"/>
      </right>
      <top style="hair">
        <color auto="1"/>
      </top>
      <bottom style="thin">
        <color auto="1"/>
      </bottom>
      <diagonal/>
    </border>
    <border>
      <left style="thick">
        <color indexed="64"/>
      </left>
      <right style="thin">
        <color indexed="64"/>
      </right>
      <top/>
      <bottom style="hair">
        <color auto="1"/>
      </bottom>
      <diagonal/>
    </border>
    <border>
      <left style="thin">
        <color indexed="64"/>
      </left>
      <right style="thick">
        <color indexed="64"/>
      </right>
      <top/>
      <bottom style="hair">
        <color auto="1"/>
      </bottom>
      <diagonal/>
    </border>
    <border>
      <left style="thick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ck">
        <color indexed="64"/>
      </right>
      <top style="hair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hair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/>
      <top style="medium">
        <color auto="1"/>
      </top>
      <bottom style="hair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hair">
        <color auto="1"/>
      </bottom>
      <diagonal/>
    </border>
    <border>
      <left style="medium">
        <color indexed="64"/>
      </left>
      <right style="thin">
        <color auto="1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auto="1"/>
      </right>
      <top style="hair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1">
    <xf numFmtId="0" fontId="0" fillId="0" borderId="0"/>
  </cellStyleXfs>
  <cellXfs count="521">
    <xf numFmtId="0" fontId="0" fillId="0" borderId="0" xfId="0"/>
    <xf numFmtId="0" fontId="1" fillId="0" borderId="0" xfId="0" applyFont="1"/>
    <xf numFmtId="0" fontId="2" fillId="4" borderId="9" xfId="0" applyFont="1" applyFill="1" applyBorder="1"/>
    <xf numFmtId="0" fontId="2" fillId="5" borderId="9" xfId="0" applyFont="1" applyFill="1" applyBorder="1"/>
    <xf numFmtId="0" fontId="2" fillId="0" borderId="9" xfId="0" applyFont="1" applyBorder="1"/>
    <xf numFmtId="0" fontId="2" fillId="0" borderId="12" xfId="0" applyFont="1" applyBorder="1" applyAlignment="1">
      <alignment horizontal="center"/>
    </xf>
    <xf numFmtId="0" fontId="2" fillId="5" borderId="12" xfId="0" applyFont="1" applyFill="1" applyBorder="1" applyAlignment="1">
      <alignment horizontal="center"/>
    </xf>
    <xf numFmtId="0" fontId="3" fillId="4" borderId="9" xfId="0" applyFont="1" applyFill="1" applyBorder="1"/>
    <xf numFmtId="0" fontId="2" fillId="0" borderId="8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5" borderId="17" xfId="0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5" borderId="16" xfId="0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/>
    </xf>
    <xf numFmtId="0" fontId="2" fillId="0" borderId="14" xfId="0" applyFont="1" applyBorder="1"/>
    <xf numFmtId="0" fontId="2" fillId="0" borderId="4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5" borderId="4" xfId="0" applyFont="1" applyFill="1" applyBorder="1" applyAlignment="1">
      <alignment horizontal="center"/>
    </xf>
    <xf numFmtId="0" fontId="2" fillId="5" borderId="30" xfId="0" applyFont="1" applyFill="1" applyBorder="1" applyAlignment="1">
      <alignment horizontal="center"/>
    </xf>
    <xf numFmtId="0" fontId="4" fillId="6" borderId="40" xfId="0" applyFont="1" applyFill="1" applyBorder="1" applyAlignment="1">
      <alignment horizontal="center" vertical="center"/>
    </xf>
    <xf numFmtId="0" fontId="4" fillId="6" borderId="41" xfId="0" applyFont="1" applyFill="1" applyBorder="1" applyAlignment="1">
      <alignment horizontal="center" vertical="center"/>
    </xf>
    <xf numFmtId="0" fontId="4" fillId="6" borderId="42" xfId="0" applyFont="1" applyFill="1" applyBorder="1" applyAlignment="1">
      <alignment horizontal="center" vertical="center"/>
    </xf>
    <xf numFmtId="0" fontId="4" fillId="6" borderId="5" xfId="0" applyFont="1" applyFill="1" applyBorder="1" applyAlignment="1">
      <alignment horizontal="center" vertical="center" wrapText="1"/>
    </xf>
    <xf numFmtId="0" fontId="4" fillId="6" borderId="40" xfId="0" applyFont="1" applyFill="1" applyBorder="1" applyAlignment="1">
      <alignment horizontal="center" vertical="center" wrapText="1"/>
    </xf>
    <xf numFmtId="0" fontId="4" fillId="6" borderId="39" xfId="0" applyFont="1" applyFill="1" applyBorder="1" applyAlignment="1">
      <alignment horizontal="center" vertical="center" wrapText="1"/>
    </xf>
    <xf numFmtId="0" fontId="5" fillId="2" borderId="46" xfId="0" applyFont="1" applyFill="1" applyBorder="1" applyAlignment="1">
      <alignment horizontal="left" vertical="center"/>
    </xf>
    <xf numFmtId="0" fontId="5" fillId="2" borderId="20" xfId="0" applyFont="1" applyFill="1" applyBorder="1" applyAlignment="1">
      <alignment horizontal="center" vertical="center"/>
    </xf>
    <xf numFmtId="0" fontId="5" fillId="4" borderId="9" xfId="0" applyFont="1" applyFill="1" applyBorder="1" applyAlignment="1">
      <alignment horizontal="left" vertical="center"/>
    </xf>
    <xf numFmtId="0" fontId="2" fillId="4" borderId="8" xfId="0" applyFont="1" applyFill="1" applyBorder="1" applyAlignment="1">
      <alignment horizontal="center" vertical="center" wrapText="1"/>
    </xf>
    <xf numFmtId="0" fontId="2" fillId="4" borderId="16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 wrapText="1"/>
    </xf>
    <xf numFmtId="0" fontId="2" fillId="4" borderId="34" xfId="0" applyFont="1" applyFill="1" applyBorder="1" applyAlignment="1">
      <alignment horizontal="center" vertical="center" wrapText="1"/>
    </xf>
    <xf numFmtId="0" fontId="2" fillId="4" borderId="17" xfId="0" applyFont="1" applyFill="1" applyBorder="1" applyAlignment="1">
      <alignment horizontal="center" vertical="center" wrapText="1"/>
    </xf>
    <xf numFmtId="0" fontId="2" fillId="4" borderId="18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5" borderId="34" xfId="0" applyFont="1" applyFill="1" applyBorder="1" applyAlignment="1">
      <alignment horizontal="center" vertical="center"/>
    </xf>
    <xf numFmtId="0" fontId="6" fillId="0" borderId="12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5" borderId="17" xfId="0" applyFont="1" applyFill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/>
    </xf>
    <xf numFmtId="0" fontId="2" fillId="0" borderId="49" xfId="0" applyFont="1" applyBorder="1" applyAlignment="1">
      <alignment horizontal="left" vertical="center"/>
    </xf>
    <xf numFmtId="0" fontId="2" fillId="0" borderId="25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5" borderId="44" xfId="0" applyFont="1" applyFill="1" applyBorder="1" applyAlignment="1">
      <alignment horizontal="center" vertical="center"/>
    </xf>
    <xf numFmtId="0" fontId="6" fillId="0" borderId="28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5" borderId="24" xfId="0" applyFont="1" applyFill="1" applyBorder="1" applyAlignment="1">
      <alignment horizontal="center" vertical="center" wrapText="1"/>
    </xf>
    <xf numFmtId="0" fontId="5" fillId="3" borderId="46" xfId="0" applyFont="1" applyFill="1" applyBorder="1" applyAlignment="1">
      <alignment horizontal="left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7" fillId="3" borderId="22" xfId="0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7" fillId="3" borderId="33" xfId="0" applyFont="1" applyFill="1" applyBorder="1" applyAlignment="1">
      <alignment horizontal="center" vertical="center"/>
    </xf>
    <xf numFmtId="0" fontId="7" fillId="3" borderId="19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left" vertical="center" wrapText="1"/>
    </xf>
    <xf numFmtId="0" fontId="6" fillId="0" borderId="16" xfId="0" applyFont="1" applyBorder="1" applyAlignment="1">
      <alignment horizontal="center" vertical="center"/>
    </xf>
    <xf numFmtId="0" fontId="5" fillId="4" borderId="9" xfId="0" applyFont="1" applyFill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6" fillId="0" borderId="27" xfId="0" applyFont="1" applyBorder="1" applyAlignment="1">
      <alignment horizontal="center" vertical="center"/>
    </xf>
    <xf numFmtId="0" fontId="3" fillId="0" borderId="9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5" borderId="34" xfId="0" applyFont="1" applyFill="1" applyBorder="1" applyAlignment="1">
      <alignment horizontal="center" vertical="center"/>
    </xf>
    <xf numFmtId="0" fontId="1" fillId="0" borderId="16" xfId="0" applyFont="1" applyBorder="1" applyAlignment="1">
      <alignment horizontal="center" vertical="center" wrapText="1"/>
    </xf>
    <xf numFmtId="0" fontId="1" fillId="5" borderId="17" xfId="0" applyFont="1" applyFill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 wrapText="1"/>
    </xf>
    <xf numFmtId="0" fontId="9" fillId="0" borderId="0" xfId="0" applyFont="1"/>
    <xf numFmtId="0" fontId="3" fillId="4" borderId="9" xfId="0" applyFont="1" applyFill="1" applyBorder="1" applyAlignment="1">
      <alignment horizontal="left" vertical="center" wrapText="1"/>
    </xf>
    <xf numFmtId="0" fontId="2" fillId="3" borderId="20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/>
    </xf>
    <xf numFmtId="0" fontId="6" fillId="3" borderId="23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6" fillId="3" borderId="33" xfId="0" applyFont="1" applyFill="1" applyBorder="1" applyAlignment="1">
      <alignment horizontal="center" vertical="center"/>
    </xf>
    <xf numFmtId="0" fontId="6" fillId="3" borderId="19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left" vertical="center" wrapText="1"/>
    </xf>
    <xf numFmtId="0" fontId="6" fillId="5" borderId="16" xfId="0" applyFont="1" applyFill="1" applyBorder="1" applyAlignment="1">
      <alignment horizontal="center" vertical="center"/>
    </xf>
    <xf numFmtId="0" fontId="6" fillId="5" borderId="12" xfId="0" applyFont="1" applyFill="1" applyBorder="1" applyAlignment="1">
      <alignment horizontal="center" vertical="center"/>
    </xf>
    <xf numFmtId="0" fontId="6" fillId="5" borderId="8" xfId="0" applyFont="1" applyFill="1" applyBorder="1" applyAlignment="1">
      <alignment horizontal="center" vertical="center"/>
    </xf>
    <xf numFmtId="0" fontId="6" fillId="5" borderId="16" xfId="0" applyFont="1" applyFill="1" applyBorder="1" applyAlignment="1">
      <alignment horizontal="center" vertical="center" wrapText="1"/>
    </xf>
    <xf numFmtId="0" fontId="6" fillId="5" borderId="12" xfId="0" applyFont="1" applyFill="1" applyBorder="1" applyAlignment="1">
      <alignment horizontal="center" vertical="center" wrapText="1"/>
    </xf>
    <xf numFmtId="0" fontId="6" fillId="5" borderId="8" xfId="0" applyFont="1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left" vertical="center"/>
    </xf>
    <xf numFmtId="0" fontId="6" fillId="5" borderId="25" xfId="0" applyFont="1" applyFill="1" applyBorder="1" applyAlignment="1">
      <alignment horizontal="center" vertical="center"/>
    </xf>
    <xf numFmtId="0" fontId="6" fillId="5" borderId="25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5" borderId="0" xfId="0" applyFont="1" applyFill="1" applyAlignment="1">
      <alignment horizontal="center" vertical="center"/>
    </xf>
    <xf numFmtId="0" fontId="1" fillId="7" borderId="0" xfId="0" applyFont="1" applyFill="1" applyAlignment="1">
      <alignment horizontal="center" vertical="center"/>
    </xf>
    <xf numFmtId="0" fontId="1" fillId="8" borderId="0" xfId="0" applyFont="1" applyFill="1" applyAlignment="1">
      <alignment horizontal="center" vertical="center"/>
    </xf>
    <xf numFmtId="0" fontId="2" fillId="4" borderId="16" xfId="0" applyFont="1" applyFill="1" applyBorder="1" applyAlignment="1">
      <alignment horizontal="center" vertical="center"/>
    </xf>
    <xf numFmtId="0" fontId="5" fillId="3" borderId="22" xfId="0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/>
    </xf>
    <xf numFmtId="0" fontId="5" fillId="5" borderId="0" xfId="0" applyFont="1" applyFill="1"/>
    <xf numFmtId="0" fontId="5" fillId="5" borderId="0" xfId="0" applyFont="1" applyFill="1" applyAlignment="1">
      <alignment horizontal="center" vertical="center"/>
    </xf>
    <xf numFmtId="0" fontId="1" fillId="0" borderId="9" xfId="0" applyFont="1" applyBorder="1"/>
    <xf numFmtId="0" fontId="4" fillId="6" borderId="7" xfId="0" applyFont="1" applyFill="1" applyBorder="1" applyAlignment="1">
      <alignment horizontal="center" vertical="center" wrapText="1"/>
    </xf>
    <xf numFmtId="0" fontId="4" fillId="6" borderId="6" xfId="0" applyFont="1" applyFill="1" applyBorder="1" applyAlignment="1">
      <alignment horizontal="center" vertical="center" wrapText="1"/>
    </xf>
    <xf numFmtId="0" fontId="4" fillId="6" borderId="31" xfId="0" applyFont="1" applyFill="1" applyBorder="1" applyAlignment="1">
      <alignment horizontal="center" vertical="center" wrapText="1"/>
    </xf>
    <xf numFmtId="0" fontId="4" fillId="6" borderId="1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4" fillId="6" borderId="32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center" vertical="center" wrapText="1"/>
    </xf>
    <xf numFmtId="0" fontId="2" fillId="5" borderId="17" xfId="0" applyFont="1" applyFill="1" applyBorder="1" applyAlignment="1">
      <alignment horizontal="center" vertical="center" wrapText="1"/>
    </xf>
    <xf numFmtId="0" fontId="2" fillId="5" borderId="12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16" xfId="0" applyFont="1" applyFill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5" fillId="3" borderId="46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5" fillId="3" borderId="23" xfId="0" applyFont="1" applyFill="1" applyBorder="1" applyAlignment="1">
      <alignment horizontal="center" vertical="center" wrapText="1"/>
    </xf>
    <xf numFmtId="0" fontId="5" fillId="3" borderId="47" xfId="0" applyFont="1" applyFill="1" applyBorder="1" applyAlignment="1">
      <alignment horizontal="center" vertical="center" wrapText="1"/>
    </xf>
    <xf numFmtId="0" fontId="5" fillId="2" borderId="47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3" fillId="0" borderId="9" xfId="0" applyFont="1" applyBorder="1" applyAlignment="1">
      <alignment vertical="center" wrapText="1"/>
    </xf>
    <xf numFmtId="0" fontId="5" fillId="4" borderId="9" xfId="0" applyFont="1" applyFill="1" applyBorder="1" applyAlignment="1">
      <alignment vertical="center" wrapText="1"/>
    </xf>
    <xf numFmtId="0" fontId="2" fillId="5" borderId="9" xfId="0" applyFont="1" applyFill="1" applyBorder="1" applyAlignment="1">
      <alignment vertical="center" wrapText="1"/>
    </xf>
    <xf numFmtId="0" fontId="5" fillId="5" borderId="9" xfId="0" applyFont="1" applyFill="1" applyBorder="1" applyAlignment="1">
      <alignment vertical="center" wrapText="1"/>
    </xf>
    <xf numFmtId="0" fontId="2" fillId="0" borderId="26" xfId="0" applyFont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 vertical="center" wrapText="1"/>
    </xf>
    <xf numFmtId="0" fontId="5" fillId="2" borderId="23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vertical="center" wrapText="1"/>
    </xf>
    <xf numFmtId="0" fontId="3" fillId="4" borderId="9" xfId="0" applyFont="1" applyFill="1" applyBorder="1" applyAlignment="1">
      <alignment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3" fillId="5" borderId="16" xfId="0" applyFont="1" applyFill="1" applyBorder="1" applyAlignment="1">
      <alignment horizontal="center" vertical="center" wrapText="1"/>
    </xf>
    <xf numFmtId="0" fontId="1" fillId="5" borderId="0" xfId="0" applyFont="1" applyFill="1"/>
    <xf numFmtId="0" fontId="1" fillId="0" borderId="17" xfId="0" applyFont="1" applyBorder="1"/>
    <xf numFmtId="0" fontId="2" fillId="5" borderId="17" xfId="0" applyFont="1" applyFill="1" applyBorder="1"/>
    <xf numFmtId="0" fontId="2" fillId="5" borderId="8" xfId="0" applyFont="1" applyFill="1" applyBorder="1" applyAlignment="1">
      <alignment horizontal="center" vertical="center"/>
    </xf>
    <xf numFmtId="0" fontId="2" fillId="5" borderId="16" xfId="0" applyFont="1" applyFill="1" applyBorder="1" applyAlignment="1">
      <alignment horizontal="center" vertical="center"/>
    </xf>
    <xf numFmtId="0" fontId="2" fillId="5" borderId="12" xfId="0" applyFont="1" applyFill="1" applyBorder="1" applyAlignment="1">
      <alignment horizontal="center" vertical="center"/>
    </xf>
    <xf numFmtId="0" fontId="2" fillId="5" borderId="29" xfId="0" applyFont="1" applyFill="1" applyBorder="1"/>
    <xf numFmtId="0" fontId="2" fillId="5" borderId="10" xfId="0" applyFont="1" applyFill="1" applyBorder="1" applyAlignment="1">
      <alignment horizontal="center" vertical="center"/>
    </xf>
    <xf numFmtId="0" fontId="2" fillId="5" borderId="30" xfId="0" applyFont="1" applyFill="1" applyBorder="1" applyAlignment="1">
      <alignment horizontal="center" vertical="center"/>
    </xf>
    <xf numFmtId="0" fontId="2" fillId="5" borderId="13" xfId="0" applyFont="1" applyFill="1" applyBorder="1" applyAlignment="1">
      <alignment horizontal="center" vertical="center"/>
    </xf>
    <xf numFmtId="0" fontId="5" fillId="2" borderId="19" xfId="0" applyFont="1" applyFill="1" applyBorder="1" applyAlignment="1">
      <alignment vertical="center" wrapText="1"/>
    </xf>
    <xf numFmtId="0" fontId="3" fillId="4" borderId="17" xfId="0" applyFont="1" applyFill="1" applyBorder="1" applyAlignment="1">
      <alignment vertical="center" wrapText="1"/>
    </xf>
    <xf numFmtId="0" fontId="2" fillId="0" borderId="29" xfId="0" applyFont="1" applyBorder="1"/>
    <xf numFmtId="0" fontId="2" fillId="0" borderId="10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5" fillId="3" borderId="19" xfId="0" applyFont="1" applyFill="1" applyBorder="1" applyAlignment="1">
      <alignment vertical="center" wrapText="1"/>
    </xf>
    <xf numFmtId="0" fontId="5" fillId="3" borderId="23" xfId="0" applyFont="1" applyFill="1" applyBorder="1" applyAlignment="1">
      <alignment horizontal="center" vertical="center"/>
    </xf>
    <xf numFmtId="0" fontId="5" fillId="3" borderId="20" xfId="0" applyFont="1" applyFill="1" applyBorder="1" applyAlignment="1">
      <alignment horizontal="center" vertical="center"/>
    </xf>
    <xf numFmtId="0" fontId="2" fillId="5" borderId="17" xfId="0" applyFont="1" applyFill="1" applyBorder="1" applyAlignment="1">
      <alignment vertical="center" wrapText="1"/>
    </xf>
    <xf numFmtId="0" fontId="2" fillId="4" borderId="12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2" fillId="0" borderId="17" xfId="0" applyFont="1" applyBorder="1"/>
    <xf numFmtId="0" fontId="2" fillId="0" borderId="16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7" xfId="0" applyFont="1" applyBorder="1" applyAlignment="1">
      <alignment vertical="center" wrapText="1"/>
    </xf>
    <xf numFmtId="0" fontId="2" fillId="4" borderId="17" xfId="0" applyFont="1" applyFill="1" applyBorder="1" applyAlignment="1">
      <alignment vertical="center" wrapText="1"/>
    </xf>
    <xf numFmtId="0" fontId="2" fillId="5" borderId="10" xfId="0" applyFont="1" applyFill="1" applyBorder="1" applyAlignment="1">
      <alignment horizontal="center" vertical="center" wrapText="1"/>
    </xf>
    <xf numFmtId="0" fontId="3" fillId="4" borderId="17" xfId="0" applyFont="1" applyFill="1" applyBorder="1"/>
    <xf numFmtId="0" fontId="2" fillId="5" borderId="29" xfId="0" applyFont="1" applyFill="1" applyBorder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2" fillId="4" borderId="9" xfId="0" applyFont="1" applyFill="1" applyBorder="1" applyAlignment="1">
      <alignment horizontal="center" vertical="center" wrapText="1"/>
    </xf>
    <xf numFmtId="0" fontId="2" fillId="4" borderId="43" xfId="0" applyFont="1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/>
    </xf>
    <xf numFmtId="0" fontId="2" fillId="5" borderId="43" xfId="0" applyFont="1" applyFill="1" applyBorder="1" applyAlignment="1">
      <alignment horizontal="center" vertical="center"/>
    </xf>
    <xf numFmtId="0" fontId="2" fillId="5" borderId="14" xfId="0" applyFont="1" applyFill="1" applyBorder="1" applyAlignment="1">
      <alignment horizontal="center" vertical="center"/>
    </xf>
    <xf numFmtId="0" fontId="2" fillId="5" borderId="45" xfId="0" applyFont="1" applyFill="1" applyBorder="1" applyAlignment="1">
      <alignment horizontal="center" vertical="center"/>
    </xf>
    <xf numFmtId="0" fontId="5" fillId="2" borderId="46" xfId="0" applyFont="1" applyFill="1" applyBorder="1" applyAlignment="1">
      <alignment horizontal="center" vertical="center" wrapText="1"/>
    </xf>
    <xf numFmtId="0" fontId="5" fillId="2" borderId="48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5" fillId="3" borderId="54" xfId="0" applyFont="1" applyFill="1" applyBorder="1" applyAlignment="1">
      <alignment horizontal="center" vertical="center" wrapText="1"/>
    </xf>
    <xf numFmtId="0" fontId="5" fillId="3" borderId="48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4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43" xfId="0" applyFont="1" applyBorder="1" applyAlignment="1">
      <alignment horizontal="center" vertical="center"/>
    </xf>
    <xf numFmtId="0" fontId="2" fillId="5" borderId="9" xfId="0" applyFont="1" applyFill="1" applyBorder="1" applyAlignment="1">
      <alignment horizontal="center" vertical="center" wrapText="1"/>
    </xf>
    <xf numFmtId="0" fontId="2" fillId="5" borderId="43" xfId="0" applyFont="1" applyFill="1" applyBorder="1" applyAlignment="1">
      <alignment horizontal="center" vertical="center" wrapText="1"/>
    </xf>
    <xf numFmtId="0" fontId="2" fillId="5" borderId="14" xfId="0" applyFont="1" applyFill="1" applyBorder="1" applyAlignment="1">
      <alignment horizontal="center" vertical="center" wrapText="1"/>
    </xf>
    <xf numFmtId="0" fontId="2" fillId="5" borderId="45" xfId="0" applyFont="1" applyFill="1" applyBorder="1" applyAlignment="1">
      <alignment horizontal="center" vertical="center" wrapText="1"/>
    </xf>
    <xf numFmtId="0" fontId="5" fillId="3" borderId="46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/>
    </xf>
    <xf numFmtId="0" fontId="2" fillId="4" borderId="43" xfId="0" applyFont="1" applyFill="1" applyBorder="1" applyAlignment="1">
      <alignment horizontal="center" vertical="center"/>
    </xf>
    <xf numFmtId="0" fontId="5" fillId="2" borderId="54" xfId="0" applyFont="1" applyFill="1" applyBorder="1" applyAlignment="1">
      <alignment horizontal="center" vertical="center" wrapText="1"/>
    </xf>
    <xf numFmtId="0" fontId="2" fillId="4" borderId="5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1" fillId="0" borderId="8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4" fillId="6" borderId="56" xfId="0" applyFont="1" applyFill="1" applyBorder="1" applyAlignment="1">
      <alignment horizontal="center" vertical="center"/>
    </xf>
    <xf numFmtId="0" fontId="7" fillId="3" borderId="47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6" fillId="3" borderId="47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5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2" fillId="5" borderId="55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50" xfId="0" applyFont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6" fillId="5" borderId="50" xfId="0" applyFont="1" applyFill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5" borderId="8" xfId="0" applyFont="1" applyFill="1" applyBorder="1" applyAlignment="1">
      <alignment horizontal="center"/>
    </xf>
    <xf numFmtId="0" fontId="2" fillId="5" borderId="4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5" fillId="3" borderId="48" xfId="0" applyFont="1" applyFill="1" applyBorder="1" applyAlignment="1">
      <alignment horizontal="center" vertical="center"/>
    </xf>
    <xf numFmtId="0" fontId="2" fillId="5" borderId="55" xfId="0" applyFont="1" applyFill="1" applyBorder="1" applyAlignment="1">
      <alignment horizontal="center" vertical="center"/>
    </xf>
    <xf numFmtId="0" fontId="2" fillId="5" borderId="60" xfId="0" applyFont="1" applyFill="1" applyBorder="1" applyAlignment="1">
      <alignment horizontal="center" vertical="center"/>
    </xf>
    <xf numFmtId="0" fontId="5" fillId="3" borderId="54" xfId="0" applyFont="1" applyFill="1" applyBorder="1" applyAlignment="1">
      <alignment horizontal="center" vertical="center"/>
    </xf>
    <xf numFmtId="0" fontId="2" fillId="0" borderId="55" xfId="0" applyFont="1" applyBorder="1" applyAlignment="1">
      <alignment horizontal="center" vertical="center" wrapText="1"/>
    </xf>
    <xf numFmtId="0" fontId="2" fillId="4" borderId="55" xfId="0" applyFont="1" applyFill="1" applyBorder="1" applyAlignment="1">
      <alignment horizontal="center" vertical="center"/>
    </xf>
    <xf numFmtId="0" fontId="2" fillId="0" borderId="55" xfId="0" applyFont="1" applyBorder="1" applyAlignment="1">
      <alignment horizontal="center" vertical="center"/>
    </xf>
    <xf numFmtId="0" fontId="2" fillId="4" borderId="61" xfId="0" applyFont="1" applyFill="1" applyBorder="1" applyAlignment="1">
      <alignment horizontal="center" vertical="center" wrapText="1"/>
    </xf>
    <xf numFmtId="0" fontId="4" fillId="6" borderId="62" xfId="0" applyFont="1" applyFill="1" applyBorder="1" applyAlignment="1">
      <alignment horizontal="center" vertical="center" wrapText="1"/>
    </xf>
    <xf numFmtId="0" fontId="5" fillId="3" borderId="58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/>
    </xf>
    <xf numFmtId="0" fontId="2" fillId="5" borderId="10" xfId="0" applyFont="1" applyFill="1" applyBorder="1" applyAlignment="1">
      <alignment horizontal="center"/>
    </xf>
    <xf numFmtId="0" fontId="3" fillId="5" borderId="8" xfId="0" applyFont="1" applyFill="1" applyBorder="1" applyAlignment="1">
      <alignment horizontal="center" vertical="center" wrapText="1"/>
    </xf>
    <xf numFmtId="0" fontId="5" fillId="3" borderId="33" xfId="0" applyFont="1" applyFill="1" applyBorder="1" applyAlignment="1">
      <alignment horizontal="center" vertical="center" wrapText="1"/>
    </xf>
    <xf numFmtId="0" fontId="5" fillId="3" borderId="69" xfId="0" applyFont="1" applyFill="1" applyBorder="1" applyAlignment="1">
      <alignment horizontal="center" vertical="center" wrapText="1"/>
    </xf>
    <xf numFmtId="0" fontId="5" fillId="3" borderId="70" xfId="0" applyFont="1" applyFill="1" applyBorder="1" applyAlignment="1">
      <alignment horizontal="center" vertical="center" wrapText="1"/>
    </xf>
    <xf numFmtId="0" fontId="5" fillId="3" borderId="71" xfId="0" applyFont="1" applyFill="1" applyBorder="1" applyAlignment="1">
      <alignment horizontal="center" vertical="center" wrapText="1"/>
    </xf>
    <xf numFmtId="0" fontId="5" fillId="3" borderId="46" xfId="0" applyFont="1" applyFill="1" applyBorder="1" applyAlignment="1">
      <alignment horizontal="center" vertical="center"/>
    </xf>
    <xf numFmtId="0" fontId="4" fillId="6" borderId="57" xfId="0" applyFont="1" applyFill="1" applyBorder="1" applyAlignment="1">
      <alignment horizontal="center" vertical="center"/>
    </xf>
    <xf numFmtId="0" fontId="4" fillId="6" borderId="73" xfId="0" applyFont="1" applyFill="1" applyBorder="1" applyAlignment="1">
      <alignment horizontal="center" vertical="center"/>
    </xf>
    <xf numFmtId="0" fontId="6" fillId="0" borderId="18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/>
    </xf>
    <xf numFmtId="0" fontId="7" fillId="3" borderId="21" xfId="0" applyFont="1" applyFill="1" applyBorder="1" applyAlignment="1">
      <alignment horizontal="center" vertical="center"/>
    </xf>
    <xf numFmtId="0" fontId="6" fillId="0" borderId="26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/>
    </xf>
    <xf numFmtId="0" fontId="6" fillId="5" borderId="18" xfId="0" applyFont="1" applyFill="1" applyBorder="1" applyAlignment="1">
      <alignment horizontal="center" vertical="center" wrapText="1"/>
    </xf>
    <xf numFmtId="0" fontId="6" fillId="5" borderId="26" xfId="0" applyFont="1" applyFill="1" applyBorder="1" applyAlignment="1">
      <alignment horizontal="center" vertical="center" wrapText="1"/>
    </xf>
    <xf numFmtId="0" fontId="5" fillId="2" borderId="33" xfId="0" applyFont="1" applyFill="1" applyBorder="1" applyAlignment="1">
      <alignment horizontal="center" vertical="center"/>
    </xf>
    <xf numFmtId="0" fontId="2" fillId="0" borderId="34" xfId="0" applyFont="1" applyBorder="1" applyAlignment="1">
      <alignment horizontal="center" vertical="center" wrapText="1"/>
    </xf>
    <xf numFmtId="0" fontId="2" fillId="0" borderId="44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/>
    </xf>
    <xf numFmtId="0" fontId="5" fillId="2" borderId="21" xfId="0" applyFont="1" applyFill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4" borderId="75" xfId="0" applyFont="1" applyFill="1" applyBorder="1"/>
    <xf numFmtId="0" fontId="2" fillId="4" borderId="76" xfId="0" applyFont="1" applyFill="1" applyBorder="1" applyAlignment="1">
      <alignment horizontal="center" vertical="center" wrapText="1"/>
    </xf>
    <xf numFmtId="0" fontId="2" fillId="4" borderId="77" xfId="0" applyFont="1" applyFill="1" applyBorder="1" applyAlignment="1">
      <alignment horizontal="center" vertical="center" wrapText="1"/>
    </xf>
    <xf numFmtId="0" fontId="2" fillId="4" borderId="78" xfId="0" applyFont="1" applyFill="1" applyBorder="1" applyAlignment="1">
      <alignment horizontal="center" vertical="center" wrapText="1"/>
    </xf>
    <xf numFmtId="0" fontId="2" fillId="4" borderId="79" xfId="0" applyFont="1" applyFill="1" applyBorder="1" applyAlignment="1">
      <alignment horizontal="center" vertical="center" wrapText="1"/>
    </xf>
    <xf numFmtId="0" fontId="2" fillId="4" borderId="80" xfId="0" applyFont="1" applyFill="1" applyBorder="1" applyAlignment="1">
      <alignment horizontal="center" vertical="center" wrapText="1"/>
    </xf>
    <xf numFmtId="0" fontId="2" fillId="4" borderId="81" xfId="0" applyFont="1" applyFill="1" applyBorder="1" applyAlignment="1">
      <alignment horizontal="center" vertical="center" wrapText="1"/>
    </xf>
    <xf numFmtId="0" fontId="5" fillId="2" borderId="83" xfId="0" applyFont="1" applyFill="1" applyBorder="1" applyAlignment="1">
      <alignment horizontal="left" vertical="center" wrapText="1"/>
    </xf>
    <xf numFmtId="0" fontId="5" fillId="2" borderId="84" xfId="0" applyFont="1" applyFill="1" applyBorder="1" applyAlignment="1">
      <alignment horizontal="center" vertical="center" wrapText="1"/>
    </xf>
    <xf numFmtId="0" fontId="5" fillId="2" borderId="69" xfId="0" applyFont="1" applyFill="1" applyBorder="1" applyAlignment="1">
      <alignment horizontal="center" vertical="center" wrapText="1"/>
    </xf>
    <xf numFmtId="0" fontId="5" fillId="2" borderId="85" xfId="0" applyFont="1" applyFill="1" applyBorder="1" applyAlignment="1">
      <alignment horizontal="center" vertical="center" wrapText="1"/>
    </xf>
    <xf numFmtId="0" fontId="5" fillId="2" borderId="71" xfId="0" applyFont="1" applyFill="1" applyBorder="1" applyAlignment="1">
      <alignment horizontal="center" vertical="center" wrapText="1"/>
    </xf>
    <xf numFmtId="0" fontId="5" fillId="2" borderId="86" xfId="0" applyFont="1" applyFill="1" applyBorder="1" applyAlignment="1">
      <alignment horizontal="center" vertical="center"/>
    </xf>
    <xf numFmtId="0" fontId="5" fillId="2" borderId="70" xfId="0" applyFont="1" applyFill="1" applyBorder="1" applyAlignment="1">
      <alignment horizontal="center" vertical="center"/>
    </xf>
    <xf numFmtId="0" fontId="5" fillId="2" borderId="84" xfId="0" applyFont="1" applyFill="1" applyBorder="1" applyAlignment="1">
      <alignment horizontal="center" vertical="center"/>
    </xf>
    <xf numFmtId="0" fontId="5" fillId="2" borderId="71" xfId="0" applyFont="1" applyFill="1" applyBorder="1" applyAlignment="1">
      <alignment horizontal="center" vertical="center"/>
    </xf>
    <xf numFmtId="0" fontId="5" fillId="2" borderId="72" xfId="0" applyFont="1" applyFill="1" applyBorder="1" applyAlignment="1">
      <alignment horizontal="center" vertical="center"/>
    </xf>
    <xf numFmtId="0" fontId="5" fillId="2" borderId="87" xfId="0" applyFont="1" applyFill="1" applyBorder="1" applyAlignment="1">
      <alignment horizontal="center" vertical="center"/>
    </xf>
    <xf numFmtId="0" fontId="5" fillId="2" borderId="68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5" fillId="4" borderId="82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2" fillId="5" borderId="3" xfId="0" applyFont="1" applyFill="1" applyBorder="1"/>
    <xf numFmtId="0" fontId="5" fillId="2" borderId="35" xfId="0" applyFont="1" applyFill="1" applyBorder="1" applyAlignment="1">
      <alignment horizontal="center" vertical="center" wrapText="1"/>
    </xf>
    <xf numFmtId="0" fontId="5" fillId="2" borderId="38" xfId="0" applyFont="1" applyFill="1" applyBorder="1" applyAlignment="1">
      <alignment horizontal="center" vertical="center" wrapText="1"/>
    </xf>
    <xf numFmtId="0" fontId="2" fillId="5" borderId="0" xfId="0" applyFont="1" applyFill="1" applyAlignment="1">
      <alignment horizontal="center" wrapText="1"/>
    </xf>
    <xf numFmtId="0" fontId="5" fillId="5" borderId="15" xfId="0" applyFont="1" applyFill="1" applyBorder="1" applyAlignment="1">
      <alignment horizontal="center" vertical="center"/>
    </xf>
    <xf numFmtId="0" fontId="2" fillId="5" borderId="0" xfId="0" applyFont="1" applyFill="1"/>
    <xf numFmtId="0" fontId="4" fillId="6" borderId="83" xfId="0" applyFont="1" applyFill="1" applyBorder="1" applyAlignment="1">
      <alignment horizontal="center" vertical="center" wrapText="1"/>
    </xf>
    <xf numFmtId="0" fontId="4" fillId="6" borderId="84" xfId="0" applyFont="1" applyFill="1" applyBorder="1" applyAlignment="1">
      <alignment horizontal="center" vertical="center" wrapText="1"/>
    </xf>
    <xf numFmtId="0" fontId="4" fillId="6" borderId="51" xfId="0" applyFont="1" applyFill="1" applyBorder="1" applyAlignment="1">
      <alignment horizontal="center" vertical="center" wrapText="1"/>
    </xf>
    <xf numFmtId="0" fontId="4" fillId="6" borderId="56" xfId="0" applyFont="1" applyFill="1" applyBorder="1" applyAlignment="1">
      <alignment horizontal="center" vertical="center" wrapText="1"/>
    </xf>
    <xf numFmtId="0" fontId="4" fillId="6" borderId="52" xfId="0" applyFont="1" applyFill="1" applyBorder="1" applyAlignment="1">
      <alignment horizontal="center" vertical="center" wrapText="1"/>
    </xf>
    <xf numFmtId="0" fontId="4" fillId="6" borderId="86" xfId="0" applyFont="1" applyFill="1" applyBorder="1" applyAlignment="1">
      <alignment horizontal="center" vertical="center"/>
    </xf>
    <xf numFmtId="0" fontId="4" fillId="6" borderId="70" xfId="0" applyFont="1" applyFill="1" applyBorder="1" applyAlignment="1">
      <alignment horizontal="center" vertical="center"/>
    </xf>
    <xf numFmtId="0" fontId="4" fillId="6" borderId="84" xfId="0" applyFont="1" applyFill="1" applyBorder="1" applyAlignment="1">
      <alignment horizontal="center" vertical="center"/>
    </xf>
    <xf numFmtId="0" fontId="4" fillId="6" borderId="52" xfId="0" applyFont="1" applyFill="1" applyBorder="1" applyAlignment="1">
      <alignment horizontal="center" vertical="center"/>
    </xf>
    <xf numFmtId="0" fontId="4" fillId="6" borderId="87" xfId="0" applyFont="1" applyFill="1" applyBorder="1" applyAlignment="1">
      <alignment horizontal="center" vertical="center"/>
    </xf>
    <xf numFmtId="0" fontId="4" fillId="6" borderId="89" xfId="0" applyFont="1" applyFill="1" applyBorder="1" applyAlignment="1">
      <alignment horizontal="center" vertical="center" wrapText="1"/>
    </xf>
    <xf numFmtId="0" fontId="4" fillId="6" borderId="90" xfId="0" applyFont="1" applyFill="1" applyBorder="1" applyAlignment="1">
      <alignment horizontal="center" vertical="center" wrapText="1"/>
    </xf>
    <xf numFmtId="0" fontId="4" fillId="6" borderId="91" xfId="0" applyFont="1" applyFill="1" applyBorder="1" applyAlignment="1">
      <alignment horizontal="center" vertical="center" wrapText="1"/>
    </xf>
    <xf numFmtId="0" fontId="4" fillId="6" borderId="0" xfId="0" applyFont="1" applyFill="1" applyAlignment="1">
      <alignment horizontal="center" vertical="center" wrapText="1"/>
    </xf>
    <xf numFmtId="0" fontId="4" fillId="6" borderId="92" xfId="0" applyFont="1" applyFill="1" applyBorder="1" applyAlignment="1">
      <alignment horizontal="center" vertical="center" wrapText="1"/>
    </xf>
    <xf numFmtId="0" fontId="4" fillId="6" borderId="93" xfId="0" applyFont="1" applyFill="1" applyBorder="1" applyAlignment="1">
      <alignment horizontal="center" vertical="center"/>
    </xf>
    <xf numFmtId="0" fontId="4" fillId="6" borderId="94" xfId="0" applyFont="1" applyFill="1" applyBorder="1" applyAlignment="1">
      <alignment horizontal="center" vertical="center"/>
    </xf>
    <xf numFmtId="0" fontId="4" fillId="6" borderId="90" xfId="0" applyFont="1" applyFill="1" applyBorder="1" applyAlignment="1">
      <alignment horizontal="center" vertical="center"/>
    </xf>
    <xf numFmtId="0" fontId="4" fillId="6" borderId="92" xfId="0" applyFont="1" applyFill="1" applyBorder="1" applyAlignment="1">
      <alignment horizontal="center" vertical="center"/>
    </xf>
    <xf numFmtId="0" fontId="4" fillId="6" borderId="95" xfId="0" applyFont="1" applyFill="1" applyBorder="1" applyAlignment="1">
      <alignment horizontal="center" vertical="center"/>
    </xf>
    <xf numFmtId="0" fontId="5" fillId="5" borderId="15" xfId="0" applyFont="1" applyFill="1" applyBorder="1" applyAlignment="1">
      <alignment horizontal="center" vertical="center" wrapText="1"/>
    </xf>
    <xf numFmtId="0" fontId="2" fillId="5" borderId="15" xfId="0" applyFont="1" applyFill="1" applyBorder="1"/>
    <xf numFmtId="0" fontId="5" fillId="4" borderId="3" xfId="0" applyFont="1" applyFill="1" applyBorder="1" applyAlignment="1">
      <alignment horizontal="center" vertical="center" wrapText="1"/>
    </xf>
    <xf numFmtId="0" fontId="5" fillId="3" borderId="35" xfId="0" applyFont="1" applyFill="1" applyBorder="1" applyAlignment="1">
      <alignment horizontal="center" vertical="center" wrapText="1"/>
    </xf>
    <xf numFmtId="0" fontId="5" fillId="2" borderId="19" xfId="0" applyFont="1" applyFill="1" applyBorder="1"/>
    <xf numFmtId="0" fontId="5" fillId="2" borderId="36" xfId="0" applyFont="1" applyFill="1" applyBorder="1" applyAlignment="1">
      <alignment horizontal="center" vertical="center" wrapText="1"/>
    </xf>
    <xf numFmtId="0" fontId="5" fillId="2" borderId="37" xfId="0" applyFont="1" applyFill="1" applyBorder="1" applyAlignment="1">
      <alignment horizontal="center" vertical="center" wrapText="1"/>
    </xf>
    <xf numFmtId="0" fontId="5" fillId="2" borderId="65" xfId="0" applyFont="1" applyFill="1" applyBorder="1" applyAlignment="1">
      <alignment horizontal="center" vertical="center" wrapText="1"/>
    </xf>
    <xf numFmtId="0" fontId="5" fillId="2" borderId="64" xfId="0" applyFont="1" applyFill="1" applyBorder="1" applyAlignment="1">
      <alignment horizontal="center" vertical="center" wrapText="1"/>
    </xf>
    <xf numFmtId="0" fontId="5" fillId="2" borderId="66" xfId="0" applyFont="1" applyFill="1" applyBorder="1" applyAlignment="1">
      <alignment horizontal="center" vertical="center" wrapText="1"/>
    </xf>
    <xf numFmtId="0" fontId="5" fillId="2" borderId="67" xfId="0" applyFont="1" applyFill="1" applyBorder="1" applyAlignment="1">
      <alignment horizontal="center" vertical="center" wrapText="1"/>
    </xf>
    <xf numFmtId="0" fontId="4" fillId="6" borderId="91" xfId="0" applyFont="1" applyFill="1" applyBorder="1" applyAlignment="1">
      <alignment horizontal="left" vertical="center"/>
    </xf>
    <xf numFmtId="0" fontId="4" fillId="6" borderId="88" xfId="0" applyFont="1" applyFill="1" applyBorder="1" applyAlignment="1">
      <alignment horizontal="center" vertical="center"/>
    </xf>
    <xf numFmtId="0" fontId="4" fillId="6" borderId="97" xfId="0" applyFont="1" applyFill="1" applyBorder="1" applyAlignment="1">
      <alignment horizontal="center" vertical="center"/>
    </xf>
    <xf numFmtId="0" fontId="4" fillId="6" borderId="0" xfId="0" applyFont="1" applyFill="1" applyAlignment="1">
      <alignment horizontal="center" vertical="center"/>
    </xf>
    <xf numFmtId="0" fontId="4" fillId="6" borderId="94" xfId="0" applyFont="1" applyFill="1" applyBorder="1" applyAlignment="1">
      <alignment horizontal="center" vertical="center" wrapText="1"/>
    </xf>
    <xf numFmtId="0" fontId="4" fillId="6" borderId="98" xfId="0" applyFont="1" applyFill="1" applyBorder="1" applyAlignment="1">
      <alignment horizontal="center" vertical="center" wrapText="1"/>
    </xf>
    <xf numFmtId="0" fontId="4" fillId="6" borderId="99" xfId="0" applyFont="1" applyFill="1" applyBorder="1" applyAlignment="1">
      <alignment horizontal="center" vertical="center" wrapText="1"/>
    </xf>
    <xf numFmtId="0" fontId="5" fillId="5" borderId="102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47" xfId="0" applyFont="1" applyFill="1" applyBorder="1" applyAlignment="1">
      <alignment horizontal="center" vertical="center"/>
    </xf>
    <xf numFmtId="0" fontId="5" fillId="2" borderId="101" xfId="0" applyFont="1" applyFill="1" applyBorder="1" applyAlignment="1">
      <alignment horizontal="center" vertical="center"/>
    </xf>
    <xf numFmtId="0" fontId="5" fillId="4" borderId="102" xfId="0" applyFont="1" applyFill="1" applyBorder="1" applyAlignment="1">
      <alignment horizontal="center" vertical="center"/>
    </xf>
    <xf numFmtId="0" fontId="2" fillId="0" borderId="14" xfId="0" applyFont="1" applyBorder="1" applyAlignment="1">
      <alignment horizontal="left" vertical="center"/>
    </xf>
    <xf numFmtId="0" fontId="2" fillId="0" borderId="74" xfId="0" applyFont="1" applyBorder="1" applyAlignment="1">
      <alignment horizontal="center" vertical="center" wrapText="1"/>
    </xf>
    <xf numFmtId="0" fontId="2" fillId="0" borderId="100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5" borderId="74" xfId="0" applyFont="1" applyFill="1" applyBorder="1" applyAlignment="1">
      <alignment horizontal="center" vertical="center"/>
    </xf>
    <xf numFmtId="0" fontId="6" fillId="5" borderId="10" xfId="0" applyFont="1" applyFill="1" applyBorder="1" applyAlignment="1">
      <alignment horizontal="center" vertical="center"/>
    </xf>
    <xf numFmtId="0" fontId="5" fillId="5" borderId="103" xfId="0" applyFont="1" applyFill="1" applyBorder="1" applyAlignment="1">
      <alignment horizontal="center" vertical="center"/>
    </xf>
    <xf numFmtId="0" fontId="1" fillId="0" borderId="100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5" borderId="29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center" vertical="center" wrapText="1"/>
    </xf>
    <xf numFmtId="0" fontId="5" fillId="3" borderId="101" xfId="0" applyFont="1" applyFill="1" applyBorder="1" applyAlignment="1">
      <alignment horizontal="center" vertical="center"/>
    </xf>
    <xf numFmtId="0" fontId="6" fillId="0" borderId="100" xfId="0" applyFont="1" applyBorder="1" applyAlignment="1">
      <alignment horizontal="center" vertical="center" wrapText="1"/>
    </xf>
    <xf numFmtId="0" fontId="5" fillId="3" borderId="46" xfId="0" applyFont="1" applyFill="1" applyBorder="1" applyAlignment="1">
      <alignment horizontal="left" vertical="center"/>
    </xf>
    <xf numFmtId="0" fontId="2" fillId="5" borderId="14" xfId="0" applyFont="1" applyFill="1" applyBorder="1" applyAlignment="1">
      <alignment horizontal="left" vertical="center"/>
    </xf>
    <xf numFmtId="0" fontId="6" fillId="5" borderId="30" xfId="0" applyFont="1" applyFill="1" applyBorder="1" applyAlignment="1">
      <alignment horizontal="center" vertical="center"/>
    </xf>
    <xf numFmtId="0" fontId="6" fillId="5" borderId="13" xfId="0" applyFont="1" applyFill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/>
    </xf>
    <xf numFmtId="0" fontId="6" fillId="5" borderId="100" xfId="0" applyFont="1" applyFill="1" applyBorder="1" applyAlignment="1">
      <alignment horizontal="center" vertical="center" wrapText="1"/>
    </xf>
    <xf numFmtId="0" fontId="6" fillId="5" borderId="30" xfId="0" applyFont="1" applyFill="1" applyBorder="1" applyAlignment="1">
      <alignment horizontal="center" vertical="center" wrapText="1"/>
    </xf>
    <xf numFmtId="0" fontId="6" fillId="5" borderId="13" xfId="0" applyFont="1" applyFill="1" applyBorder="1" applyAlignment="1">
      <alignment horizontal="center" vertical="center" wrapText="1"/>
    </xf>
    <xf numFmtId="0" fontId="7" fillId="3" borderId="33" xfId="0" applyFont="1" applyFill="1" applyBorder="1" applyAlignment="1">
      <alignment horizontal="center" vertical="center" wrapText="1"/>
    </xf>
    <xf numFmtId="0" fontId="7" fillId="3" borderId="21" xfId="0" applyFont="1" applyFill="1" applyBorder="1" applyAlignment="1">
      <alignment horizontal="center" vertical="center" wrapText="1"/>
    </xf>
    <xf numFmtId="0" fontId="7" fillId="3" borderId="22" xfId="0" applyFont="1" applyFill="1" applyBorder="1" applyAlignment="1">
      <alignment horizontal="center" vertical="center" wrapText="1"/>
    </xf>
    <xf numFmtId="0" fontId="7" fillId="3" borderId="23" xfId="0" applyFont="1" applyFill="1" applyBorder="1" applyAlignment="1">
      <alignment horizontal="center" vertical="center" wrapText="1"/>
    </xf>
    <xf numFmtId="0" fontId="7" fillId="3" borderId="20" xfId="0" applyFont="1" applyFill="1" applyBorder="1" applyAlignment="1">
      <alignment horizontal="center" vertical="center" wrapText="1"/>
    </xf>
    <xf numFmtId="0" fontId="7" fillId="3" borderId="47" xfId="0" applyFont="1" applyFill="1" applyBorder="1" applyAlignment="1">
      <alignment horizontal="center" vertical="center" wrapText="1"/>
    </xf>
    <xf numFmtId="0" fontId="7" fillId="3" borderId="19" xfId="0" applyFont="1" applyFill="1" applyBorder="1" applyAlignment="1">
      <alignment horizontal="center" vertical="center" wrapText="1"/>
    </xf>
    <xf numFmtId="0" fontId="2" fillId="0" borderId="74" xfId="0" applyFont="1" applyBorder="1" applyAlignment="1">
      <alignment horizontal="center" vertical="center"/>
    </xf>
    <xf numFmtId="0" fontId="2" fillId="0" borderId="100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5" borderId="74" xfId="0" applyFont="1" applyFill="1" applyBorder="1" applyAlignment="1">
      <alignment horizontal="center" vertical="center"/>
    </xf>
    <xf numFmtId="0" fontId="1" fillId="5" borderId="10" xfId="0" applyFont="1" applyFill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 wrapText="1"/>
    </xf>
    <xf numFmtId="0" fontId="5" fillId="2" borderId="104" xfId="0" applyFont="1" applyFill="1" applyBorder="1" applyAlignment="1">
      <alignment horizontal="center" vertical="center" wrapText="1"/>
    </xf>
    <xf numFmtId="0" fontId="5" fillId="2" borderId="104" xfId="0" applyFont="1" applyFill="1" applyBorder="1" applyAlignment="1">
      <alignment horizontal="center" vertical="center"/>
    </xf>
    <xf numFmtId="0" fontId="5" fillId="2" borderId="105" xfId="0" applyFont="1" applyFill="1" applyBorder="1" applyAlignment="1">
      <alignment horizontal="center" vertical="center"/>
    </xf>
    <xf numFmtId="0" fontId="4" fillId="6" borderId="101" xfId="0" applyFont="1" applyFill="1" applyBorder="1" applyAlignment="1">
      <alignment horizontal="center" vertical="center" wrapText="1"/>
    </xf>
    <xf numFmtId="0" fontId="4" fillId="6" borderId="106" xfId="0" applyFont="1" applyFill="1" applyBorder="1" applyAlignment="1">
      <alignment horizontal="center" vertical="center" wrapText="1"/>
    </xf>
    <xf numFmtId="0" fontId="5" fillId="2" borderId="107" xfId="0" applyFont="1" applyFill="1" applyBorder="1" applyAlignment="1">
      <alignment horizontal="center" vertical="center" wrapText="1"/>
    </xf>
    <xf numFmtId="0" fontId="5" fillId="5" borderId="102" xfId="0" applyFont="1" applyFill="1" applyBorder="1" applyAlignment="1">
      <alignment horizontal="center" vertical="center" wrapText="1"/>
    </xf>
    <xf numFmtId="0" fontId="5" fillId="5" borderId="103" xfId="0" applyFont="1" applyFill="1" applyBorder="1" applyAlignment="1">
      <alignment horizontal="center" vertical="center" wrapText="1"/>
    </xf>
    <xf numFmtId="0" fontId="5" fillId="2" borderId="108" xfId="0" applyFont="1" applyFill="1" applyBorder="1" applyAlignment="1">
      <alignment horizontal="center" vertical="center"/>
    </xf>
    <xf numFmtId="0" fontId="5" fillId="2" borderId="109" xfId="0" applyFont="1" applyFill="1" applyBorder="1" applyAlignment="1">
      <alignment horizontal="center" vertical="center"/>
    </xf>
    <xf numFmtId="0" fontId="5" fillId="2" borderId="110" xfId="0" applyFont="1" applyFill="1" applyBorder="1" applyAlignment="1">
      <alignment horizontal="center" vertical="center"/>
    </xf>
    <xf numFmtId="0" fontId="5" fillId="2" borderId="111" xfId="0" applyFont="1" applyFill="1" applyBorder="1" applyAlignment="1">
      <alignment horizontal="center" vertical="center"/>
    </xf>
    <xf numFmtId="0" fontId="4" fillId="6" borderId="98" xfId="0" applyFont="1" applyFill="1" applyBorder="1" applyAlignment="1">
      <alignment horizontal="left" vertical="center"/>
    </xf>
    <xf numFmtId="0" fontId="5" fillId="2" borderId="101" xfId="0" applyFont="1" applyFill="1" applyBorder="1" applyAlignment="1">
      <alignment horizontal="left" vertical="center"/>
    </xf>
    <xf numFmtId="0" fontId="5" fillId="4" borderId="102" xfId="0" applyFont="1" applyFill="1" applyBorder="1" applyAlignment="1">
      <alignment horizontal="left" vertical="center"/>
    </xf>
    <xf numFmtId="0" fontId="2" fillId="0" borderId="102" xfId="0" applyFont="1" applyBorder="1" applyAlignment="1">
      <alignment horizontal="left" vertical="center"/>
    </xf>
    <xf numFmtId="0" fontId="2" fillId="0" borderId="103" xfId="0" applyFont="1" applyBorder="1" applyAlignment="1">
      <alignment horizontal="left" vertical="center"/>
    </xf>
    <xf numFmtId="0" fontId="5" fillId="3" borderId="101" xfId="0" applyFont="1" applyFill="1" applyBorder="1" applyAlignment="1">
      <alignment horizontal="left" vertical="center" wrapText="1"/>
    </xf>
    <xf numFmtId="0" fontId="8" fillId="4" borderId="102" xfId="0" applyFont="1" applyFill="1" applyBorder="1" applyAlignment="1">
      <alignment horizontal="left" vertical="center" wrapText="1"/>
    </xf>
    <xf numFmtId="0" fontId="5" fillId="4" borderId="102" xfId="0" applyFont="1" applyFill="1" applyBorder="1" applyAlignment="1">
      <alignment horizontal="left" vertical="center" wrapText="1"/>
    </xf>
    <xf numFmtId="0" fontId="2" fillId="0" borderId="102" xfId="0" applyFont="1" applyBorder="1" applyAlignment="1">
      <alignment horizontal="left" vertical="center" wrapText="1"/>
    </xf>
    <xf numFmtId="0" fontId="2" fillId="0" borderId="106" xfId="0" applyFont="1" applyBorder="1" applyAlignment="1">
      <alignment horizontal="left" vertical="center"/>
    </xf>
    <xf numFmtId="0" fontId="3" fillId="0" borderId="102" xfId="0" applyFont="1" applyBorder="1" applyAlignment="1">
      <alignment horizontal="left" vertical="center" wrapText="1"/>
    </xf>
    <xf numFmtId="0" fontId="2" fillId="4" borderId="102" xfId="0" applyFont="1" applyFill="1" applyBorder="1" applyAlignment="1">
      <alignment horizontal="left" vertical="center"/>
    </xf>
    <xf numFmtId="0" fontId="3" fillId="4" borderId="102" xfId="0" applyFont="1" applyFill="1" applyBorder="1" applyAlignment="1">
      <alignment horizontal="left" vertical="center" wrapText="1"/>
    </xf>
    <xf numFmtId="0" fontId="5" fillId="3" borderId="101" xfId="0" applyFont="1" applyFill="1" applyBorder="1" applyAlignment="1">
      <alignment horizontal="left" vertical="center"/>
    </xf>
    <xf numFmtId="0" fontId="2" fillId="5" borderId="102" xfId="0" applyFont="1" applyFill="1" applyBorder="1" applyAlignment="1">
      <alignment horizontal="left" vertical="center" wrapText="1"/>
    </xf>
    <xf numFmtId="0" fontId="2" fillId="5" borderId="102" xfId="0" applyFont="1" applyFill="1" applyBorder="1" applyAlignment="1">
      <alignment horizontal="left" vertical="center"/>
    </xf>
    <xf numFmtId="0" fontId="2" fillId="5" borderId="103" xfId="0" applyFont="1" applyFill="1" applyBorder="1" applyAlignment="1">
      <alignment horizontal="left" vertical="center"/>
    </xf>
    <xf numFmtId="0" fontId="5" fillId="2" borderId="105" xfId="0" applyFont="1" applyFill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 wrapText="1"/>
    </xf>
    <xf numFmtId="0" fontId="1" fillId="0" borderId="74" xfId="0" applyFont="1" applyBorder="1" applyAlignment="1">
      <alignment horizontal="center" vertical="center"/>
    </xf>
    <xf numFmtId="0" fontId="6" fillId="0" borderId="74" xfId="0" applyFont="1" applyBorder="1" applyAlignment="1">
      <alignment horizontal="center" vertical="center" wrapText="1"/>
    </xf>
    <xf numFmtId="0" fontId="6" fillId="0" borderId="44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0" fontId="6" fillId="5" borderId="34" xfId="0" applyFont="1" applyFill="1" applyBorder="1" applyAlignment="1">
      <alignment horizontal="center" vertical="center" wrapText="1"/>
    </xf>
    <xf numFmtId="0" fontId="6" fillId="5" borderId="74" xfId="0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 wrapText="1"/>
    </xf>
    <xf numFmtId="0" fontId="1" fillId="5" borderId="18" xfId="0" applyFont="1" applyFill="1" applyBorder="1" applyAlignment="1">
      <alignment horizontal="center" vertical="center"/>
    </xf>
    <xf numFmtId="0" fontId="4" fillId="6" borderId="77" xfId="0" applyFont="1" applyFill="1" applyBorder="1" applyAlignment="1">
      <alignment horizontal="center" vertical="center" wrapText="1"/>
    </xf>
    <xf numFmtId="0" fontId="4" fillId="6" borderId="76" xfId="0" applyFont="1" applyFill="1" applyBorder="1" applyAlignment="1">
      <alignment horizontal="center" vertical="center" wrapText="1"/>
    </xf>
    <xf numFmtId="0" fontId="4" fillId="6" borderId="75" xfId="0" applyFont="1" applyFill="1" applyBorder="1" applyAlignment="1">
      <alignment horizontal="center" vertical="center" wrapText="1"/>
    </xf>
    <xf numFmtId="0" fontId="4" fillId="6" borderId="79" xfId="0" applyFont="1" applyFill="1" applyBorder="1" applyAlignment="1">
      <alignment horizontal="center" vertical="center" wrapText="1"/>
    </xf>
    <xf numFmtId="0" fontId="4" fillId="6" borderId="80" xfId="0" applyFont="1" applyFill="1" applyBorder="1" applyAlignment="1">
      <alignment horizontal="center" vertical="center" wrapText="1"/>
    </xf>
    <xf numFmtId="0" fontId="4" fillId="6" borderId="78" xfId="0" applyFont="1" applyFill="1" applyBorder="1" applyAlignment="1">
      <alignment horizontal="center" vertical="center" wrapText="1"/>
    </xf>
    <xf numFmtId="0" fontId="2" fillId="5" borderId="102" xfId="0" applyFont="1" applyFill="1" applyBorder="1" applyAlignment="1">
      <alignment horizontal="center" vertical="center" wrapText="1"/>
    </xf>
    <xf numFmtId="0" fontId="4" fillId="6" borderId="112" xfId="0" applyFont="1" applyFill="1" applyBorder="1" applyAlignment="1">
      <alignment horizontal="center" vertical="center" wrapText="1"/>
    </xf>
    <xf numFmtId="0" fontId="4" fillId="6" borderId="113" xfId="0" applyFont="1" applyFill="1" applyBorder="1" applyAlignment="1">
      <alignment horizontal="center" vertical="center" wrapText="1"/>
    </xf>
    <xf numFmtId="0" fontId="2" fillId="5" borderId="18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2" fillId="0" borderId="18" xfId="0" applyFont="1" applyBorder="1" applyAlignment="1">
      <alignment horizontal="center"/>
    </xf>
    <xf numFmtId="0" fontId="2" fillId="5" borderId="18" xfId="0" applyFont="1" applyFill="1" applyBorder="1" applyAlignment="1">
      <alignment horizontal="center"/>
    </xf>
    <xf numFmtId="0" fontId="2" fillId="3" borderId="102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6" borderId="1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59" xfId="0" applyFont="1" applyFill="1" applyBorder="1" applyAlignment="1">
      <alignment horizontal="center" vertical="center" wrapText="1"/>
    </xf>
    <xf numFmtId="0" fontId="5" fillId="4" borderId="102" xfId="0" applyFont="1" applyFill="1" applyBorder="1" applyAlignment="1">
      <alignment horizontal="center" vertical="center" wrapText="1"/>
    </xf>
    <xf numFmtId="0" fontId="5" fillId="3" borderId="102" xfId="0" applyFont="1" applyFill="1" applyBorder="1" applyAlignment="1">
      <alignment horizontal="center" vertical="center" wrapText="1"/>
    </xf>
    <xf numFmtId="0" fontId="4" fillId="6" borderId="102" xfId="0" applyFont="1" applyFill="1" applyBorder="1" applyAlignment="1">
      <alignment horizontal="center" vertical="center" wrapText="1"/>
    </xf>
    <xf numFmtId="0" fontId="5" fillId="3" borderId="10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5" borderId="103" xfId="0" applyFont="1" applyFill="1" applyBorder="1" applyAlignment="1">
      <alignment horizontal="center" vertical="center" wrapText="1"/>
    </xf>
    <xf numFmtId="0" fontId="2" fillId="5" borderId="30" xfId="0" applyFont="1" applyFill="1" applyBorder="1" applyAlignment="1">
      <alignment horizontal="center" vertical="center" wrapText="1"/>
    </xf>
    <xf numFmtId="0" fontId="2" fillId="0" borderId="29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00" xfId="0" applyFont="1" applyBorder="1" applyAlignment="1">
      <alignment horizontal="center"/>
    </xf>
    <xf numFmtId="0" fontId="2" fillId="5" borderId="14" xfId="0" applyFont="1" applyFill="1" applyBorder="1" applyAlignment="1">
      <alignment vertical="center" wrapText="1"/>
    </xf>
    <xf numFmtId="0" fontId="5" fillId="2" borderId="114" xfId="0" applyFont="1" applyFill="1" applyBorder="1" applyAlignment="1">
      <alignment horizontal="center" vertical="center" wrapText="1"/>
    </xf>
    <xf numFmtId="0" fontId="5" fillId="2" borderId="115" xfId="0" applyFont="1" applyFill="1" applyBorder="1" applyAlignment="1">
      <alignment horizontal="center" vertical="center" wrapText="1"/>
    </xf>
    <xf numFmtId="0" fontId="5" fillId="2" borderId="116" xfId="0" applyFont="1" applyFill="1" applyBorder="1" applyAlignment="1">
      <alignment horizontal="center" vertical="center" wrapText="1"/>
    </xf>
    <xf numFmtId="0" fontId="5" fillId="2" borderId="117" xfId="0" applyFont="1" applyFill="1" applyBorder="1" applyAlignment="1">
      <alignment horizontal="center" vertical="center" wrapText="1"/>
    </xf>
    <xf numFmtId="0" fontId="5" fillId="2" borderId="118" xfId="0" applyFont="1" applyFill="1" applyBorder="1" applyAlignment="1">
      <alignment horizontal="center" vertical="center" wrapText="1"/>
    </xf>
    <xf numFmtId="0" fontId="4" fillId="6" borderId="119" xfId="0" applyFont="1" applyFill="1" applyBorder="1" applyAlignment="1">
      <alignment horizontal="center" vertical="center" wrapText="1"/>
    </xf>
    <xf numFmtId="0" fontId="4" fillId="6" borderId="120" xfId="0" applyFont="1" applyFill="1" applyBorder="1" applyAlignment="1">
      <alignment horizontal="center" vertical="center" wrapText="1"/>
    </xf>
    <xf numFmtId="0" fontId="4" fillId="6" borderId="121" xfId="0" applyFont="1" applyFill="1" applyBorder="1" applyAlignment="1">
      <alignment horizontal="center" vertical="center" wrapText="1"/>
    </xf>
    <xf numFmtId="0" fontId="2" fillId="5" borderId="29" xfId="0" applyFont="1" applyFill="1" applyBorder="1" applyAlignment="1">
      <alignment horizontal="center" vertical="center" wrapText="1"/>
    </xf>
    <xf numFmtId="0" fontId="2" fillId="5" borderId="100" xfId="0" applyFont="1" applyFill="1" applyBorder="1" applyAlignment="1">
      <alignment horizontal="center" vertical="center" wrapText="1"/>
    </xf>
    <xf numFmtId="0" fontId="2" fillId="5" borderId="100" xfId="0" applyFont="1" applyFill="1" applyBorder="1" applyAlignment="1">
      <alignment horizontal="center"/>
    </xf>
    <xf numFmtId="0" fontId="3" fillId="5" borderId="18" xfId="0" applyFont="1" applyFill="1" applyBorder="1" applyAlignment="1">
      <alignment horizontal="center" vertical="center" wrapText="1"/>
    </xf>
    <xf numFmtId="0" fontId="4" fillId="6" borderId="59" xfId="0" applyFont="1" applyFill="1" applyBorder="1" applyAlignment="1">
      <alignment horizontal="center" vertical="center" wrapText="1"/>
    </xf>
    <xf numFmtId="0" fontId="5" fillId="4" borderId="59" xfId="0" applyFont="1" applyFill="1" applyBorder="1" applyAlignment="1">
      <alignment horizontal="center" vertical="center" wrapText="1"/>
    </xf>
    <xf numFmtId="0" fontId="5" fillId="5" borderId="59" xfId="0" applyFont="1" applyFill="1" applyBorder="1" applyAlignment="1">
      <alignment horizontal="center" vertical="center" wrapText="1"/>
    </xf>
    <xf numFmtId="0" fontId="5" fillId="5" borderId="63" xfId="0" applyFont="1" applyFill="1" applyBorder="1" applyAlignment="1">
      <alignment horizontal="center" vertical="center" wrapText="1"/>
    </xf>
    <xf numFmtId="0" fontId="4" fillId="6" borderId="16" xfId="0" applyFont="1" applyFill="1" applyBorder="1" applyAlignment="1">
      <alignment horizontal="center" vertical="center" wrapText="1"/>
    </xf>
    <xf numFmtId="0" fontId="2" fillId="5" borderId="29" xfId="0" applyFont="1" applyFill="1" applyBorder="1" applyAlignment="1">
      <alignment horizontal="center"/>
    </xf>
    <xf numFmtId="0" fontId="3" fillId="5" borderId="17" xfId="0" applyFont="1" applyFill="1" applyBorder="1" applyAlignment="1">
      <alignment horizontal="center" vertical="center" wrapText="1"/>
    </xf>
    <xf numFmtId="0" fontId="4" fillId="6" borderId="8" xfId="0" applyFont="1" applyFill="1" applyBorder="1" applyAlignment="1">
      <alignment horizontal="center" vertical="center" wrapText="1"/>
    </xf>
    <xf numFmtId="0" fontId="4" fillId="6" borderId="17" xfId="0" applyFont="1" applyFill="1" applyBorder="1" applyAlignment="1">
      <alignment horizontal="center" vertical="center" wrapText="1"/>
    </xf>
    <xf numFmtId="0" fontId="5" fillId="3" borderId="121" xfId="0" applyFont="1" applyFill="1" applyBorder="1" applyAlignment="1">
      <alignment horizontal="center" vertical="center"/>
    </xf>
    <xf numFmtId="0" fontId="5" fillId="4" borderId="121" xfId="0" applyFont="1" applyFill="1" applyBorder="1" applyAlignment="1">
      <alignment horizontal="center" vertical="center"/>
    </xf>
    <xf numFmtId="0" fontId="5" fillId="5" borderId="121" xfId="0" applyFont="1" applyFill="1" applyBorder="1" applyAlignment="1">
      <alignment horizontal="center" vertical="center"/>
    </xf>
    <xf numFmtId="0" fontId="5" fillId="5" borderId="122" xfId="0" applyFont="1" applyFill="1" applyBorder="1" applyAlignment="1">
      <alignment horizontal="center" vertical="center"/>
    </xf>
    <xf numFmtId="0" fontId="5" fillId="3" borderId="123" xfId="0" applyFont="1" applyFill="1" applyBorder="1" applyAlignment="1">
      <alignment horizontal="center" vertical="center"/>
    </xf>
    <xf numFmtId="0" fontId="4" fillId="6" borderId="96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/>
    </xf>
    <xf numFmtId="0" fontId="4" fillId="6" borderId="125" xfId="0" applyFont="1" applyFill="1" applyBorder="1" applyAlignment="1">
      <alignment horizontal="center" vertical="center"/>
    </xf>
    <xf numFmtId="0" fontId="4" fillId="6" borderId="124" xfId="0" applyFont="1" applyFill="1" applyBorder="1" applyAlignment="1">
      <alignment horizontal="center" vertical="center"/>
    </xf>
    <xf numFmtId="0" fontId="4" fillId="6" borderId="126" xfId="0" applyFont="1" applyFill="1" applyBorder="1" applyAlignment="1">
      <alignment horizontal="center" vertical="center" wrapText="1"/>
    </xf>
    <xf numFmtId="0" fontId="4" fillId="6" borderId="99" xfId="0" applyFont="1" applyFill="1" applyBorder="1" applyAlignment="1">
      <alignment horizontal="left" vertical="center"/>
    </xf>
    <xf numFmtId="0" fontId="4" fillId="6" borderId="33" xfId="0" applyFont="1" applyFill="1" applyBorder="1" applyAlignment="1">
      <alignment horizontal="center" vertical="center" wrapText="1"/>
    </xf>
    <xf numFmtId="0" fontId="4" fillId="6" borderId="44" xfId="0" applyFont="1" applyFill="1" applyBorder="1" applyAlignment="1">
      <alignment horizontal="center" vertical="center" wrapText="1"/>
    </xf>
    <xf numFmtId="0" fontId="5" fillId="2" borderId="127" xfId="0" applyFont="1" applyFill="1" applyBorder="1" applyAlignment="1">
      <alignment horizontal="center" vertical="center" wrapText="1"/>
    </xf>
    <xf numFmtId="0" fontId="5" fillId="4" borderId="34" xfId="0" applyFont="1" applyFill="1" applyBorder="1" applyAlignment="1">
      <alignment horizontal="center" vertical="center"/>
    </xf>
    <xf numFmtId="0" fontId="5" fillId="5" borderId="34" xfId="0" applyFont="1" applyFill="1" applyBorder="1" applyAlignment="1">
      <alignment horizontal="center" vertical="center" wrapText="1"/>
    </xf>
    <xf numFmtId="0" fontId="5" fillId="5" borderId="74" xfId="0" applyFont="1" applyFill="1" applyBorder="1" applyAlignment="1">
      <alignment horizontal="center" vertical="center" wrapText="1"/>
    </xf>
    <xf numFmtId="0" fontId="5" fillId="3" borderId="33" xfId="0" applyFont="1" applyFill="1" applyBorder="1" applyAlignment="1">
      <alignment horizontal="center" vertical="center"/>
    </xf>
    <xf numFmtId="0" fontId="5" fillId="5" borderId="34" xfId="0" applyFont="1" applyFill="1" applyBorder="1" applyAlignment="1">
      <alignment horizontal="center" vertical="center"/>
    </xf>
    <xf numFmtId="0" fontId="5" fillId="5" borderId="74" xfId="0" applyFont="1" applyFill="1" applyBorder="1" applyAlignment="1">
      <alignment horizontal="center" vertical="center"/>
    </xf>
    <xf numFmtId="0" fontId="5" fillId="2" borderId="128" xfId="0" applyFont="1" applyFill="1" applyBorder="1" applyAlignment="1">
      <alignment horizontal="center" vertical="center"/>
    </xf>
    <xf numFmtId="0" fontId="4" fillId="6" borderId="129" xfId="0" applyFont="1" applyFill="1" applyBorder="1" applyAlignment="1">
      <alignment horizontal="center" vertical="center" wrapText="1"/>
    </xf>
    <xf numFmtId="0" fontId="4" fillId="6" borderId="130" xfId="0" applyFont="1" applyFill="1" applyBorder="1" applyAlignment="1">
      <alignment horizontal="center" vertical="center" wrapText="1"/>
    </xf>
    <xf numFmtId="0" fontId="4" fillId="6" borderId="131" xfId="0" applyFont="1" applyFill="1" applyBorder="1" applyAlignment="1">
      <alignment horizontal="center" vertical="center" wrapText="1"/>
    </xf>
    <xf numFmtId="0" fontId="4" fillId="6" borderId="132" xfId="0" applyFont="1" applyFill="1" applyBorder="1" applyAlignment="1">
      <alignment horizontal="center" vertical="center" wrapText="1"/>
    </xf>
    <xf numFmtId="0" fontId="5" fillId="2" borderId="133" xfId="0" applyFont="1" applyFill="1" applyBorder="1" applyAlignment="1">
      <alignment horizontal="center" vertical="center"/>
    </xf>
    <xf numFmtId="0" fontId="2" fillId="2" borderId="134" xfId="0" applyFont="1" applyFill="1" applyBorder="1" applyAlignment="1">
      <alignment horizontal="center" vertical="center"/>
    </xf>
    <xf numFmtId="0" fontId="5" fillId="4" borderId="135" xfId="0" applyFont="1" applyFill="1" applyBorder="1" applyAlignment="1">
      <alignment horizontal="center" vertical="center"/>
    </xf>
    <xf numFmtId="0" fontId="5" fillId="4" borderId="136" xfId="0" applyFont="1" applyFill="1" applyBorder="1" applyAlignment="1">
      <alignment horizontal="center" vertical="center"/>
    </xf>
    <xf numFmtId="0" fontId="5" fillId="5" borderId="135" xfId="0" applyFont="1" applyFill="1" applyBorder="1" applyAlignment="1">
      <alignment horizontal="center" vertical="center"/>
    </xf>
    <xf numFmtId="0" fontId="5" fillId="5" borderId="137" xfId="0" applyFont="1" applyFill="1" applyBorder="1" applyAlignment="1">
      <alignment horizontal="center" vertical="center"/>
    </xf>
    <xf numFmtId="0" fontId="5" fillId="3" borderId="139" xfId="0" applyFont="1" applyFill="1" applyBorder="1" applyAlignment="1">
      <alignment horizontal="center" vertical="center"/>
    </xf>
    <xf numFmtId="0" fontId="5" fillId="3" borderId="140" xfId="0" applyFont="1" applyFill="1" applyBorder="1" applyAlignment="1">
      <alignment horizontal="center" vertical="center"/>
    </xf>
    <xf numFmtId="0" fontId="5" fillId="5" borderId="136" xfId="0" applyFont="1" applyFill="1" applyBorder="1" applyAlignment="1">
      <alignment horizontal="center" vertical="center"/>
    </xf>
    <xf numFmtId="0" fontId="5" fillId="2" borderId="141" xfId="0" applyFont="1" applyFill="1" applyBorder="1" applyAlignment="1">
      <alignment horizontal="center" vertical="center"/>
    </xf>
    <xf numFmtId="0" fontId="5" fillId="2" borderId="142" xfId="0" applyFont="1" applyFill="1" applyBorder="1" applyAlignment="1">
      <alignment horizontal="center" vertical="center"/>
    </xf>
    <xf numFmtId="0" fontId="2" fillId="5" borderId="74" xfId="0" applyFont="1" applyFill="1" applyBorder="1" applyAlignment="1">
      <alignment horizontal="center" vertical="center" wrapText="1"/>
    </xf>
    <xf numFmtId="0" fontId="5" fillId="5" borderId="138" xfId="0" applyFont="1" applyFill="1" applyBorder="1" applyAlignment="1">
      <alignment horizontal="center" vertical="center"/>
    </xf>
    <xf numFmtId="0" fontId="4" fillId="6" borderId="143" xfId="0" applyFont="1" applyFill="1" applyBorder="1" applyAlignment="1">
      <alignment horizontal="center" vertical="center" wrapText="1"/>
    </xf>
    <xf numFmtId="0" fontId="4" fillId="6" borderId="34" xfId="0" applyFont="1" applyFill="1" applyBorder="1" applyAlignment="1">
      <alignment horizontal="center" vertical="center" wrapText="1"/>
    </xf>
    <xf numFmtId="0" fontId="2" fillId="3" borderId="34" xfId="0" applyFont="1" applyFill="1" applyBorder="1" applyAlignment="1">
      <alignment horizontal="center" vertical="center" wrapText="1"/>
    </xf>
    <xf numFmtId="0" fontId="5" fillId="4" borderId="34" xfId="0" applyFont="1" applyFill="1" applyBorder="1" applyAlignment="1">
      <alignment horizontal="center" vertical="center" wrapText="1"/>
    </xf>
    <xf numFmtId="0" fontId="4" fillId="6" borderId="144" xfId="0" applyFont="1" applyFill="1" applyBorder="1" applyAlignment="1">
      <alignment horizontal="center" vertical="center" wrapText="1"/>
    </xf>
    <xf numFmtId="0" fontId="4" fillId="6" borderId="145" xfId="0" applyFont="1" applyFill="1" applyBorder="1" applyAlignment="1">
      <alignment horizontal="center" vertical="center" wrapText="1"/>
    </xf>
    <xf numFmtId="0" fontId="5" fillId="3" borderId="145" xfId="0" applyFont="1" applyFill="1" applyBorder="1" applyAlignment="1">
      <alignment horizontal="center" vertical="center" wrapText="1"/>
    </xf>
    <xf numFmtId="0" fontId="5" fillId="4" borderId="145" xfId="0" applyFont="1" applyFill="1" applyBorder="1" applyAlignment="1">
      <alignment horizontal="center" vertical="center" wrapText="1"/>
    </xf>
    <xf numFmtId="0" fontId="5" fillId="5" borderId="145" xfId="0" applyFont="1" applyFill="1" applyBorder="1" applyAlignment="1">
      <alignment horizontal="center" vertical="center" wrapText="1"/>
    </xf>
    <xf numFmtId="0" fontId="5" fillId="5" borderId="146" xfId="0" applyFont="1" applyFill="1" applyBorder="1" applyAlignment="1">
      <alignment horizontal="center" vertical="center" wrapText="1"/>
    </xf>
    <xf numFmtId="0" fontId="5" fillId="3" borderId="147" xfId="0" applyFont="1" applyFill="1" applyBorder="1" applyAlignment="1">
      <alignment horizontal="center" vertical="center" wrapText="1"/>
    </xf>
    <xf numFmtId="0" fontId="5" fillId="2" borderId="148" xfId="0" applyFont="1" applyFill="1" applyBorder="1" applyAlignment="1">
      <alignment horizontal="center"/>
    </xf>
    <xf numFmtId="0" fontId="5" fillId="2" borderId="149" xfId="0" applyFont="1" applyFill="1" applyBorder="1" applyAlignment="1">
      <alignment horizontal="center" vertical="center" wrapText="1"/>
    </xf>
    <xf numFmtId="0" fontId="2" fillId="0" borderId="53" xfId="0" applyFont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1370"/>
  <sheetViews>
    <sheetView topLeftCell="M89" workbookViewId="0">
      <selection activeCell="O98" sqref="O98"/>
    </sheetView>
  </sheetViews>
  <sheetFormatPr defaultColWidth="9.109375" defaultRowHeight="13.8"/>
  <cols>
    <col min="1" max="1" width="24.33203125" style="95" customWidth="1"/>
    <col min="2" max="2" width="6.5546875" style="96" customWidth="1"/>
    <col min="3" max="4" width="7.109375" style="96" customWidth="1"/>
    <col min="5" max="10" width="7.109375" style="97" customWidth="1"/>
    <col min="11" max="12" width="7.109375" style="98" customWidth="1"/>
    <col min="13" max="14" width="7.109375" style="106" customWidth="1"/>
    <col min="15" max="15" width="22" style="106" customWidth="1"/>
    <col min="16" max="16" width="8.109375" style="106" customWidth="1"/>
    <col min="17" max="24" width="6.88671875" style="97" customWidth="1"/>
    <col min="25" max="28" width="6.88671875" style="99" customWidth="1"/>
    <col min="29" max="30" width="9.88671875" style="100" customWidth="1"/>
    <col min="31" max="16384" width="9.109375" style="1"/>
  </cols>
  <sheetData>
    <row r="1" spans="1:32" ht="36" customHeight="1" thickBot="1">
      <c r="A1" s="95" t="s">
        <v>217</v>
      </c>
      <c r="V1" s="98"/>
      <c r="W1" s="98"/>
      <c r="X1" s="98"/>
      <c r="Y1" s="98"/>
      <c r="Z1" s="98"/>
      <c r="AA1" s="98"/>
      <c r="AB1" s="98"/>
      <c r="AC1" s="98"/>
      <c r="AD1" s="98"/>
      <c r="AE1" s="145"/>
      <c r="AF1" s="145"/>
    </row>
    <row r="2" spans="1:32" ht="30.75" customHeight="1" thickTop="1">
      <c r="A2" s="318" t="s">
        <v>203</v>
      </c>
      <c r="B2" s="20" t="s">
        <v>0</v>
      </c>
      <c r="C2" s="22" t="s">
        <v>199</v>
      </c>
      <c r="D2" s="244">
        <v>1</v>
      </c>
      <c r="E2" s="21" t="s">
        <v>199</v>
      </c>
      <c r="F2" s="20">
        <v>2</v>
      </c>
      <c r="G2" s="475" t="s">
        <v>199</v>
      </c>
      <c r="H2" s="475">
        <v>3</v>
      </c>
      <c r="I2" s="204" t="s">
        <v>199</v>
      </c>
      <c r="J2" s="204">
        <v>4</v>
      </c>
      <c r="K2" s="22" t="s">
        <v>199</v>
      </c>
      <c r="L2" s="204" t="s">
        <v>151</v>
      </c>
      <c r="M2" s="323" t="s">
        <v>2</v>
      </c>
      <c r="N2" s="323" t="s">
        <v>2</v>
      </c>
      <c r="O2" s="386" t="s">
        <v>204</v>
      </c>
      <c r="P2" s="20" t="s">
        <v>0</v>
      </c>
      <c r="Q2" s="22">
        <v>1</v>
      </c>
      <c r="R2" s="244" t="s">
        <v>193</v>
      </c>
      <c r="S2" s="21">
        <v>2</v>
      </c>
      <c r="T2" s="204" t="s">
        <v>193</v>
      </c>
      <c r="U2" s="23">
        <v>3</v>
      </c>
      <c r="V2" s="204" t="s">
        <v>193</v>
      </c>
      <c r="W2" s="24">
        <v>4</v>
      </c>
      <c r="X2" s="204" t="s">
        <v>193</v>
      </c>
      <c r="Y2" s="25">
        <v>5</v>
      </c>
      <c r="Z2" s="204" t="s">
        <v>193</v>
      </c>
      <c r="AA2" s="24">
        <v>8</v>
      </c>
      <c r="AB2" s="244" t="s">
        <v>193</v>
      </c>
      <c r="AC2" s="377" t="s">
        <v>2</v>
      </c>
      <c r="AD2" s="480" t="s">
        <v>2</v>
      </c>
      <c r="AE2" s="490" t="s">
        <v>2</v>
      </c>
      <c r="AF2" s="491" t="s">
        <v>2</v>
      </c>
    </row>
    <row r="3" spans="1:32" ht="24" customHeight="1">
      <c r="A3" s="318" t="s">
        <v>178</v>
      </c>
      <c r="B3" s="304"/>
      <c r="C3" s="319" t="s">
        <v>136</v>
      </c>
      <c r="D3" s="320" t="s">
        <v>193</v>
      </c>
      <c r="E3" s="302" t="s">
        <v>136</v>
      </c>
      <c r="F3" s="321" t="s">
        <v>193</v>
      </c>
      <c r="G3" s="476" t="s">
        <v>136</v>
      </c>
      <c r="H3" s="477" t="s">
        <v>193</v>
      </c>
      <c r="I3" s="321" t="s">
        <v>136</v>
      </c>
      <c r="J3" s="321" t="s">
        <v>193</v>
      </c>
      <c r="K3" s="319" t="s">
        <v>136</v>
      </c>
      <c r="L3" s="321" t="s">
        <v>193</v>
      </c>
      <c r="M3" s="324" t="s">
        <v>136</v>
      </c>
      <c r="N3" s="478" t="s">
        <v>193</v>
      </c>
      <c r="O3" s="479" t="s">
        <v>178</v>
      </c>
      <c r="P3" s="321"/>
      <c r="Q3" s="319" t="s">
        <v>136</v>
      </c>
      <c r="R3" s="320" t="s">
        <v>193</v>
      </c>
      <c r="S3" s="302" t="s">
        <v>136</v>
      </c>
      <c r="T3" s="321" t="s">
        <v>193</v>
      </c>
      <c r="U3" s="322" t="s">
        <v>136</v>
      </c>
      <c r="V3" s="321" t="s">
        <v>193</v>
      </c>
      <c r="W3" s="298" t="s">
        <v>136</v>
      </c>
      <c r="X3" s="321" t="s">
        <v>193</v>
      </c>
      <c r="Y3" s="297" t="s">
        <v>136</v>
      </c>
      <c r="Z3" s="321" t="s">
        <v>193</v>
      </c>
      <c r="AA3" s="298" t="s">
        <v>136</v>
      </c>
      <c r="AB3" s="320" t="s">
        <v>193</v>
      </c>
      <c r="AC3" s="378" t="s">
        <v>136</v>
      </c>
      <c r="AD3" s="481" t="s">
        <v>193</v>
      </c>
      <c r="AE3" s="492" t="s">
        <v>194</v>
      </c>
      <c r="AF3" s="493" t="s">
        <v>205</v>
      </c>
    </row>
    <row r="4" spans="1:32" ht="18.75" customHeight="1">
      <c r="A4" s="26" t="s">
        <v>137</v>
      </c>
      <c r="B4" s="27"/>
      <c r="C4" s="253"/>
      <c r="D4" s="257"/>
      <c r="E4" s="326"/>
      <c r="F4" s="326"/>
      <c r="G4" s="278"/>
      <c r="H4" s="27"/>
      <c r="I4" s="27"/>
      <c r="J4" s="327"/>
      <c r="K4" s="253"/>
      <c r="L4" s="27"/>
      <c r="M4" s="328"/>
      <c r="N4" s="328"/>
      <c r="O4" s="387" t="s">
        <v>137</v>
      </c>
      <c r="P4" s="27"/>
      <c r="Q4" s="253"/>
      <c r="R4" s="257"/>
      <c r="S4" s="326"/>
      <c r="T4" s="326"/>
      <c r="U4" s="140"/>
      <c r="V4" s="93"/>
      <c r="W4" s="93"/>
      <c r="X4" s="130"/>
      <c r="Y4" s="139"/>
      <c r="Z4" s="130"/>
      <c r="AA4" s="93"/>
      <c r="AB4" s="411"/>
      <c r="AC4" s="379"/>
      <c r="AD4" s="482"/>
      <c r="AE4" s="494"/>
      <c r="AF4" s="495"/>
    </row>
    <row r="5" spans="1:32" ht="18.75" customHeight="1">
      <c r="A5" s="28" t="s">
        <v>4</v>
      </c>
      <c r="B5" s="29" t="s">
        <v>2</v>
      </c>
      <c r="C5" s="32">
        <f>SUM(C6:C12)</f>
        <v>3</v>
      </c>
      <c r="D5" s="34">
        <v>1</v>
      </c>
      <c r="E5" s="30">
        <f>SUM(E6:E12)</f>
        <v>19</v>
      </c>
      <c r="F5" s="31">
        <v>1</v>
      </c>
      <c r="G5" s="30">
        <f>SUM(G6:G12)</f>
        <v>16</v>
      </c>
      <c r="H5" s="31">
        <v>1</v>
      </c>
      <c r="I5" s="30">
        <f>SUM(I6:I12)</f>
        <v>13</v>
      </c>
      <c r="J5" s="114">
        <v>1</v>
      </c>
      <c r="K5" s="32">
        <v>0</v>
      </c>
      <c r="L5" s="29">
        <v>0</v>
      </c>
      <c r="M5" s="329">
        <f>SUM(C5,E5,G5,I5,K5)</f>
        <v>51</v>
      </c>
      <c r="N5" s="329">
        <f>SUM(D5,F5,H5,J5,L5)</f>
        <v>4</v>
      </c>
      <c r="O5" s="388" t="s">
        <v>4</v>
      </c>
      <c r="P5" s="29" t="s">
        <v>2</v>
      </c>
      <c r="Q5" s="32">
        <f>SUM(Q6:Q12)</f>
        <v>6</v>
      </c>
      <c r="R5" s="34">
        <v>1</v>
      </c>
      <c r="S5" s="30">
        <f>SUM(S6:S12)</f>
        <v>3</v>
      </c>
      <c r="T5" s="114">
        <v>1</v>
      </c>
      <c r="U5" s="29">
        <f>SUM(U6:U12)</f>
        <v>14</v>
      </c>
      <c r="V5" s="31">
        <v>1</v>
      </c>
      <c r="W5" s="114">
        <f>SUM(W6:W12)</f>
        <v>3</v>
      </c>
      <c r="X5" s="114">
        <v>1</v>
      </c>
      <c r="Y5" s="32">
        <f>SUM(Y6:Y12)</f>
        <v>1</v>
      </c>
      <c r="Z5" s="114">
        <v>1</v>
      </c>
      <c r="AA5" s="29">
        <v>2</v>
      </c>
      <c r="AB5" s="34">
        <v>1</v>
      </c>
      <c r="AC5" s="329">
        <f>SUM(Q5,S5,U5,W5,Y5,AA5)</f>
        <v>29</v>
      </c>
      <c r="AD5" s="483">
        <f>SUM(R5,T5,V5,X5,Z5,AB5)</f>
        <v>6</v>
      </c>
      <c r="AE5" s="496">
        <f>SUM(M5,AC5)</f>
        <v>80</v>
      </c>
      <c r="AF5" s="497">
        <f>SUM(N5,AD5)</f>
        <v>10</v>
      </c>
    </row>
    <row r="6" spans="1:32" ht="18.75" customHeight="1">
      <c r="A6" s="35" t="s">
        <v>5</v>
      </c>
      <c r="B6" s="36" t="s">
        <v>6</v>
      </c>
      <c r="C6" s="254">
        <v>1</v>
      </c>
      <c r="D6" s="122"/>
      <c r="E6" s="37">
        <v>2</v>
      </c>
      <c r="F6" s="37"/>
      <c r="G6" s="38"/>
      <c r="H6" s="39"/>
      <c r="I6" s="39"/>
      <c r="J6" s="208"/>
      <c r="K6" s="40"/>
      <c r="L6" s="86"/>
      <c r="M6" s="325">
        <f t="shared" ref="M6:N69" si="0">SUM(C6,E6,G6,I6,K6)</f>
        <v>3</v>
      </c>
      <c r="N6" s="325"/>
      <c r="O6" s="389" t="s">
        <v>5</v>
      </c>
      <c r="P6" s="36" t="s">
        <v>6</v>
      </c>
      <c r="Q6" s="404"/>
      <c r="R6" s="245"/>
      <c r="S6" s="37"/>
      <c r="T6" s="37"/>
      <c r="U6" s="41"/>
      <c r="V6" s="42"/>
      <c r="W6" s="42"/>
      <c r="X6" s="214"/>
      <c r="Y6" s="43"/>
      <c r="Z6" s="216"/>
      <c r="AA6" s="89"/>
      <c r="AB6" s="251"/>
      <c r="AC6" s="325">
        <f>SUM(Q6,S6,U6,W6,Y6,AA6)</f>
        <v>0</v>
      </c>
      <c r="AD6" s="484"/>
      <c r="AE6" s="498">
        <f t="shared" ref="AE6:AE69" si="1">SUM(M6,AC6)</f>
        <v>3</v>
      </c>
      <c r="AF6" s="502"/>
    </row>
    <row r="7" spans="1:32" ht="18.75" customHeight="1">
      <c r="A7" s="35" t="s">
        <v>8</v>
      </c>
      <c r="B7" s="36" t="s">
        <v>6</v>
      </c>
      <c r="C7" s="254"/>
      <c r="D7" s="122"/>
      <c r="E7" s="37"/>
      <c r="F7" s="37"/>
      <c r="G7" s="38"/>
      <c r="H7" s="39"/>
      <c r="I7" s="39"/>
      <c r="J7" s="208"/>
      <c r="K7" s="40"/>
      <c r="L7" s="86"/>
      <c r="M7" s="325">
        <f t="shared" si="0"/>
        <v>0</v>
      </c>
      <c r="N7" s="325"/>
      <c r="O7" s="389" t="s">
        <v>8</v>
      </c>
      <c r="P7" s="36" t="s">
        <v>6</v>
      </c>
      <c r="Q7" s="404"/>
      <c r="R7" s="245"/>
      <c r="S7" s="37"/>
      <c r="T7" s="37"/>
      <c r="U7" s="41">
        <v>2</v>
      </c>
      <c r="V7" s="42"/>
      <c r="W7" s="42"/>
      <c r="X7" s="214"/>
      <c r="Y7" s="43"/>
      <c r="Z7" s="216"/>
      <c r="AA7" s="89"/>
      <c r="AB7" s="251"/>
      <c r="AC7" s="325">
        <f t="shared" ref="AC7:AC12" si="2">SUM(Q7,S7,U7,W7,Y7,AA7)</f>
        <v>2</v>
      </c>
      <c r="AD7" s="484"/>
      <c r="AE7" s="498">
        <f t="shared" si="1"/>
        <v>2</v>
      </c>
      <c r="AF7" s="502"/>
    </row>
    <row r="8" spans="1:32" ht="18.75" customHeight="1">
      <c r="A8" s="35" t="s">
        <v>9</v>
      </c>
      <c r="B8" s="36" t="s">
        <v>6</v>
      </c>
      <c r="C8" s="254">
        <v>2</v>
      </c>
      <c r="D8" s="122"/>
      <c r="E8" s="37">
        <v>13</v>
      </c>
      <c r="F8" s="37"/>
      <c r="G8" s="38">
        <v>15</v>
      </c>
      <c r="H8" s="39"/>
      <c r="I8" s="39">
        <v>11</v>
      </c>
      <c r="J8" s="208"/>
      <c r="K8" s="40"/>
      <c r="L8" s="86"/>
      <c r="M8" s="325">
        <f t="shared" si="0"/>
        <v>41</v>
      </c>
      <c r="N8" s="325"/>
      <c r="O8" s="389" t="s">
        <v>9</v>
      </c>
      <c r="P8" s="36" t="s">
        <v>6</v>
      </c>
      <c r="Q8" s="73">
        <v>6</v>
      </c>
      <c r="R8" s="246"/>
      <c r="S8" s="44">
        <v>2</v>
      </c>
      <c r="T8" s="44"/>
      <c r="U8" s="41">
        <v>10</v>
      </c>
      <c r="V8" s="42"/>
      <c r="W8" s="42">
        <v>2</v>
      </c>
      <c r="X8" s="214"/>
      <c r="Y8" s="43">
        <v>1</v>
      </c>
      <c r="Z8" s="216"/>
      <c r="AA8" s="89">
        <v>2</v>
      </c>
      <c r="AB8" s="251"/>
      <c r="AC8" s="325">
        <f t="shared" si="2"/>
        <v>23</v>
      </c>
      <c r="AD8" s="484"/>
      <c r="AE8" s="498">
        <f t="shared" si="1"/>
        <v>64</v>
      </c>
      <c r="AF8" s="502"/>
    </row>
    <row r="9" spans="1:32" ht="18.75" customHeight="1">
      <c r="A9" s="35" t="s">
        <v>138</v>
      </c>
      <c r="B9" s="36" t="s">
        <v>6</v>
      </c>
      <c r="C9" s="254"/>
      <c r="D9" s="122"/>
      <c r="E9" s="37">
        <v>3</v>
      </c>
      <c r="F9" s="37"/>
      <c r="G9" s="38">
        <v>1</v>
      </c>
      <c r="H9" s="39"/>
      <c r="I9" s="39">
        <v>1</v>
      </c>
      <c r="J9" s="208"/>
      <c r="K9" s="40"/>
      <c r="L9" s="86"/>
      <c r="M9" s="325">
        <f t="shared" si="0"/>
        <v>5</v>
      </c>
      <c r="N9" s="325"/>
      <c r="O9" s="389" t="s">
        <v>138</v>
      </c>
      <c r="P9" s="36" t="s">
        <v>6</v>
      </c>
      <c r="Q9" s="73"/>
      <c r="R9" s="246"/>
      <c r="S9" s="44">
        <v>1</v>
      </c>
      <c r="T9" s="44"/>
      <c r="U9" s="41">
        <v>1</v>
      </c>
      <c r="V9" s="42"/>
      <c r="W9" s="42"/>
      <c r="X9" s="214"/>
      <c r="Y9" s="43"/>
      <c r="Z9" s="216"/>
      <c r="AA9" s="89"/>
      <c r="AB9" s="251"/>
      <c r="AC9" s="325">
        <f t="shared" si="2"/>
        <v>2</v>
      </c>
      <c r="AD9" s="484"/>
      <c r="AE9" s="498">
        <f t="shared" si="1"/>
        <v>7</v>
      </c>
      <c r="AF9" s="502"/>
    </row>
    <row r="10" spans="1:32" ht="18.75" customHeight="1">
      <c r="A10" s="35" t="s">
        <v>66</v>
      </c>
      <c r="B10" s="36" t="s">
        <v>6</v>
      </c>
      <c r="C10" s="254"/>
      <c r="D10" s="122"/>
      <c r="E10" s="37"/>
      <c r="F10" s="37"/>
      <c r="G10" s="38"/>
      <c r="H10" s="39"/>
      <c r="I10" s="39"/>
      <c r="J10" s="208"/>
      <c r="K10" s="40"/>
      <c r="L10" s="86"/>
      <c r="M10" s="325">
        <f t="shared" si="0"/>
        <v>0</v>
      </c>
      <c r="N10" s="325"/>
      <c r="O10" s="389" t="s">
        <v>66</v>
      </c>
      <c r="P10" s="36" t="s">
        <v>6</v>
      </c>
      <c r="Q10" s="73"/>
      <c r="R10" s="246"/>
      <c r="S10" s="44"/>
      <c r="T10" s="44"/>
      <c r="U10" s="41">
        <v>1</v>
      </c>
      <c r="V10" s="42"/>
      <c r="W10" s="42"/>
      <c r="X10" s="214"/>
      <c r="Y10" s="43"/>
      <c r="Z10" s="216"/>
      <c r="AA10" s="89"/>
      <c r="AB10" s="251"/>
      <c r="AC10" s="325">
        <f t="shared" si="2"/>
        <v>1</v>
      </c>
      <c r="AD10" s="484"/>
      <c r="AE10" s="498">
        <f t="shared" si="1"/>
        <v>1</v>
      </c>
      <c r="AF10" s="502"/>
    </row>
    <row r="11" spans="1:32" ht="18.75" customHeight="1">
      <c r="A11" s="35" t="s">
        <v>152</v>
      </c>
      <c r="B11" s="36" t="s">
        <v>6</v>
      </c>
      <c r="C11" s="254"/>
      <c r="D11" s="122"/>
      <c r="E11" s="37"/>
      <c r="F11" s="37"/>
      <c r="G11" s="38"/>
      <c r="H11" s="39"/>
      <c r="I11" s="39"/>
      <c r="J11" s="208"/>
      <c r="K11" s="40"/>
      <c r="L11" s="86"/>
      <c r="M11" s="325">
        <f t="shared" si="0"/>
        <v>0</v>
      </c>
      <c r="N11" s="325"/>
      <c r="O11" s="389" t="s">
        <v>152</v>
      </c>
      <c r="P11" s="36" t="s">
        <v>6</v>
      </c>
      <c r="Q11" s="73"/>
      <c r="R11" s="246"/>
      <c r="S11" s="44"/>
      <c r="T11" s="44"/>
      <c r="U11" s="41"/>
      <c r="V11" s="42"/>
      <c r="W11" s="42">
        <v>1</v>
      </c>
      <c r="X11" s="214"/>
      <c r="Y11" s="43"/>
      <c r="Z11" s="216"/>
      <c r="AA11" s="89"/>
      <c r="AB11" s="251"/>
      <c r="AC11" s="325">
        <f t="shared" si="2"/>
        <v>1</v>
      </c>
      <c r="AD11" s="484"/>
      <c r="AE11" s="498">
        <f t="shared" si="1"/>
        <v>1</v>
      </c>
      <c r="AF11" s="502"/>
    </row>
    <row r="12" spans="1:32" ht="18.75" customHeight="1">
      <c r="A12" s="330" t="s">
        <v>15</v>
      </c>
      <c r="B12" s="123" t="s">
        <v>6</v>
      </c>
      <c r="C12" s="331"/>
      <c r="D12" s="332"/>
      <c r="E12" s="333">
        <v>1</v>
      </c>
      <c r="F12" s="333"/>
      <c r="G12" s="334"/>
      <c r="H12" s="335"/>
      <c r="I12" s="335">
        <v>1</v>
      </c>
      <c r="J12" s="336"/>
      <c r="K12" s="337"/>
      <c r="L12" s="338"/>
      <c r="M12" s="339">
        <f t="shared" si="0"/>
        <v>2</v>
      </c>
      <c r="N12" s="339" t="s">
        <v>179</v>
      </c>
      <c r="O12" s="390" t="s">
        <v>15</v>
      </c>
      <c r="P12" s="123" t="s">
        <v>6</v>
      </c>
      <c r="Q12" s="405"/>
      <c r="R12" s="340"/>
      <c r="S12" s="341"/>
      <c r="T12" s="341"/>
      <c r="U12" s="342"/>
      <c r="V12" s="343"/>
      <c r="W12" s="343"/>
      <c r="X12" s="344"/>
      <c r="Y12" s="345"/>
      <c r="Z12" s="346"/>
      <c r="AA12" s="347"/>
      <c r="AB12" s="355"/>
      <c r="AC12" s="339">
        <f t="shared" si="2"/>
        <v>0</v>
      </c>
      <c r="AD12" s="485"/>
      <c r="AE12" s="499">
        <f t="shared" si="1"/>
        <v>2</v>
      </c>
      <c r="AF12" s="506"/>
    </row>
    <row r="13" spans="1:32" ht="18.75" customHeight="1">
      <c r="A13" s="54" t="s">
        <v>16</v>
      </c>
      <c r="B13" s="55" t="s">
        <v>2</v>
      </c>
      <c r="C13" s="59">
        <f>SUM(C15:C16,C18:C20)</f>
        <v>0</v>
      </c>
      <c r="D13" s="247">
        <f>SUM(D14,D17)</f>
        <v>0</v>
      </c>
      <c r="E13" s="56">
        <f>SUM(E15:E16,E18:E20)</f>
        <v>4</v>
      </c>
      <c r="F13" s="56">
        <v>2</v>
      </c>
      <c r="G13" s="57">
        <v>0</v>
      </c>
      <c r="H13" s="58">
        <v>0</v>
      </c>
      <c r="I13" s="58">
        <v>1</v>
      </c>
      <c r="J13" s="205">
        <v>1</v>
      </c>
      <c r="K13" s="59">
        <v>0</v>
      </c>
      <c r="L13" s="58">
        <v>0</v>
      </c>
      <c r="M13" s="348">
        <f t="shared" si="0"/>
        <v>5</v>
      </c>
      <c r="N13" s="348">
        <f>SUM(D13,F13,H13,J13,L13)</f>
        <v>3</v>
      </c>
      <c r="O13" s="391" t="s">
        <v>16</v>
      </c>
      <c r="P13" s="55" t="s">
        <v>2</v>
      </c>
      <c r="Q13" s="59">
        <v>0</v>
      </c>
      <c r="R13" s="247">
        <v>0</v>
      </c>
      <c r="S13" s="56">
        <v>0</v>
      </c>
      <c r="T13" s="56">
        <v>0</v>
      </c>
      <c r="U13" s="57">
        <v>2</v>
      </c>
      <c r="V13" s="58">
        <v>1</v>
      </c>
      <c r="W13" s="58">
        <v>0</v>
      </c>
      <c r="X13" s="205">
        <v>0</v>
      </c>
      <c r="Y13" s="60">
        <v>0</v>
      </c>
      <c r="Z13" s="205">
        <v>0</v>
      </c>
      <c r="AA13" s="58">
        <v>0</v>
      </c>
      <c r="AB13" s="247">
        <v>0</v>
      </c>
      <c r="AC13" s="348">
        <f t="shared" ref="AC13:AC18" si="3">SUM(Q13,S13,U13,W13,Y13,AA13)</f>
        <v>2</v>
      </c>
      <c r="AD13" s="486">
        <v>1</v>
      </c>
      <c r="AE13" s="500">
        <f>SUM(M13,AC13)</f>
        <v>7</v>
      </c>
      <c r="AF13" s="501">
        <f>SUM(N13,AD13)</f>
        <v>4</v>
      </c>
    </row>
    <row r="14" spans="1:32" ht="18.75" customHeight="1">
      <c r="A14" s="61" t="s">
        <v>192</v>
      </c>
      <c r="B14" s="29" t="s">
        <v>2</v>
      </c>
      <c r="C14" s="32">
        <f t="shared" ref="C14" si="4">SUM(C15:C16)</f>
        <v>0</v>
      </c>
      <c r="D14" s="34">
        <v>0</v>
      </c>
      <c r="E14" s="30">
        <f t="shared" ref="E14" si="5">SUM(E15:E16)</f>
        <v>1</v>
      </c>
      <c r="F14" s="30">
        <v>1</v>
      </c>
      <c r="G14" s="31">
        <v>0</v>
      </c>
      <c r="H14" s="29">
        <v>0</v>
      </c>
      <c r="I14" s="29">
        <v>0</v>
      </c>
      <c r="J14" s="114">
        <v>0</v>
      </c>
      <c r="K14" s="32">
        <v>0</v>
      </c>
      <c r="L14" s="29">
        <v>0</v>
      </c>
      <c r="M14" s="329">
        <f t="shared" si="0"/>
        <v>1</v>
      </c>
      <c r="N14" s="329">
        <f>SUM(D14,F14,H14,J14,L14)</f>
        <v>1</v>
      </c>
      <c r="O14" s="392" t="s">
        <v>192</v>
      </c>
      <c r="P14" s="29" t="s">
        <v>2</v>
      </c>
      <c r="Q14" s="32">
        <v>0</v>
      </c>
      <c r="R14" s="34">
        <v>0</v>
      </c>
      <c r="S14" s="30">
        <v>0</v>
      </c>
      <c r="T14" s="30">
        <v>0</v>
      </c>
      <c r="U14" s="31">
        <v>2</v>
      </c>
      <c r="V14" s="29">
        <v>1</v>
      </c>
      <c r="W14" s="29">
        <v>0</v>
      </c>
      <c r="X14" s="114">
        <v>0</v>
      </c>
      <c r="Y14" s="33">
        <v>0</v>
      </c>
      <c r="Z14" s="114">
        <v>0</v>
      </c>
      <c r="AA14" s="29">
        <v>0</v>
      </c>
      <c r="AB14" s="34">
        <v>0</v>
      </c>
      <c r="AC14" s="329">
        <f t="shared" si="3"/>
        <v>2</v>
      </c>
      <c r="AD14" s="483">
        <v>1</v>
      </c>
      <c r="AE14" s="496">
        <f t="shared" si="1"/>
        <v>3</v>
      </c>
      <c r="AF14" s="497">
        <v>2</v>
      </c>
    </row>
    <row r="15" spans="1:32" ht="18.75" customHeight="1">
      <c r="A15" s="35" t="s">
        <v>11</v>
      </c>
      <c r="B15" s="36" t="s">
        <v>6</v>
      </c>
      <c r="C15" s="254"/>
      <c r="D15" s="122"/>
      <c r="E15" s="62"/>
      <c r="F15" s="62"/>
      <c r="G15" s="38"/>
      <c r="H15" s="39"/>
      <c r="I15" s="39"/>
      <c r="J15" s="208"/>
      <c r="K15" s="40"/>
      <c r="L15" s="86"/>
      <c r="M15" s="325">
        <f t="shared" si="0"/>
        <v>0</v>
      </c>
      <c r="N15" s="325"/>
      <c r="O15" s="389" t="s">
        <v>11</v>
      </c>
      <c r="P15" s="36" t="s">
        <v>6</v>
      </c>
      <c r="Q15" s="404"/>
      <c r="R15" s="245"/>
      <c r="S15" s="37"/>
      <c r="T15" s="37"/>
      <c r="U15" s="41">
        <v>1</v>
      </c>
      <c r="V15" s="42"/>
      <c r="W15" s="42"/>
      <c r="X15" s="214"/>
      <c r="Y15" s="43"/>
      <c r="Z15" s="216"/>
      <c r="AA15" s="89"/>
      <c r="AB15" s="251"/>
      <c r="AC15" s="325">
        <f t="shared" si="3"/>
        <v>1</v>
      </c>
      <c r="AD15" s="484"/>
      <c r="AE15" s="498">
        <f t="shared" si="1"/>
        <v>1</v>
      </c>
      <c r="AF15" s="502"/>
    </row>
    <row r="16" spans="1:32" ht="18.75" customHeight="1">
      <c r="A16" s="35" t="s">
        <v>78</v>
      </c>
      <c r="B16" s="36" t="s">
        <v>6</v>
      </c>
      <c r="C16" s="254"/>
      <c r="D16" s="122"/>
      <c r="E16" s="37">
        <v>1</v>
      </c>
      <c r="F16" s="37"/>
      <c r="G16" s="38"/>
      <c r="H16" s="39"/>
      <c r="I16" s="39"/>
      <c r="J16" s="208"/>
      <c r="K16" s="40"/>
      <c r="L16" s="86"/>
      <c r="M16" s="325">
        <f t="shared" si="0"/>
        <v>1</v>
      </c>
      <c r="N16" s="325"/>
      <c r="O16" s="389" t="s">
        <v>78</v>
      </c>
      <c r="P16" s="36" t="s">
        <v>6</v>
      </c>
      <c r="Q16" s="404"/>
      <c r="R16" s="245"/>
      <c r="S16" s="37"/>
      <c r="T16" s="37"/>
      <c r="U16" s="41">
        <v>1</v>
      </c>
      <c r="V16" s="42"/>
      <c r="W16" s="42"/>
      <c r="X16" s="214"/>
      <c r="Y16" s="43"/>
      <c r="Z16" s="216"/>
      <c r="AA16" s="89"/>
      <c r="AB16" s="251"/>
      <c r="AC16" s="325">
        <f t="shared" si="3"/>
        <v>1</v>
      </c>
      <c r="AD16" s="484"/>
      <c r="AE16" s="498">
        <f t="shared" si="1"/>
        <v>2</v>
      </c>
      <c r="AF16" s="502"/>
    </row>
    <row r="17" spans="1:32" ht="18.75" customHeight="1">
      <c r="A17" s="63" t="s">
        <v>67</v>
      </c>
      <c r="B17" s="29" t="s">
        <v>2</v>
      </c>
      <c r="C17" s="32">
        <f>SUM(C18:C20)</f>
        <v>0</v>
      </c>
      <c r="D17" s="34">
        <v>0</v>
      </c>
      <c r="E17" s="30">
        <f t="shared" ref="E17" si="6">SUM(E18:E20)</f>
        <v>3</v>
      </c>
      <c r="F17" s="30">
        <v>1</v>
      </c>
      <c r="G17" s="31">
        <v>0</v>
      </c>
      <c r="H17" s="29">
        <v>0</v>
      </c>
      <c r="I17" s="29">
        <v>1</v>
      </c>
      <c r="J17" s="114">
        <v>1</v>
      </c>
      <c r="K17" s="32">
        <v>0</v>
      </c>
      <c r="L17" s="29">
        <v>0</v>
      </c>
      <c r="M17" s="329">
        <f t="shared" si="0"/>
        <v>4</v>
      </c>
      <c r="N17" s="329">
        <f>SUM(D17,F17,H17,J17,L17)</f>
        <v>2</v>
      </c>
      <c r="O17" s="393" t="s">
        <v>67</v>
      </c>
      <c r="P17" s="29" t="s">
        <v>2</v>
      </c>
      <c r="Q17" s="32">
        <v>0</v>
      </c>
      <c r="R17" s="34">
        <v>0</v>
      </c>
      <c r="S17" s="30">
        <v>0</v>
      </c>
      <c r="T17" s="30">
        <v>0</v>
      </c>
      <c r="U17" s="31">
        <v>0</v>
      </c>
      <c r="V17" s="29">
        <v>0</v>
      </c>
      <c r="W17" s="29">
        <v>0</v>
      </c>
      <c r="X17" s="114">
        <v>0</v>
      </c>
      <c r="Y17" s="33">
        <v>0</v>
      </c>
      <c r="Z17" s="114">
        <v>0</v>
      </c>
      <c r="AA17" s="29">
        <v>0</v>
      </c>
      <c r="AB17" s="34">
        <v>0</v>
      </c>
      <c r="AC17" s="329">
        <f t="shared" si="3"/>
        <v>0</v>
      </c>
      <c r="AD17" s="483">
        <v>0</v>
      </c>
      <c r="AE17" s="496">
        <f>SUM(M17,AC17)</f>
        <v>4</v>
      </c>
      <c r="AF17" s="497">
        <v>2</v>
      </c>
    </row>
    <row r="18" spans="1:32" ht="18.75" customHeight="1">
      <c r="A18" s="35" t="s">
        <v>78</v>
      </c>
      <c r="B18" s="36" t="s">
        <v>6</v>
      </c>
      <c r="C18" s="254"/>
      <c r="D18" s="122"/>
      <c r="E18" s="37">
        <v>2</v>
      </c>
      <c r="F18" s="37"/>
      <c r="G18" s="38"/>
      <c r="H18" s="39"/>
      <c r="I18" s="39"/>
      <c r="J18" s="208"/>
      <c r="K18" s="40"/>
      <c r="L18" s="86"/>
      <c r="M18" s="325">
        <f t="shared" si="0"/>
        <v>2</v>
      </c>
      <c r="N18" s="325"/>
      <c r="O18" s="389" t="s">
        <v>78</v>
      </c>
      <c r="P18" s="36" t="s">
        <v>6</v>
      </c>
      <c r="Q18" s="404"/>
      <c r="R18" s="245"/>
      <c r="S18" s="37"/>
      <c r="T18" s="37"/>
      <c r="U18" s="41"/>
      <c r="V18" s="42"/>
      <c r="W18" s="42"/>
      <c r="X18" s="214"/>
      <c r="Y18" s="43"/>
      <c r="Z18" s="216"/>
      <c r="AA18" s="89"/>
      <c r="AB18" s="251"/>
      <c r="AC18" s="325">
        <f t="shared" si="3"/>
        <v>0</v>
      </c>
      <c r="AD18" s="484"/>
      <c r="AE18" s="498">
        <f t="shared" si="1"/>
        <v>2</v>
      </c>
      <c r="AF18" s="502"/>
    </row>
    <row r="19" spans="1:32" ht="18.75" customHeight="1">
      <c r="A19" s="35" t="s">
        <v>62</v>
      </c>
      <c r="B19" s="36" t="s">
        <v>6</v>
      </c>
      <c r="C19" s="254"/>
      <c r="D19" s="122"/>
      <c r="E19" s="37"/>
      <c r="F19" s="37"/>
      <c r="G19" s="38"/>
      <c r="H19" s="39"/>
      <c r="I19" s="39">
        <v>1</v>
      </c>
      <c r="J19" s="208"/>
      <c r="K19" s="40"/>
      <c r="L19" s="86"/>
      <c r="M19" s="325">
        <f t="shared" si="0"/>
        <v>1</v>
      </c>
      <c r="N19" s="325"/>
      <c r="O19" s="389" t="s">
        <v>62</v>
      </c>
      <c r="P19" s="36" t="s">
        <v>6</v>
      </c>
      <c r="Q19" s="404"/>
      <c r="R19" s="245"/>
      <c r="S19" s="37"/>
      <c r="T19" s="37"/>
      <c r="U19" s="41"/>
      <c r="V19" s="42"/>
      <c r="W19" s="42"/>
      <c r="X19" s="214"/>
      <c r="Y19" s="43"/>
      <c r="Z19" s="216"/>
      <c r="AA19" s="89"/>
      <c r="AB19" s="251"/>
      <c r="AC19" s="325">
        <f t="shared" ref="AC19:AD82" si="7">SUM(Q19,S19,U19,W19,Y19,AA19)</f>
        <v>0</v>
      </c>
      <c r="AD19" s="484"/>
      <c r="AE19" s="498">
        <f t="shared" si="1"/>
        <v>1</v>
      </c>
      <c r="AF19" s="502"/>
    </row>
    <row r="20" spans="1:32" ht="18.75" customHeight="1">
      <c r="A20" s="330" t="s">
        <v>63</v>
      </c>
      <c r="B20" s="123" t="s">
        <v>6</v>
      </c>
      <c r="C20" s="331"/>
      <c r="D20" s="332"/>
      <c r="E20" s="333">
        <v>1</v>
      </c>
      <c r="F20" s="333"/>
      <c r="G20" s="334"/>
      <c r="H20" s="335"/>
      <c r="I20" s="335"/>
      <c r="J20" s="336"/>
      <c r="K20" s="337"/>
      <c r="L20" s="338"/>
      <c r="M20" s="339">
        <f t="shared" si="0"/>
        <v>1</v>
      </c>
      <c r="N20" s="339"/>
      <c r="O20" s="390" t="s">
        <v>63</v>
      </c>
      <c r="P20" s="123" t="s">
        <v>6</v>
      </c>
      <c r="Q20" s="406"/>
      <c r="R20" s="349"/>
      <c r="S20" s="333"/>
      <c r="T20" s="333"/>
      <c r="U20" s="342"/>
      <c r="V20" s="343"/>
      <c r="W20" s="343"/>
      <c r="X20" s="344"/>
      <c r="Y20" s="345"/>
      <c r="Z20" s="346"/>
      <c r="AA20" s="347"/>
      <c r="AB20" s="355"/>
      <c r="AC20" s="339">
        <f t="shared" si="7"/>
        <v>0</v>
      </c>
      <c r="AD20" s="485"/>
      <c r="AE20" s="499">
        <f t="shared" si="1"/>
        <v>1</v>
      </c>
      <c r="AF20" s="506"/>
    </row>
    <row r="21" spans="1:32" ht="18.75" customHeight="1">
      <c r="A21" s="54" t="s">
        <v>80</v>
      </c>
      <c r="B21" s="55" t="s">
        <v>2</v>
      </c>
      <c r="C21" s="59">
        <f>SUM(C23,C25:C26)</f>
        <v>0</v>
      </c>
      <c r="D21" s="247">
        <f>SUM(D22,D24)</f>
        <v>0</v>
      </c>
      <c r="E21" s="56">
        <f>SUM(E23,E25:E26)</f>
        <v>0</v>
      </c>
      <c r="F21" s="56">
        <v>0</v>
      </c>
      <c r="G21" s="57">
        <v>1</v>
      </c>
      <c r="H21" s="58">
        <v>1</v>
      </c>
      <c r="I21" s="58">
        <v>1</v>
      </c>
      <c r="J21" s="205">
        <v>1</v>
      </c>
      <c r="K21" s="59">
        <v>0</v>
      </c>
      <c r="L21" s="58">
        <v>0</v>
      </c>
      <c r="M21" s="348">
        <f t="shared" si="0"/>
        <v>2</v>
      </c>
      <c r="N21" s="348">
        <f>SUM(D21,F21,H21,J21,L21,L21)</f>
        <v>2</v>
      </c>
      <c r="O21" s="391" t="s">
        <v>80</v>
      </c>
      <c r="P21" s="55" t="s">
        <v>2</v>
      </c>
      <c r="Q21" s="59">
        <v>0</v>
      </c>
      <c r="R21" s="247">
        <v>0</v>
      </c>
      <c r="S21" s="56">
        <v>0</v>
      </c>
      <c r="T21" s="56">
        <v>0</v>
      </c>
      <c r="U21" s="57">
        <v>1</v>
      </c>
      <c r="V21" s="58">
        <v>1</v>
      </c>
      <c r="W21" s="58">
        <v>0</v>
      </c>
      <c r="X21" s="205">
        <v>0</v>
      </c>
      <c r="Y21" s="60">
        <v>0</v>
      </c>
      <c r="Z21" s="205">
        <v>0</v>
      </c>
      <c r="AA21" s="58">
        <v>0</v>
      </c>
      <c r="AB21" s="247">
        <v>0</v>
      </c>
      <c r="AC21" s="348">
        <f t="shared" si="7"/>
        <v>1</v>
      </c>
      <c r="AD21" s="486">
        <v>1</v>
      </c>
      <c r="AE21" s="500">
        <f>SUM(M21,AC21)</f>
        <v>3</v>
      </c>
      <c r="AF21" s="501">
        <f>SUM(N21,AD21)</f>
        <v>3</v>
      </c>
    </row>
    <row r="22" spans="1:32" ht="18.75" customHeight="1">
      <c r="A22" s="61" t="s">
        <v>198</v>
      </c>
      <c r="B22" s="29" t="s">
        <v>2</v>
      </c>
      <c r="C22" s="32">
        <f>SUM(C23)</f>
        <v>0</v>
      </c>
      <c r="D22" s="34">
        <v>0</v>
      </c>
      <c r="E22" s="30">
        <f t="shared" ref="E22" si="8">SUM(E23)</f>
        <v>0</v>
      </c>
      <c r="F22" s="30">
        <v>0</v>
      </c>
      <c r="G22" s="31">
        <v>1</v>
      </c>
      <c r="H22" s="29">
        <v>1</v>
      </c>
      <c r="I22" s="29">
        <v>0</v>
      </c>
      <c r="J22" s="114">
        <v>0</v>
      </c>
      <c r="K22" s="32">
        <v>0</v>
      </c>
      <c r="L22" s="29">
        <v>0</v>
      </c>
      <c r="M22" s="329">
        <f t="shared" si="0"/>
        <v>1</v>
      </c>
      <c r="N22" s="329">
        <v>1</v>
      </c>
      <c r="O22" s="392" t="s">
        <v>198</v>
      </c>
      <c r="P22" s="29" t="s">
        <v>2</v>
      </c>
      <c r="Q22" s="32">
        <v>0</v>
      </c>
      <c r="R22" s="34"/>
      <c r="S22" s="30">
        <v>0</v>
      </c>
      <c r="T22" s="30"/>
      <c r="U22" s="31">
        <v>0</v>
      </c>
      <c r="V22" s="29"/>
      <c r="W22" s="29">
        <v>0</v>
      </c>
      <c r="X22" s="114"/>
      <c r="Y22" s="33">
        <v>0</v>
      </c>
      <c r="Z22" s="114"/>
      <c r="AA22" s="29">
        <v>0</v>
      </c>
      <c r="AB22" s="34"/>
      <c r="AC22" s="329">
        <f t="shared" si="7"/>
        <v>0</v>
      </c>
      <c r="AD22" s="483">
        <v>0</v>
      </c>
      <c r="AE22" s="496">
        <f t="shared" si="1"/>
        <v>1</v>
      </c>
      <c r="AF22" s="497">
        <v>1</v>
      </c>
    </row>
    <row r="23" spans="1:32" ht="18.75" customHeight="1">
      <c r="A23" s="35" t="s">
        <v>34</v>
      </c>
      <c r="B23" s="36" t="s">
        <v>6</v>
      </c>
      <c r="C23" s="254"/>
      <c r="D23" s="122"/>
      <c r="E23" s="62"/>
      <c r="F23" s="62"/>
      <c r="G23" s="38">
        <v>1</v>
      </c>
      <c r="H23" s="39"/>
      <c r="I23" s="39"/>
      <c r="J23" s="208"/>
      <c r="K23" s="40"/>
      <c r="L23" s="86"/>
      <c r="M23" s="325">
        <f t="shared" si="0"/>
        <v>1</v>
      </c>
      <c r="N23" s="325"/>
      <c r="O23" s="389" t="s">
        <v>34</v>
      </c>
      <c r="P23" s="36" t="s">
        <v>6</v>
      </c>
      <c r="Q23" s="404"/>
      <c r="R23" s="245"/>
      <c r="S23" s="37"/>
      <c r="T23" s="37"/>
      <c r="U23" s="41"/>
      <c r="V23" s="42"/>
      <c r="W23" s="42"/>
      <c r="X23" s="214"/>
      <c r="Y23" s="43"/>
      <c r="Z23" s="216"/>
      <c r="AA23" s="89"/>
      <c r="AB23" s="251"/>
      <c r="AC23" s="325">
        <f t="shared" si="7"/>
        <v>0</v>
      </c>
      <c r="AD23" s="484"/>
      <c r="AE23" s="498">
        <f t="shared" si="1"/>
        <v>1</v>
      </c>
      <c r="AF23" s="502"/>
    </row>
    <row r="24" spans="1:32" ht="18.75" customHeight="1">
      <c r="A24" s="63" t="s">
        <v>89</v>
      </c>
      <c r="B24" s="29" t="s">
        <v>2</v>
      </c>
      <c r="C24" s="32">
        <f>SUM(C25:C26)</f>
        <v>0</v>
      </c>
      <c r="D24" s="34">
        <v>0</v>
      </c>
      <c r="E24" s="30">
        <f>SUM(E25:E26)</f>
        <v>0</v>
      </c>
      <c r="F24" s="30">
        <v>0</v>
      </c>
      <c r="G24" s="31">
        <v>0</v>
      </c>
      <c r="H24" s="29">
        <v>0</v>
      </c>
      <c r="I24" s="29">
        <v>1</v>
      </c>
      <c r="J24" s="114">
        <v>1</v>
      </c>
      <c r="K24" s="32">
        <v>0</v>
      </c>
      <c r="L24" s="29">
        <v>0</v>
      </c>
      <c r="M24" s="329">
        <f t="shared" si="0"/>
        <v>1</v>
      </c>
      <c r="N24" s="329">
        <f>SUM(D24,F24,H24,J24,L24,L24)</f>
        <v>1</v>
      </c>
      <c r="O24" s="393" t="s">
        <v>89</v>
      </c>
      <c r="P24" s="29" t="s">
        <v>2</v>
      </c>
      <c r="Q24" s="32">
        <v>0</v>
      </c>
      <c r="R24" s="34"/>
      <c r="S24" s="30">
        <v>0</v>
      </c>
      <c r="T24" s="30"/>
      <c r="U24" s="31">
        <v>1</v>
      </c>
      <c r="V24" s="29"/>
      <c r="W24" s="29">
        <v>0</v>
      </c>
      <c r="X24" s="114"/>
      <c r="Y24" s="33">
        <v>0</v>
      </c>
      <c r="Z24" s="114"/>
      <c r="AA24" s="29">
        <v>0</v>
      </c>
      <c r="AB24" s="34"/>
      <c r="AC24" s="329">
        <f t="shared" si="7"/>
        <v>1</v>
      </c>
      <c r="AD24" s="483">
        <v>1</v>
      </c>
      <c r="AE24" s="496">
        <f t="shared" si="1"/>
        <v>2</v>
      </c>
      <c r="AF24" s="497">
        <v>1</v>
      </c>
    </row>
    <row r="25" spans="1:32" ht="18.75" customHeight="1">
      <c r="A25" s="64" t="s">
        <v>72</v>
      </c>
      <c r="B25" s="36" t="s">
        <v>20</v>
      </c>
      <c r="C25" s="254"/>
      <c r="D25" s="122"/>
      <c r="E25" s="62"/>
      <c r="F25" s="62"/>
      <c r="G25" s="38"/>
      <c r="H25" s="39"/>
      <c r="I25" s="39"/>
      <c r="J25" s="208"/>
      <c r="K25" s="40"/>
      <c r="L25" s="86"/>
      <c r="M25" s="325">
        <f t="shared" si="0"/>
        <v>0</v>
      </c>
      <c r="N25" s="325"/>
      <c r="O25" s="394" t="s">
        <v>72</v>
      </c>
      <c r="P25" s="36" t="s">
        <v>20</v>
      </c>
      <c r="Q25" s="404"/>
      <c r="R25" s="245"/>
      <c r="S25" s="37"/>
      <c r="T25" s="37"/>
      <c r="U25" s="41">
        <v>1</v>
      </c>
      <c r="V25" s="42"/>
      <c r="W25" s="42"/>
      <c r="X25" s="214"/>
      <c r="Y25" s="43"/>
      <c r="Z25" s="216"/>
      <c r="AA25" s="89"/>
      <c r="AB25" s="251"/>
      <c r="AC25" s="325">
        <f t="shared" si="7"/>
        <v>1</v>
      </c>
      <c r="AD25" s="487"/>
      <c r="AE25" s="498">
        <f t="shared" si="1"/>
        <v>1</v>
      </c>
      <c r="AF25" s="502"/>
    </row>
    <row r="26" spans="1:32" ht="18.75" customHeight="1">
      <c r="A26" s="45" t="s">
        <v>104</v>
      </c>
      <c r="B26" s="46" t="s">
        <v>6</v>
      </c>
      <c r="C26" s="255"/>
      <c r="D26" s="138"/>
      <c r="E26" s="65"/>
      <c r="F26" s="65"/>
      <c r="G26" s="48"/>
      <c r="H26" s="49"/>
      <c r="I26" s="49">
        <v>1</v>
      </c>
      <c r="J26" s="209"/>
      <c r="K26" s="50"/>
      <c r="L26" s="91"/>
      <c r="M26" s="339">
        <f t="shared" si="0"/>
        <v>1</v>
      </c>
      <c r="N26" s="339"/>
      <c r="O26" s="395" t="s">
        <v>104</v>
      </c>
      <c r="P26" s="46" t="s">
        <v>6</v>
      </c>
      <c r="Q26" s="407"/>
      <c r="R26" s="248"/>
      <c r="S26" s="47"/>
      <c r="T26" s="47"/>
      <c r="U26" s="51"/>
      <c r="V26" s="52"/>
      <c r="W26" s="52"/>
      <c r="X26" s="215"/>
      <c r="Y26" s="53"/>
      <c r="Z26" s="217"/>
      <c r="AA26" s="92"/>
      <c r="AB26" s="252"/>
      <c r="AC26" s="339">
        <f t="shared" si="7"/>
        <v>0</v>
      </c>
      <c r="AD26" s="488"/>
      <c r="AE26" s="499">
        <f t="shared" si="1"/>
        <v>1</v>
      </c>
      <c r="AF26" s="506"/>
    </row>
    <row r="27" spans="1:32" ht="18.75" customHeight="1">
      <c r="A27" s="54" t="s">
        <v>95</v>
      </c>
      <c r="B27" s="55" t="s">
        <v>2</v>
      </c>
      <c r="C27" s="60">
        <f t="shared" ref="C27:L27" si="9">SUM(C28,C30,C37,C46,C73,C85,C89,C91,C95,C98,C101,C103)</f>
        <v>8</v>
      </c>
      <c r="D27" s="247">
        <f t="shared" si="9"/>
        <v>4</v>
      </c>
      <c r="E27" s="56">
        <f t="shared" ref="E27:J27" si="10">SUM(E28,E30,E37,E46,E73,E85,E89,E91,E95,E98,E101,E103)</f>
        <v>22</v>
      </c>
      <c r="F27" s="57">
        <f t="shared" si="10"/>
        <v>8</v>
      </c>
      <c r="G27" s="57">
        <f t="shared" si="10"/>
        <v>20</v>
      </c>
      <c r="H27" s="57">
        <f t="shared" si="10"/>
        <v>6</v>
      </c>
      <c r="I27" s="57">
        <f t="shared" si="10"/>
        <v>15</v>
      </c>
      <c r="J27" s="205">
        <f t="shared" si="10"/>
        <v>7</v>
      </c>
      <c r="K27" s="59">
        <f t="shared" si="9"/>
        <v>2</v>
      </c>
      <c r="L27" s="247">
        <f t="shared" si="9"/>
        <v>2</v>
      </c>
      <c r="M27" s="348">
        <f>SUM(C27,E27,G27,I27,K27)</f>
        <v>67</v>
      </c>
      <c r="N27" s="348">
        <f>SUM(D27,F27,H27,J27,L27)</f>
        <v>27</v>
      </c>
      <c r="O27" s="391" t="s">
        <v>95</v>
      </c>
      <c r="P27" s="55" t="s">
        <v>2</v>
      </c>
      <c r="Q27" s="59">
        <f>SUM(Q28,Q30,Q37,Q46,Q73,Q85,Q89,Q91,Q95,Q98,Q101,Q103)</f>
        <v>5</v>
      </c>
      <c r="R27" s="247">
        <f t="shared" ref="R27:AB27" si="11">SUM(R28,R30,R37,R46,R73,R85,R89,R91,R95,R98,R101,R103)</f>
        <v>3</v>
      </c>
      <c r="S27" s="59">
        <f t="shared" si="11"/>
        <v>4</v>
      </c>
      <c r="T27" s="57">
        <f t="shared" si="11"/>
        <v>3</v>
      </c>
      <c r="U27" s="57">
        <f>SUM(U28,U30,U37,U46,U73,U85,U89,U91,U95,U98,U101,U103)</f>
        <v>21</v>
      </c>
      <c r="V27" s="57">
        <f t="shared" si="11"/>
        <v>8</v>
      </c>
      <c r="W27" s="57">
        <f t="shared" si="11"/>
        <v>2</v>
      </c>
      <c r="X27" s="205">
        <f t="shared" si="11"/>
        <v>1</v>
      </c>
      <c r="Y27" s="59">
        <f t="shared" si="11"/>
        <v>0</v>
      </c>
      <c r="Z27" s="57">
        <f t="shared" si="11"/>
        <v>0</v>
      </c>
      <c r="AA27" s="58">
        <f t="shared" si="11"/>
        <v>0</v>
      </c>
      <c r="AB27" s="247">
        <f t="shared" si="11"/>
        <v>0</v>
      </c>
      <c r="AC27" s="348">
        <f>SUM(Q27,S27,U27,W27,Y27,AA27)</f>
        <v>32</v>
      </c>
      <c r="AD27" s="486">
        <f>SUM(AD28,AD30,AD37,AD46,AD73,AD85,AD89,AD91,AD95,AD98,AD101,AD103)</f>
        <v>15</v>
      </c>
      <c r="AE27" s="500">
        <f>SUM(M27,AC27)</f>
        <v>99</v>
      </c>
      <c r="AF27" s="501">
        <f>SUM(N27,AD27)</f>
        <v>42</v>
      </c>
    </row>
    <row r="28" spans="1:32" ht="18.75" customHeight="1">
      <c r="A28" s="61" t="s">
        <v>96</v>
      </c>
      <c r="B28" s="29" t="s">
        <v>2</v>
      </c>
      <c r="C28" s="32">
        <f>SUM(C29)</f>
        <v>0</v>
      </c>
      <c r="D28" s="34">
        <v>0</v>
      </c>
      <c r="E28" s="30">
        <f t="shared" ref="E28" si="12">SUM(E29)</f>
        <v>0</v>
      </c>
      <c r="F28" s="30">
        <v>0</v>
      </c>
      <c r="G28" s="31">
        <v>0</v>
      </c>
      <c r="H28" s="29">
        <v>0</v>
      </c>
      <c r="I28" s="29">
        <v>0</v>
      </c>
      <c r="J28" s="114">
        <v>0</v>
      </c>
      <c r="K28" s="32">
        <v>0</v>
      </c>
      <c r="L28" s="29">
        <v>0</v>
      </c>
      <c r="M28" s="329">
        <f t="shared" si="0"/>
        <v>0</v>
      </c>
      <c r="N28" s="329">
        <f>SUM(D28,F28,H28,J28,L28)</f>
        <v>0</v>
      </c>
      <c r="O28" s="392" t="s">
        <v>96</v>
      </c>
      <c r="P28" s="29" t="s">
        <v>2</v>
      </c>
      <c r="Q28" s="32">
        <v>0</v>
      </c>
      <c r="R28" s="34">
        <v>0</v>
      </c>
      <c r="S28" s="30">
        <v>0</v>
      </c>
      <c r="T28" s="30">
        <v>0</v>
      </c>
      <c r="U28" s="31">
        <v>1</v>
      </c>
      <c r="V28" s="29">
        <v>1</v>
      </c>
      <c r="W28" s="29">
        <v>0</v>
      </c>
      <c r="X28" s="114">
        <v>0</v>
      </c>
      <c r="Y28" s="33">
        <v>0</v>
      </c>
      <c r="Z28" s="114">
        <v>0</v>
      </c>
      <c r="AA28" s="29">
        <v>0</v>
      </c>
      <c r="AB28" s="34">
        <v>0</v>
      </c>
      <c r="AC28" s="329">
        <f t="shared" si="7"/>
        <v>1</v>
      </c>
      <c r="AD28" s="483">
        <f t="shared" si="7"/>
        <v>1</v>
      </c>
      <c r="AE28" s="496">
        <f t="shared" si="1"/>
        <v>1</v>
      </c>
      <c r="AF28" s="497">
        <v>1</v>
      </c>
    </row>
    <row r="29" spans="1:32" ht="18.75" customHeight="1">
      <c r="A29" s="66" t="s">
        <v>35</v>
      </c>
      <c r="B29" s="36" t="s">
        <v>6</v>
      </c>
      <c r="C29" s="254"/>
      <c r="D29" s="122"/>
      <c r="E29" s="62"/>
      <c r="F29" s="62"/>
      <c r="G29" s="38"/>
      <c r="H29" s="39"/>
      <c r="I29" s="39"/>
      <c r="J29" s="208"/>
      <c r="K29" s="40"/>
      <c r="L29" s="86"/>
      <c r="M29" s="325">
        <f t="shared" si="0"/>
        <v>0</v>
      </c>
      <c r="N29" s="325"/>
      <c r="O29" s="396" t="s">
        <v>35</v>
      </c>
      <c r="P29" s="36" t="s">
        <v>6</v>
      </c>
      <c r="Q29" s="404"/>
      <c r="R29" s="245"/>
      <c r="S29" s="37"/>
      <c r="T29" s="37"/>
      <c r="U29" s="41">
        <v>1</v>
      </c>
      <c r="V29" s="42"/>
      <c r="W29" s="42"/>
      <c r="X29" s="214"/>
      <c r="Y29" s="43"/>
      <c r="Z29" s="216"/>
      <c r="AA29" s="89"/>
      <c r="AB29" s="251"/>
      <c r="AC29" s="325">
        <f t="shared" si="7"/>
        <v>1</v>
      </c>
      <c r="AD29" s="487"/>
      <c r="AE29" s="498">
        <f t="shared" si="1"/>
        <v>1</v>
      </c>
      <c r="AF29" s="502"/>
    </row>
    <row r="30" spans="1:32" ht="18.75" customHeight="1">
      <c r="A30" s="61" t="s">
        <v>195</v>
      </c>
      <c r="B30" s="29" t="s">
        <v>2</v>
      </c>
      <c r="C30" s="32">
        <f>SUM(C31:C36)</f>
        <v>0</v>
      </c>
      <c r="D30" s="34">
        <v>0</v>
      </c>
      <c r="E30" s="30">
        <f t="shared" ref="E30" si="13">SUM(E31:E36)</f>
        <v>2</v>
      </c>
      <c r="F30" s="30">
        <v>1</v>
      </c>
      <c r="G30" s="31">
        <v>5</v>
      </c>
      <c r="H30" s="29">
        <v>1</v>
      </c>
      <c r="I30" s="29">
        <v>1</v>
      </c>
      <c r="J30" s="114">
        <v>1</v>
      </c>
      <c r="K30" s="32">
        <v>0</v>
      </c>
      <c r="L30" s="29">
        <v>0</v>
      </c>
      <c r="M30" s="329">
        <f t="shared" si="0"/>
        <v>8</v>
      </c>
      <c r="N30" s="329">
        <f>SUM(D30,F30,H30,J30,L30)</f>
        <v>3</v>
      </c>
      <c r="O30" s="392" t="s">
        <v>195</v>
      </c>
      <c r="P30" s="29" t="s">
        <v>2</v>
      </c>
      <c r="Q30" s="32">
        <v>0</v>
      </c>
      <c r="R30" s="34">
        <v>0</v>
      </c>
      <c r="S30" s="30">
        <v>1</v>
      </c>
      <c r="T30" s="30">
        <v>1</v>
      </c>
      <c r="U30" s="31">
        <v>1</v>
      </c>
      <c r="V30" s="29">
        <v>1</v>
      </c>
      <c r="W30" s="29">
        <v>0</v>
      </c>
      <c r="X30" s="114">
        <v>0</v>
      </c>
      <c r="Y30" s="33">
        <v>0</v>
      </c>
      <c r="Z30" s="114">
        <v>0</v>
      </c>
      <c r="AA30" s="29">
        <v>0</v>
      </c>
      <c r="AB30" s="34">
        <v>0</v>
      </c>
      <c r="AC30" s="329">
        <f t="shared" si="7"/>
        <v>2</v>
      </c>
      <c r="AD30" s="483">
        <f t="shared" si="7"/>
        <v>2</v>
      </c>
      <c r="AE30" s="496">
        <f>SUM(M30,AC30)</f>
        <v>10</v>
      </c>
      <c r="AF30" s="497">
        <f>SUM(N30,AD30)</f>
        <v>5</v>
      </c>
    </row>
    <row r="31" spans="1:32" ht="18.75" customHeight="1">
      <c r="A31" s="35" t="s">
        <v>48</v>
      </c>
      <c r="B31" s="67" t="s">
        <v>20</v>
      </c>
      <c r="C31" s="256"/>
      <c r="D31" s="258"/>
      <c r="E31" s="44"/>
      <c r="F31" s="44"/>
      <c r="G31" s="68">
        <v>1</v>
      </c>
      <c r="H31" s="69"/>
      <c r="I31" s="69">
        <v>1</v>
      </c>
      <c r="J31" s="210"/>
      <c r="K31" s="70"/>
      <c r="L31" s="104"/>
      <c r="M31" s="325">
        <f t="shared" si="0"/>
        <v>2</v>
      </c>
      <c r="N31" s="325"/>
      <c r="O31" s="389" t="s">
        <v>48</v>
      </c>
      <c r="P31" s="67" t="s">
        <v>20</v>
      </c>
      <c r="Q31" s="408"/>
      <c r="R31" s="249"/>
      <c r="S31" s="71"/>
      <c r="T31" s="71"/>
      <c r="U31" s="41"/>
      <c r="V31" s="42"/>
      <c r="W31" s="42"/>
      <c r="X31" s="214"/>
      <c r="Y31" s="43"/>
      <c r="Z31" s="216"/>
      <c r="AA31" s="89"/>
      <c r="AB31" s="251"/>
      <c r="AC31" s="325">
        <f t="shared" si="7"/>
        <v>0</v>
      </c>
      <c r="AD31" s="487"/>
      <c r="AE31" s="498">
        <f t="shared" si="1"/>
        <v>2</v>
      </c>
      <c r="AF31" s="502"/>
    </row>
    <row r="32" spans="1:32" ht="18.75" customHeight="1">
      <c r="A32" s="35" t="s">
        <v>48</v>
      </c>
      <c r="B32" s="67" t="s">
        <v>24</v>
      </c>
      <c r="C32" s="256"/>
      <c r="D32" s="258"/>
      <c r="E32" s="44"/>
      <c r="F32" s="44"/>
      <c r="G32" s="68"/>
      <c r="H32" s="69"/>
      <c r="I32" s="69"/>
      <c r="J32" s="210"/>
      <c r="K32" s="70"/>
      <c r="L32" s="104"/>
      <c r="M32" s="325">
        <f t="shared" si="0"/>
        <v>0</v>
      </c>
      <c r="N32" s="325"/>
      <c r="O32" s="389" t="s">
        <v>48</v>
      </c>
      <c r="P32" s="67" t="s">
        <v>24</v>
      </c>
      <c r="Q32" s="408"/>
      <c r="R32" s="249"/>
      <c r="S32" s="71"/>
      <c r="T32" s="71"/>
      <c r="U32" s="41">
        <v>1</v>
      </c>
      <c r="V32" s="42"/>
      <c r="W32" s="42"/>
      <c r="X32" s="214"/>
      <c r="Y32" s="43"/>
      <c r="Z32" s="216"/>
      <c r="AA32" s="89"/>
      <c r="AB32" s="251"/>
      <c r="AC32" s="325">
        <f t="shared" si="7"/>
        <v>1</v>
      </c>
      <c r="AD32" s="487"/>
      <c r="AE32" s="498">
        <f t="shared" si="1"/>
        <v>1</v>
      </c>
      <c r="AF32" s="502"/>
    </row>
    <row r="33" spans="1:32" ht="18.75" customHeight="1">
      <c r="A33" s="35" t="s">
        <v>97</v>
      </c>
      <c r="B33" s="67" t="s">
        <v>20</v>
      </c>
      <c r="C33" s="256"/>
      <c r="D33" s="258"/>
      <c r="E33" s="44"/>
      <c r="F33" s="44"/>
      <c r="G33" s="68">
        <v>1</v>
      </c>
      <c r="H33" s="69"/>
      <c r="I33" s="69"/>
      <c r="J33" s="210"/>
      <c r="K33" s="70"/>
      <c r="L33" s="104"/>
      <c r="M33" s="325">
        <f t="shared" si="0"/>
        <v>1</v>
      </c>
      <c r="N33" s="325"/>
      <c r="O33" s="389" t="s">
        <v>97</v>
      </c>
      <c r="P33" s="67" t="s">
        <v>20</v>
      </c>
      <c r="Q33" s="408"/>
      <c r="R33" s="249"/>
      <c r="S33" s="71"/>
      <c r="T33" s="71"/>
      <c r="U33" s="41"/>
      <c r="V33" s="42"/>
      <c r="W33" s="42"/>
      <c r="X33" s="214"/>
      <c r="Y33" s="43"/>
      <c r="Z33" s="216"/>
      <c r="AA33" s="89"/>
      <c r="AB33" s="251"/>
      <c r="AC33" s="325">
        <f t="shared" si="7"/>
        <v>0</v>
      </c>
      <c r="AD33" s="487"/>
      <c r="AE33" s="498">
        <f t="shared" si="1"/>
        <v>1</v>
      </c>
      <c r="AF33" s="502"/>
    </row>
    <row r="34" spans="1:32" ht="18.75" customHeight="1">
      <c r="A34" s="35" t="s">
        <v>52</v>
      </c>
      <c r="B34" s="67" t="s">
        <v>20</v>
      </c>
      <c r="C34" s="256"/>
      <c r="D34" s="258"/>
      <c r="E34" s="44">
        <v>1</v>
      </c>
      <c r="F34" s="44"/>
      <c r="G34" s="68"/>
      <c r="H34" s="69"/>
      <c r="I34" s="69"/>
      <c r="J34" s="210"/>
      <c r="K34" s="70"/>
      <c r="L34" s="104"/>
      <c r="M34" s="325">
        <f t="shared" si="0"/>
        <v>1</v>
      </c>
      <c r="N34" s="325"/>
      <c r="O34" s="389" t="s">
        <v>52</v>
      </c>
      <c r="P34" s="67" t="s">
        <v>20</v>
      </c>
      <c r="Q34" s="408"/>
      <c r="R34" s="249"/>
      <c r="S34" s="71"/>
      <c r="T34" s="71"/>
      <c r="U34" s="41"/>
      <c r="V34" s="42"/>
      <c r="W34" s="42"/>
      <c r="X34" s="214"/>
      <c r="Y34" s="43"/>
      <c r="Z34" s="216"/>
      <c r="AA34" s="89"/>
      <c r="AB34" s="251"/>
      <c r="AC34" s="325">
        <f t="shared" si="7"/>
        <v>0</v>
      </c>
      <c r="AD34" s="487"/>
      <c r="AE34" s="498">
        <f t="shared" si="1"/>
        <v>1</v>
      </c>
      <c r="AF34" s="502"/>
    </row>
    <row r="35" spans="1:32" ht="18.75" customHeight="1">
      <c r="A35" s="35" t="s">
        <v>104</v>
      </c>
      <c r="B35" s="36" t="s">
        <v>6</v>
      </c>
      <c r="C35" s="254"/>
      <c r="D35" s="122"/>
      <c r="E35" s="44">
        <v>1</v>
      </c>
      <c r="F35" s="44"/>
      <c r="G35" s="68">
        <v>2</v>
      </c>
      <c r="H35" s="69"/>
      <c r="I35" s="69"/>
      <c r="J35" s="210"/>
      <c r="K35" s="70"/>
      <c r="L35" s="104"/>
      <c r="M35" s="325">
        <f t="shared" si="0"/>
        <v>3</v>
      </c>
      <c r="N35" s="325"/>
      <c r="O35" s="389" t="s">
        <v>104</v>
      </c>
      <c r="P35" s="36" t="s">
        <v>6</v>
      </c>
      <c r="Q35" s="408"/>
      <c r="R35" s="249"/>
      <c r="S35" s="71">
        <v>1</v>
      </c>
      <c r="T35" s="71"/>
      <c r="U35" s="41"/>
      <c r="V35" s="42"/>
      <c r="W35" s="42"/>
      <c r="X35" s="214"/>
      <c r="Y35" s="43"/>
      <c r="Z35" s="216"/>
      <c r="AA35" s="89"/>
      <c r="AB35" s="251"/>
      <c r="AC35" s="325">
        <f t="shared" si="7"/>
        <v>1</v>
      </c>
      <c r="AD35" s="487"/>
      <c r="AE35" s="498">
        <f t="shared" si="1"/>
        <v>4</v>
      </c>
      <c r="AF35" s="502"/>
    </row>
    <row r="36" spans="1:32" ht="18.75" customHeight="1">
      <c r="A36" s="35" t="s">
        <v>11</v>
      </c>
      <c r="B36" s="36" t="s">
        <v>6</v>
      </c>
      <c r="C36" s="254"/>
      <c r="D36" s="122"/>
      <c r="E36" s="44"/>
      <c r="F36" s="44"/>
      <c r="G36" s="68">
        <v>1</v>
      </c>
      <c r="H36" s="69"/>
      <c r="I36" s="69"/>
      <c r="J36" s="210"/>
      <c r="K36" s="70"/>
      <c r="L36" s="104"/>
      <c r="M36" s="325">
        <f t="shared" si="0"/>
        <v>1</v>
      </c>
      <c r="N36" s="325"/>
      <c r="O36" s="389" t="s">
        <v>11</v>
      </c>
      <c r="P36" s="36" t="s">
        <v>6</v>
      </c>
      <c r="Q36" s="408"/>
      <c r="R36" s="249"/>
      <c r="S36" s="71"/>
      <c r="T36" s="71"/>
      <c r="U36" s="41"/>
      <c r="V36" s="42"/>
      <c r="W36" s="42"/>
      <c r="X36" s="214"/>
      <c r="Y36" s="43"/>
      <c r="Z36" s="216"/>
      <c r="AA36" s="89"/>
      <c r="AB36" s="251"/>
      <c r="AC36" s="325">
        <f t="shared" si="7"/>
        <v>0</v>
      </c>
      <c r="AD36" s="487"/>
      <c r="AE36" s="498">
        <f t="shared" si="1"/>
        <v>1</v>
      </c>
      <c r="AF36" s="502"/>
    </row>
    <row r="37" spans="1:32" ht="18.75" customHeight="1">
      <c r="A37" s="61" t="s">
        <v>142</v>
      </c>
      <c r="B37" s="29" t="s">
        <v>2</v>
      </c>
      <c r="C37" s="32">
        <f>SUM(C38:C45)</f>
        <v>0</v>
      </c>
      <c r="D37" s="34">
        <v>0</v>
      </c>
      <c r="E37" s="30">
        <f t="shared" ref="E37" si="14">SUM(E38:E45)</f>
        <v>1</v>
      </c>
      <c r="F37" s="30">
        <v>1</v>
      </c>
      <c r="G37" s="31">
        <v>2</v>
      </c>
      <c r="H37" s="29">
        <v>1</v>
      </c>
      <c r="I37" s="29">
        <v>7</v>
      </c>
      <c r="J37" s="114">
        <v>1</v>
      </c>
      <c r="K37" s="32">
        <v>0</v>
      </c>
      <c r="L37" s="29">
        <v>0</v>
      </c>
      <c r="M37" s="329">
        <f t="shared" si="0"/>
        <v>10</v>
      </c>
      <c r="N37" s="329">
        <f t="shared" si="0"/>
        <v>3</v>
      </c>
      <c r="O37" s="392" t="s">
        <v>142</v>
      </c>
      <c r="P37" s="29" t="s">
        <v>2</v>
      </c>
      <c r="Q37" s="32">
        <v>1</v>
      </c>
      <c r="R37" s="34">
        <v>1</v>
      </c>
      <c r="S37" s="30">
        <v>0</v>
      </c>
      <c r="T37" s="30">
        <v>0</v>
      </c>
      <c r="U37" s="31">
        <v>1</v>
      </c>
      <c r="V37" s="29">
        <v>1</v>
      </c>
      <c r="W37" s="29">
        <v>0</v>
      </c>
      <c r="X37" s="114">
        <v>0</v>
      </c>
      <c r="Y37" s="33">
        <v>0</v>
      </c>
      <c r="Z37" s="114">
        <v>0</v>
      </c>
      <c r="AA37" s="29">
        <v>0</v>
      </c>
      <c r="AB37" s="34">
        <v>0</v>
      </c>
      <c r="AC37" s="329">
        <f t="shared" si="7"/>
        <v>2</v>
      </c>
      <c r="AD37" s="483">
        <f t="shared" si="7"/>
        <v>2</v>
      </c>
      <c r="AE37" s="496">
        <f>SUM(M37,AC37)</f>
        <v>12</v>
      </c>
      <c r="AF37" s="497">
        <f>SUM(N37,AD37)</f>
        <v>5</v>
      </c>
    </row>
    <row r="38" spans="1:32" ht="18.75" customHeight="1">
      <c r="A38" s="35" t="s">
        <v>43</v>
      </c>
      <c r="B38" s="67" t="s">
        <v>20</v>
      </c>
      <c r="C38" s="256"/>
      <c r="D38" s="258"/>
      <c r="E38" s="44"/>
      <c r="F38" s="44"/>
      <c r="G38" s="68"/>
      <c r="H38" s="69"/>
      <c r="I38" s="69">
        <v>1</v>
      </c>
      <c r="J38" s="210"/>
      <c r="K38" s="70"/>
      <c r="L38" s="104"/>
      <c r="M38" s="325">
        <f t="shared" si="0"/>
        <v>1</v>
      </c>
      <c r="N38" s="325"/>
      <c r="O38" s="389" t="s">
        <v>43</v>
      </c>
      <c r="P38" s="67" t="s">
        <v>20</v>
      </c>
      <c r="Q38" s="73"/>
      <c r="R38" s="246"/>
      <c r="S38" s="44"/>
      <c r="T38" s="44"/>
      <c r="U38" s="68"/>
      <c r="V38" s="69"/>
      <c r="W38" s="69"/>
      <c r="X38" s="210"/>
      <c r="Y38" s="72"/>
      <c r="Z38" s="212"/>
      <c r="AA38" s="104"/>
      <c r="AB38" s="412"/>
      <c r="AC38" s="325">
        <f t="shared" si="7"/>
        <v>0</v>
      </c>
      <c r="AD38" s="487"/>
      <c r="AE38" s="498">
        <f t="shared" si="1"/>
        <v>1</v>
      </c>
      <c r="AF38" s="502"/>
    </row>
    <row r="39" spans="1:32" ht="18.75" customHeight="1">
      <c r="A39" s="35" t="s">
        <v>43</v>
      </c>
      <c r="B39" s="67" t="s">
        <v>24</v>
      </c>
      <c r="C39" s="256"/>
      <c r="D39" s="258"/>
      <c r="E39" s="44"/>
      <c r="F39" s="44"/>
      <c r="G39" s="68"/>
      <c r="H39" s="69"/>
      <c r="I39" s="69">
        <v>1</v>
      </c>
      <c r="J39" s="210"/>
      <c r="K39" s="70"/>
      <c r="L39" s="104"/>
      <c r="M39" s="325">
        <f t="shared" si="0"/>
        <v>1</v>
      </c>
      <c r="N39" s="325"/>
      <c r="O39" s="389" t="s">
        <v>43</v>
      </c>
      <c r="P39" s="67" t="s">
        <v>24</v>
      </c>
      <c r="Q39" s="408"/>
      <c r="R39" s="249"/>
      <c r="S39" s="71"/>
      <c r="T39" s="71"/>
      <c r="U39" s="41"/>
      <c r="V39" s="42"/>
      <c r="W39" s="42"/>
      <c r="X39" s="214"/>
      <c r="Y39" s="43"/>
      <c r="Z39" s="216"/>
      <c r="AA39" s="89"/>
      <c r="AB39" s="251"/>
      <c r="AC39" s="325">
        <f t="shared" si="7"/>
        <v>0</v>
      </c>
      <c r="AD39" s="487"/>
      <c r="AE39" s="498">
        <f t="shared" si="1"/>
        <v>1</v>
      </c>
      <c r="AF39" s="502"/>
    </row>
    <row r="40" spans="1:32" ht="18.75" customHeight="1">
      <c r="A40" s="35" t="s">
        <v>48</v>
      </c>
      <c r="B40" s="67" t="s">
        <v>20</v>
      </c>
      <c r="C40" s="256"/>
      <c r="D40" s="258"/>
      <c r="E40" s="44"/>
      <c r="F40" s="44"/>
      <c r="G40" s="68"/>
      <c r="H40" s="69"/>
      <c r="I40" s="69">
        <v>1</v>
      </c>
      <c r="J40" s="210"/>
      <c r="K40" s="70"/>
      <c r="L40" s="104"/>
      <c r="M40" s="325">
        <f t="shared" si="0"/>
        <v>1</v>
      </c>
      <c r="N40" s="325"/>
      <c r="O40" s="389" t="s">
        <v>48</v>
      </c>
      <c r="P40" s="67" t="s">
        <v>20</v>
      </c>
      <c r="Q40" s="408"/>
      <c r="R40" s="249"/>
      <c r="S40" s="71"/>
      <c r="T40" s="71"/>
      <c r="U40" s="41"/>
      <c r="V40" s="42"/>
      <c r="W40" s="42"/>
      <c r="X40" s="214"/>
      <c r="Y40" s="43"/>
      <c r="Z40" s="216"/>
      <c r="AA40" s="89"/>
      <c r="AB40" s="251"/>
      <c r="AC40" s="325">
        <f t="shared" si="7"/>
        <v>0</v>
      </c>
      <c r="AD40" s="487"/>
      <c r="AE40" s="498">
        <f t="shared" si="1"/>
        <v>1</v>
      </c>
      <c r="AF40" s="502"/>
    </row>
    <row r="41" spans="1:32" ht="18.75" customHeight="1">
      <c r="A41" s="35" t="s">
        <v>35</v>
      </c>
      <c r="B41" s="67" t="s">
        <v>24</v>
      </c>
      <c r="C41" s="256"/>
      <c r="D41" s="258"/>
      <c r="E41" s="44"/>
      <c r="F41" s="44"/>
      <c r="G41" s="68"/>
      <c r="H41" s="69"/>
      <c r="I41" s="69">
        <v>1</v>
      </c>
      <c r="J41" s="210"/>
      <c r="K41" s="70"/>
      <c r="L41" s="104"/>
      <c r="M41" s="325">
        <f t="shared" si="0"/>
        <v>1</v>
      </c>
      <c r="N41" s="325"/>
      <c r="O41" s="389" t="s">
        <v>35</v>
      </c>
      <c r="P41" s="67" t="s">
        <v>24</v>
      </c>
      <c r="Q41" s="408"/>
      <c r="R41" s="249"/>
      <c r="S41" s="71"/>
      <c r="T41" s="71"/>
      <c r="U41" s="41"/>
      <c r="V41" s="42"/>
      <c r="W41" s="42"/>
      <c r="X41" s="214"/>
      <c r="Y41" s="43"/>
      <c r="Z41" s="216"/>
      <c r="AA41" s="89"/>
      <c r="AB41" s="251"/>
      <c r="AC41" s="325">
        <f t="shared" si="7"/>
        <v>0</v>
      </c>
      <c r="AD41" s="487"/>
      <c r="AE41" s="498">
        <f t="shared" si="1"/>
        <v>1</v>
      </c>
      <c r="AF41" s="502"/>
    </row>
    <row r="42" spans="1:32" ht="18.75" customHeight="1">
      <c r="A42" s="35" t="s">
        <v>102</v>
      </c>
      <c r="B42" s="67" t="s">
        <v>24</v>
      </c>
      <c r="C42" s="256"/>
      <c r="D42" s="258"/>
      <c r="E42" s="44"/>
      <c r="F42" s="44"/>
      <c r="G42" s="68">
        <v>1</v>
      </c>
      <c r="H42" s="69"/>
      <c r="I42" s="69"/>
      <c r="J42" s="210"/>
      <c r="K42" s="70"/>
      <c r="L42" s="104"/>
      <c r="M42" s="325">
        <f t="shared" si="0"/>
        <v>1</v>
      </c>
      <c r="N42" s="325"/>
      <c r="O42" s="389" t="s">
        <v>102</v>
      </c>
      <c r="P42" s="67" t="s">
        <v>24</v>
      </c>
      <c r="Q42" s="408"/>
      <c r="R42" s="249"/>
      <c r="S42" s="71"/>
      <c r="T42" s="71"/>
      <c r="U42" s="41"/>
      <c r="V42" s="42"/>
      <c r="W42" s="42"/>
      <c r="X42" s="214"/>
      <c r="Y42" s="43"/>
      <c r="Z42" s="216"/>
      <c r="AA42" s="89"/>
      <c r="AB42" s="251"/>
      <c r="AC42" s="325">
        <f t="shared" si="7"/>
        <v>0</v>
      </c>
      <c r="AD42" s="487"/>
      <c r="AE42" s="498">
        <f t="shared" si="1"/>
        <v>1</v>
      </c>
      <c r="AF42" s="502"/>
    </row>
    <row r="43" spans="1:32" ht="18.75" customHeight="1">
      <c r="A43" s="35" t="s">
        <v>62</v>
      </c>
      <c r="B43" s="36" t="s">
        <v>6</v>
      </c>
      <c r="C43" s="254"/>
      <c r="D43" s="122"/>
      <c r="E43" s="44"/>
      <c r="F43" s="44"/>
      <c r="G43" s="68"/>
      <c r="H43" s="69"/>
      <c r="I43" s="69"/>
      <c r="J43" s="210"/>
      <c r="K43" s="70"/>
      <c r="L43" s="104"/>
      <c r="M43" s="325">
        <f t="shared" si="0"/>
        <v>0</v>
      </c>
      <c r="N43" s="325"/>
      <c r="O43" s="389" t="s">
        <v>62</v>
      </c>
      <c r="P43" s="36" t="s">
        <v>6</v>
      </c>
      <c r="Q43" s="408"/>
      <c r="R43" s="249"/>
      <c r="S43" s="71"/>
      <c r="T43" s="71"/>
      <c r="U43" s="41">
        <v>1</v>
      </c>
      <c r="V43" s="42"/>
      <c r="W43" s="42"/>
      <c r="X43" s="214"/>
      <c r="Y43" s="43"/>
      <c r="Z43" s="216"/>
      <c r="AA43" s="89"/>
      <c r="AB43" s="251"/>
      <c r="AC43" s="325">
        <f t="shared" si="7"/>
        <v>1</v>
      </c>
      <c r="AD43" s="487"/>
      <c r="AE43" s="498">
        <f t="shared" si="1"/>
        <v>1</v>
      </c>
      <c r="AF43" s="502"/>
    </row>
    <row r="44" spans="1:32" ht="18.75" customHeight="1">
      <c r="A44" s="35" t="s">
        <v>104</v>
      </c>
      <c r="B44" s="36" t="s">
        <v>6</v>
      </c>
      <c r="C44" s="254"/>
      <c r="D44" s="122"/>
      <c r="E44" s="44"/>
      <c r="F44" s="44"/>
      <c r="G44" s="68">
        <v>1</v>
      </c>
      <c r="H44" s="69"/>
      <c r="I44" s="69">
        <v>3</v>
      </c>
      <c r="J44" s="210"/>
      <c r="K44" s="70"/>
      <c r="L44" s="104"/>
      <c r="M44" s="325">
        <f t="shared" si="0"/>
        <v>4</v>
      </c>
      <c r="N44" s="325"/>
      <c r="O44" s="389" t="s">
        <v>104</v>
      </c>
      <c r="P44" s="36" t="s">
        <v>6</v>
      </c>
      <c r="Q44" s="408">
        <v>1</v>
      </c>
      <c r="R44" s="249"/>
      <c r="S44" s="71"/>
      <c r="T44" s="71"/>
      <c r="U44" s="41"/>
      <c r="V44" s="42"/>
      <c r="W44" s="42"/>
      <c r="X44" s="214"/>
      <c r="Y44" s="43"/>
      <c r="Z44" s="216"/>
      <c r="AA44" s="89"/>
      <c r="AB44" s="251"/>
      <c r="AC44" s="325">
        <f t="shared" si="7"/>
        <v>1</v>
      </c>
      <c r="AD44" s="487"/>
      <c r="AE44" s="498">
        <f t="shared" si="1"/>
        <v>5</v>
      </c>
      <c r="AF44" s="502"/>
    </row>
    <row r="45" spans="1:32" ht="18.75" customHeight="1">
      <c r="A45" s="35" t="s">
        <v>55</v>
      </c>
      <c r="B45" s="36" t="s">
        <v>6</v>
      </c>
      <c r="C45" s="254"/>
      <c r="D45" s="122"/>
      <c r="E45" s="44">
        <v>1</v>
      </c>
      <c r="F45" s="44"/>
      <c r="G45" s="68"/>
      <c r="H45" s="69"/>
      <c r="I45" s="69"/>
      <c r="J45" s="210"/>
      <c r="K45" s="70"/>
      <c r="L45" s="104"/>
      <c r="M45" s="325">
        <f t="shared" si="0"/>
        <v>1</v>
      </c>
      <c r="N45" s="325"/>
      <c r="O45" s="389" t="s">
        <v>55</v>
      </c>
      <c r="P45" s="36" t="s">
        <v>6</v>
      </c>
      <c r="Q45" s="408"/>
      <c r="R45" s="249"/>
      <c r="S45" s="71"/>
      <c r="T45" s="71"/>
      <c r="U45" s="41"/>
      <c r="V45" s="42"/>
      <c r="W45" s="42"/>
      <c r="X45" s="214"/>
      <c r="Y45" s="43"/>
      <c r="Z45" s="216"/>
      <c r="AA45" s="89"/>
      <c r="AB45" s="251"/>
      <c r="AC45" s="325">
        <f t="shared" si="7"/>
        <v>0</v>
      </c>
      <c r="AD45" s="487"/>
      <c r="AE45" s="498">
        <f t="shared" si="1"/>
        <v>1</v>
      </c>
      <c r="AF45" s="502"/>
    </row>
    <row r="46" spans="1:32" ht="18.75" customHeight="1">
      <c r="A46" s="61" t="s">
        <v>100</v>
      </c>
      <c r="B46" s="29" t="s">
        <v>2</v>
      </c>
      <c r="C46" s="32">
        <f>SUM(C47:C69)</f>
        <v>4</v>
      </c>
      <c r="D46" s="34">
        <v>1</v>
      </c>
      <c r="E46" s="30">
        <f>SUM(E47:E72)</f>
        <v>13</v>
      </c>
      <c r="F46" s="30">
        <v>2</v>
      </c>
      <c r="G46" s="30">
        <f>SUM(G47:G72)</f>
        <v>9</v>
      </c>
      <c r="H46" s="29">
        <v>2</v>
      </c>
      <c r="I46" s="30">
        <f>SUM(I47:I72)</f>
        <v>3</v>
      </c>
      <c r="J46" s="114">
        <v>1</v>
      </c>
      <c r="K46" s="32">
        <v>1</v>
      </c>
      <c r="L46" s="29">
        <v>1</v>
      </c>
      <c r="M46" s="329">
        <f t="shared" si="0"/>
        <v>30</v>
      </c>
      <c r="N46" s="329">
        <f t="shared" si="0"/>
        <v>7</v>
      </c>
      <c r="O46" s="392" t="s">
        <v>100</v>
      </c>
      <c r="P46" s="29" t="s">
        <v>2</v>
      </c>
      <c r="Q46" s="32">
        <f>SUM(Q47:Q72)</f>
        <v>3</v>
      </c>
      <c r="R46" s="34">
        <v>1</v>
      </c>
      <c r="S46" s="30">
        <v>2</v>
      </c>
      <c r="T46" s="30">
        <v>1</v>
      </c>
      <c r="U46" s="31">
        <f>SUM(U47:U72)</f>
        <v>13</v>
      </c>
      <c r="V46" s="29">
        <v>2</v>
      </c>
      <c r="W46" s="29">
        <v>2</v>
      </c>
      <c r="X46" s="114">
        <v>1</v>
      </c>
      <c r="Y46" s="33">
        <v>0</v>
      </c>
      <c r="Z46" s="114">
        <v>0</v>
      </c>
      <c r="AA46" s="29">
        <v>0</v>
      </c>
      <c r="AB46" s="34">
        <v>0</v>
      </c>
      <c r="AC46" s="329">
        <f>SUM(Q46,S46,U46,W46,Y46,AA46)</f>
        <v>20</v>
      </c>
      <c r="AD46" s="483">
        <f t="shared" si="7"/>
        <v>5</v>
      </c>
      <c r="AE46" s="496">
        <f>SUM(M46,AC46)</f>
        <v>50</v>
      </c>
      <c r="AF46" s="497">
        <f>SUM(N46,AD46)</f>
        <v>12</v>
      </c>
    </row>
    <row r="47" spans="1:32">
      <c r="A47" s="64" t="s">
        <v>5</v>
      </c>
      <c r="B47" s="36" t="s">
        <v>6</v>
      </c>
      <c r="C47" s="254">
        <v>1</v>
      </c>
      <c r="D47" s="122"/>
      <c r="E47" s="44"/>
      <c r="F47" s="44"/>
      <c r="G47" s="68"/>
      <c r="H47" s="69"/>
      <c r="I47" s="69"/>
      <c r="J47" s="210"/>
      <c r="K47" s="73"/>
      <c r="L47" s="69"/>
      <c r="M47" s="325">
        <f t="shared" si="0"/>
        <v>1</v>
      </c>
      <c r="N47" s="325"/>
      <c r="O47" s="394" t="s">
        <v>5</v>
      </c>
      <c r="P47" s="36" t="s">
        <v>6</v>
      </c>
      <c r="Q47" s="408"/>
      <c r="R47" s="249"/>
      <c r="S47" s="71"/>
      <c r="T47" s="71"/>
      <c r="U47" s="41"/>
      <c r="V47" s="42"/>
      <c r="W47" s="42"/>
      <c r="X47" s="214"/>
      <c r="Y47" s="74"/>
      <c r="Z47" s="214"/>
      <c r="AA47" s="42"/>
      <c r="AB47" s="245"/>
      <c r="AC47" s="325">
        <f t="shared" si="7"/>
        <v>0</v>
      </c>
      <c r="AD47" s="487"/>
      <c r="AE47" s="498">
        <f t="shared" si="1"/>
        <v>1</v>
      </c>
      <c r="AF47" s="502"/>
    </row>
    <row r="48" spans="1:32" ht="18.75" customHeight="1">
      <c r="A48" s="35" t="s">
        <v>40</v>
      </c>
      <c r="B48" s="67" t="s">
        <v>24</v>
      </c>
      <c r="C48" s="256"/>
      <c r="D48" s="258"/>
      <c r="E48" s="44"/>
      <c r="F48" s="44"/>
      <c r="G48" s="68"/>
      <c r="H48" s="69"/>
      <c r="I48" s="69"/>
      <c r="J48" s="210"/>
      <c r="K48" s="70"/>
      <c r="L48" s="104"/>
      <c r="M48" s="325">
        <f t="shared" si="0"/>
        <v>0</v>
      </c>
      <c r="N48" s="325"/>
      <c r="O48" s="389" t="s">
        <v>40</v>
      </c>
      <c r="P48" s="67" t="s">
        <v>24</v>
      </c>
      <c r="Q48" s="408"/>
      <c r="R48" s="249"/>
      <c r="S48" s="71"/>
      <c r="T48" s="71"/>
      <c r="U48" s="41">
        <v>2</v>
      </c>
      <c r="V48" s="42"/>
      <c r="W48" s="42"/>
      <c r="X48" s="214"/>
      <c r="Y48" s="43"/>
      <c r="Z48" s="216"/>
      <c r="AA48" s="89"/>
      <c r="AB48" s="251"/>
      <c r="AC48" s="325">
        <f t="shared" si="7"/>
        <v>2</v>
      </c>
      <c r="AD48" s="487"/>
      <c r="AE48" s="498">
        <f t="shared" si="1"/>
        <v>2</v>
      </c>
      <c r="AF48" s="502"/>
    </row>
    <row r="49" spans="1:32" ht="18.75" customHeight="1">
      <c r="A49" s="35" t="s">
        <v>101</v>
      </c>
      <c r="B49" s="67" t="s">
        <v>20</v>
      </c>
      <c r="C49" s="256"/>
      <c r="D49" s="258"/>
      <c r="E49" s="44">
        <v>2</v>
      </c>
      <c r="F49" s="44"/>
      <c r="G49" s="68"/>
      <c r="H49" s="69"/>
      <c r="I49" s="69">
        <v>1</v>
      </c>
      <c r="J49" s="210"/>
      <c r="K49" s="70"/>
      <c r="L49" s="104"/>
      <c r="M49" s="325">
        <f t="shared" si="0"/>
        <v>3</v>
      </c>
      <c r="N49" s="325"/>
      <c r="O49" s="389" t="s">
        <v>101</v>
      </c>
      <c r="P49" s="67" t="s">
        <v>20</v>
      </c>
      <c r="Q49" s="408"/>
      <c r="R49" s="249"/>
      <c r="S49" s="71"/>
      <c r="T49" s="71"/>
      <c r="U49" s="41"/>
      <c r="V49" s="42"/>
      <c r="W49" s="42"/>
      <c r="X49" s="214"/>
      <c r="Y49" s="43"/>
      <c r="Z49" s="216"/>
      <c r="AA49" s="89"/>
      <c r="AB49" s="251"/>
      <c r="AC49" s="325">
        <f t="shared" si="7"/>
        <v>0</v>
      </c>
      <c r="AD49" s="487"/>
      <c r="AE49" s="498">
        <f t="shared" si="1"/>
        <v>3</v>
      </c>
      <c r="AF49" s="502"/>
    </row>
    <row r="50" spans="1:32" ht="18.75" customHeight="1">
      <c r="A50" s="35" t="s">
        <v>43</v>
      </c>
      <c r="B50" s="67" t="s">
        <v>20</v>
      </c>
      <c r="C50" s="256"/>
      <c r="D50" s="258"/>
      <c r="E50" s="44">
        <v>1</v>
      </c>
      <c r="F50" s="44"/>
      <c r="G50" s="68">
        <v>1</v>
      </c>
      <c r="H50" s="69"/>
      <c r="I50" s="69"/>
      <c r="J50" s="210"/>
      <c r="K50" s="70"/>
      <c r="L50" s="104"/>
      <c r="M50" s="325">
        <f t="shared" si="0"/>
        <v>2</v>
      </c>
      <c r="N50" s="325"/>
      <c r="O50" s="389" t="s">
        <v>43</v>
      </c>
      <c r="P50" s="67" t="s">
        <v>20</v>
      </c>
      <c r="Q50" s="408"/>
      <c r="R50" s="249"/>
      <c r="S50" s="71"/>
      <c r="T50" s="71"/>
      <c r="U50" s="41">
        <v>1</v>
      </c>
      <c r="V50" s="42"/>
      <c r="W50" s="42"/>
      <c r="X50" s="214"/>
      <c r="Y50" s="43"/>
      <c r="Z50" s="216"/>
      <c r="AA50" s="89"/>
      <c r="AB50" s="251"/>
      <c r="AC50" s="325">
        <f t="shared" si="7"/>
        <v>1</v>
      </c>
      <c r="AD50" s="487"/>
      <c r="AE50" s="498">
        <f t="shared" si="1"/>
        <v>3</v>
      </c>
      <c r="AF50" s="502"/>
    </row>
    <row r="51" spans="1:32" ht="18.75" customHeight="1">
      <c r="A51" s="35" t="s">
        <v>43</v>
      </c>
      <c r="B51" s="67" t="s">
        <v>24</v>
      </c>
      <c r="C51" s="256"/>
      <c r="D51" s="258"/>
      <c r="E51" s="44">
        <v>1</v>
      </c>
      <c r="F51" s="44"/>
      <c r="G51" s="68"/>
      <c r="H51" s="69"/>
      <c r="I51" s="69"/>
      <c r="J51" s="210"/>
      <c r="K51" s="70"/>
      <c r="L51" s="104"/>
      <c r="M51" s="325">
        <f t="shared" si="0"/>
        <v>1</v>
      </c>
      <c r="N51" s="325"/>
      <c r="O51" s="389" t="s">
        <v>43</v>
      </c>
      <c r="P51" s="67" t="s">
        <v>24</v>
      </c>
      <c r="Q51" s="408"/>
      <c r="R51" s="249"/>
      <c r="S51" s="71"/>
      <c r="T51" s="71"/>
      <c r="U51" s="41"/>
      <c r="V51" s="42"/>
      <c r="W51" s="42"/>
      <c r="X51" s="214"/>
      <c r="Y51" s="43"/>
      <c r="Z51" s="216"/>
      <c r="AA51" s="89"/>
      <c r="AB51" s="251"/>
      <c r="AC51" s="325">
        <f t="shared" si="7"/>
        <v>0</v>
      </c>
      <c r="AD51" s="487"/>
      <c r="AE51" s="498">
        <f t="shared" si="1"/>
        <v>1</v>
      </c>
      <c r="AF51" s="502"/>
    </row>
    <row r="52" spans="1:32" ht="18.75" customHeight="1">
      <c r="A52" s="35" t="s">
        <v>44</v>
      </c>
      <c r="B52" s="67" t="s">
        <v>24</v>
      </c>
      <c r="C52" s="256">
        <v>1</v>
      </c>
      <c r="D52" s="258"/>
      <c r="E52" s="44"/>
      <c r="F52" s="44"/>
      <c r="G52" s="68"/>
      <c r="H52" s="69"/>
      <c r="I52" s="69">
        <v>1</v>
      </c>
      <c r="J52" s="210"/>
      <c r="K52" s="70"/>
      <c r="L52" s="104"/>
      <c r="M52" s="325">
        <f t="shared" si="0"/>
        <v>2</v>
      </c>
      <c r="N52" s="325"/>
      <c r="O52" s="389" t="s">
        <v>44</v>
      </c>
      <c r="P52" s="67" t="s">
        <v>24</v>
      </c>
      <c r="Q52" s="408"/>
      <c r="R52" s="249"/>
      <c r="S52" s="71"/>
      <c r="T52" s="71"/>
      <c r="U52" s="41">
        <v>1</v>
      </c>
      <c r="V52" s="42"/>
      <c r="W52" s="42"/>
      <c r="X52" s="214"/>
      <c r="Y52" s="43"/>
      <c r="Z52" s="216"/>
      <c r="AA52" s="89"/>
      <c r="AB52" s="251"/>
      <c r="AC52" s="325">
        <f t="shared" si="7"/>
        <v>1</v>
      </c>
      <c r="AD52" s="487"/>
      <c r="AE52" s="498">
        <f t="shared" si="1"/>
        <v>3</v>
      </c>
      <c r="AF52" s="502"/>
    </row>
    <row r="53" spans="1:32" ht="18.75" customHeight="1">
      <c r="A53" s="35" t="s">
        <v>44</v>
      </c>
      <c r="B53" s="67" t="s">
        <v>20</v>
      </c>
      <c r="C53" s="256">
        <v>1</v>
      </c>
      <c r="D53" s="258"/>
      <c r="E53" s="44"/>
      <c r="F53" s="44"/>
      <c r="G53" s="68"/>
      <c r="H53" s="69"/>
      <c r="I53" s="69"/>
      <c r="J53" s="210"/>
      <c r="K53" s="70"/>
      <c r="L53" s="104"/>
      <c r="M53" s="325">
        <f t="shared" si="0"/>
        <v>1</v>
      </c>
      <c r="N53" s="325"/>
      <c r="O53" s="389" t="s">
        <v>44</v>
      </c>
      <c r="P53" s="67" t="s">
        <v>20</v>
      </c>
      <c r="Q53" s="408"/>
      <c r="R53" s="249"/>
      <c r="S53" s="71"/>
      <c r="T53" s="71"/>
      <c r="U53" s="41">
        <v>1</v>
      </c>
      <c r="V53" s="42"/>
      <c r="W53" s="42"/>
      <c r="X53" s="214"/>
      <c r="Y53" s="43"/>
      <c r="Z53" s="216"/>
      <c r="AA53" s="89"/>
      <c r="AB53" s="251"/>
      <c r="AC53" s="325">
        <f t="shared" si="7"/>
        <v>1</v>
      </c>
      <c r="AD53" s="487"/>
      <c r="AE53" s="498">
        <f t="shared" si="1"/>
        <v>2</v>
      </c>
      <c r="AF53" s="502"/>
    </row>
    <row r="54" spans="1:32" ht="18.75" customHeight="1">
      <c r="A54" s="35" t="s">
        <v>46</v>
      </c>
      <c r="B54" s="67" t="s">
        <v>6</v>
      </c>
      <c r="C54" s="256"/>
      <c r="D54" s="258"/>
      <c r="E54" s="44"/>
      <c r="F54" s="44"/>
      <c r="G54" s="68"/>
      <c r="H54" s="69"/>
      <c r="I54" s="69"/>
      <c r="J54" s="210"/>
      <c r="K54" s="70"/>
      <c r="L54" s="104"/>
      <c r="M54" s="325">
        <f t="shared" si="0"/>
        <v>0</v>
      </c>
      <c r="N54" s="325"/>
      <c r="O54" s="389" t="s">
        <v>46</v>
      </c>
      <c r="P54" s="67" t="s">
        <v>6</v>
      </c>
      <c r="Q54" s="408"/>
      <c r="R54" s="249"/>
      <c r="S54" s="71">
        <v>1</v>
      </c>
      <c r="T54" s="71"/>
      <c r="U54" s="41"/>
      <c r="V54" s="42"/>
      <c r="W54" s="42"/>
      <c r="X54" s="214"/>
      <c r="Y54" s="43"/>
      <c r="Z54" s="216"/>
      <c r="AA54" s="89"/>
      <c r="AB54" s="251"/>
      <c r="AC54" s="325">
        <f t="shared" si="7"/>
        <v>1</v>
      </c>
      <c r="AD54" s="487"/>
      <c r="AE54" s="498">
        <f t="shared" si="1"/>
        <v>1</v>
      </c>
      <c r="AF54" s="502"/>
    </row>
    <row r="55" spans="1:32" ht="18.75" customHeight="1">
      <c r="A55" s="35" t="s">
        <v>153</v>
      </c>
      <c r="B55" s="67" t="s">
        <v>6</v>
      </c>
      <c r="C55" s="256"/>
      <c r="D55" s="258"/>
      <c r="E55" s="44"/>
      <c r="F55" s="44"/>
      <c r="G55" s="68"/>
      <c r="H55" s="69"/>
      <c r="I55" s="69"/>
      <c r="J55" s="210"/>
      <c r="K55" s="70"/>
      <c r="L55" s="104"/>
      <c r="M55" s="325">
        <f t="shared" si="0"/>
        <v>0</v>
      </c>
      <c r="N55" s="325"/>
      <c r="O55" s="389" t="s">
        <v>153</v>
      </c>
      <c r="P55" s="67" t="s">
        <v>6</v>
      </c>
      <c r="Q55" s="408"/>
      <c r="R55" s="249"/>
      <c r="S55" s="71">
        <v>1</v>
      </c>
      <c r="T55" s="71"/>
      <c r="U55" s="41"/>
      <c r="V55" s="42"/>
      <c r="W55" s="42"/>
      <c r="X55" s="214"/>
      <c r="Y55" s="43"/>
      <c r="Z55" s="216"/>
      <c r="AA55" s="89"/>
      <c r="AB55" s="251"/>
      <c r="AC55" s="325">
        <f t="shared" si="7"/>
        <v>1</v>
      </c>
      <c r="AD55" s="487"/>
      <c r="AE55" s="498">
        <f t="shared" si="1"/>
        <v>1</v>
      </c>
      <c r="AF55" s="502"/>
    </row>
    <row r="56" spans="1:32" ht="18.75" customHeight="1">
      <c r="A56" s="35" t="s">
        <v>47</v>
      </c>
      <c r="B56" s="67" t="s">
        <v>20</v>
      </c>
      <c r="C56" s="256"/>
      <c r="D56" s="258"/>
      <c r="E56" s="44"/>
      <c r="F56" s="44"/>
      <c r="G56" s="68">
        <v>1</v>
      </c>
      <c r="H56" s="69"/>
      <c r="I56" s="69"/>
      <c r="J56" s="210"/>
      <c r="K56" s="70"/>
      <c r="L56" s="104"/>
      <c r="M56" s="325">
        <f t="shared" si="0"/>
        <v>1</v>
      </c>
      <c r="N56" s="325"/>
      <c r="O56" s="389" t="s">
        <v>47</v>
      </c>
      <c r="P56" s="67" t="s">
        <v>20</v>
      </c>
      <c r="Q56" s="408"/>
      <c r="R56" s="249"/>
      <c r="S56" s="71"/>
      <c r="T56" s="71"/>
      <c r="U56" s="41">
        <v>1</v>
      </c>
      <c r="V56" s="42"/>
      <c r="W56" s="42"/>
      <c r="X56" s="214"/>
      <c r="Y56" s="43"/>
      <c r="Z56" s="216"/>
      <c r="AA56" s="89"/>
      <c r="AB56" s="251"/>
      <c r="AC56" s="325">
        <f t="shared" si="7"/>
        <v>1</v>
      </c>
      <c r="AD56" s="487"/>
      <c r="AE56" s="498">
        <f t="shared" si="1"/>
        <v>2</v>
      </c>
      <c r="AF56" s="502"/>
    </row>
    <row r="57" spans="1:32" ht="18.75" customHeight="1">
      <c r="A57" s="35" t="s">
        <v>48</v>
      </c>
      <c r="B57" s="67" t="s">
        <v>20</v>
      </c>
      <c r="C57" s="256"/>
      <c r="D57" s="258"/>
      <c r="E57" s="44"/>
      <c r="F57" s="44"/>
      <c r="G57" s="68"/>
      <c r="H57" s="69"/>
      <c r="I57" s="69"/>
      <c r="J57" s="210"/>
      <c r="K57" s="70"/>
      <c r="L57" s="104"/>
      <c r="M57" s="325">
        <f t="shared" si="0"/>
        <v>0</v>
      </c>
      <c r="N57" s="325"/>
      <c r="O57" s="389" t="s">
        <v>48</v>
      </c>
      <c r="P57" s="67" t="s">
        <v>20</v>
      </c>
      <c r="Q57" s="408"/>
      <c r="R57" s="249"/>
      <c r="S57" s="71"/>
      <c r="T57" s="71"/>
      <c r="U57" s="41">
        <v>1</v>
      </c>
      <c r="V57" s="42"/>
      <c r="W57" s="42"/>
      <c r="X57" s="214"/>
      <c r="Y57" s="43"/>
      <c r="Z57" s="216"/>
      <c r="AA57" s="89"/>
      <c r="AB57" s="251"/>
      <c r="AC57" s="325">
        <f t="shared" si="7"/>
        <v>1</v>
      </c>
      <c r="AD57" s="487"/>
      <c r="AE57" s="498">
        <f t="shared" si="1"/>
        <v>1</v>
      </c>
      <c r="AF57" s="502"/>
    </row>
    <row r="58" spans="1:32" ht="18.75" customHeight="1">
      <c r="A58" s="35" t="s">
        <v>28</v>
      </c>
      <c r="B58" s="67" t="s">
        <v>20</v>
      </c>
      <c r="C58" s="256"/>
      <c r="D58" s="258"/>
      <c r="E58" s="44">
        <v>1</v>
      </c>
      <c r="F58" s="44"/>
      <c r="G58" s="68">
        <v>1</v>
      </c>
      <c r="H58" s="69"/>
      <c r="I58" s="69"/>
      <c r="J58" s="210"/>
      <c r="K58" s="70"/>
      <c r="L58" s="104"/>
      <c r="M58" s="325">
        <f t="shared" si="0"/>
        <v>2</v>
      </c>
      <c r="N58" s="325"/>
      <c r="O58" s="389" t="s">
        <v>28</v>
      </c>
      <c r="P58" s="67" t="s">
        <v>20</v>
      </c>
      <c r="Q58" s="408"/>
      <c r="R58" s="249"/>
      <c r="S58" s="71"/>
      <c r="T58" s="71"/>
      <c r="U58" s="41">
        <v>1</v>
      </c>
      <c r="V58" s="42"/>
      <c r="W58" s="42"/>
      <c r="X58" s="214"/>
      <c r="Y58" s="43"/>
      <c r="Z58" s="216"/>
      <c r="AA58" s="89"/>
      <c r="AB58" s="251"/>
      <c r="AC58" s="325">
        <f t="shared" si="7"/>
        <v>1</v>
      </c>
      <c r="AD58" s="487"/>
      <c r="AE58" s="498">
        <f t="shared" si="1"/>
        <v>3</v>
      </c>
      <c r="AF58" s="502"/>
    </row>
    <row r="59" spans="1:32" ht="18.75" customHeight="1">
      <c r="A59" s="35" t="s">
        <v>28</v>
      </c>
      <c r="B59" s="67" t="s">
        <v>24</v>
      </c>
      <c r="C59" s="256"/>
      <c r="D59" s="258"/>
      <c r="E59" s="44"/>
      <c r="F59" s="44"/>
      <c r="G59" s="68">
        <v>1</v>
      </c>
      <c r="H59" s="69"/>
      <c r="I59" s="69"/>
      <c r="J59" s="210"/>
      <c r="K59" s="70"/>
      <c r="L59" s="104"/>
      <c r="M59" s="325">
        <f t="shared" si="0"/>
        <v>1</v>
      </c>
      <c r="N59" s="325"/>
      <c r="O59" s="389" t="s">
        <v>28</v>
      </c>
      <c r="P59" s="67" t="s">
        <v>24</v>
      </c>
      <c r="Q59" s="408"/>
      <c r="R59" s="249"/>
      <c r="S59" s="71"/>
      <c r="T59" s="71"/>
      <c r="U59" s="41"/>
      <c r="V59" s="42"/>
      <c r="W59" s="42"/>
      <c r="X59" s="214"/>
      <c r="Y59" s="43"/>
      <c r="Z59" s="216"/>
      <c r="AA59" s="89"/>
      <c r="AB59" s="251"/>
      <c r="AC59" s="325">
        <f t="shared" si="7"/>
        <v>0</v>
      </c>
      <c r="AD59" s="487"/>
      <c r="AE59" s="498">
        <f t="shared" si="1"/>
        <v>1</v>
      </c>
      <c r="AF59" s="502"/>
    </row>
    <row r="60" spans="1:32" ht="18.75" customHeight="1">
      <c r="A60" s="35" t="s">
        <v>30</v>
      </c>
      <c r="B60" s="67" t="s">
        <v>20</v>
      </c>
      <c r="C60" s="256"/>
      <c r="D60" s="258"/>
      <c r="E60" s="44">
        <v>1</v>
      </c>
      <c r="F60" s="44"/>
      <c r="G60" s="68">
        <v>2</v>
      </c>
      <c r="H60" s="69"/>
      <c r="I60" s="69"/>
      <c r="J60" s="210"/>
      <c r="K60" s="70"/>
      <c r="L60" s="104"/>
      <c r="M60" s="325">
        <f t="shared" si="0"/>
        <v>3</v>
      </c>
      <c r="N60" s="325"/>
      <c r="O60" s="389" t="s">
        <v>30</v>
      </c>
      <c r="P60" s="67" t="s">
        <v>20</v>
      </c>
      <c r="Q60" s="408"/>
      <c r="R60" s="249"/>
      <c r="S60" s="71"/>
      <c r="T60" s="71"/>
      <c r="U60" s="41"/>
      <c r="V60" s="42"/>
      <c r="W60" s="42"/>
      <c r="X60" s="214"/>
      <c r="Y60" s="43"/>
      <c r="Z60" s="216"/>
      <c r="AA60" s="89"/>
      <c r="AB60" s="251"/>
      <c r="AC60" s="325">
        <f t="shared" si="7"/>
        <v>0</v>
      </c>
      <c r="AD60" s="487"/>
      <c r="AE60" s="498">
        <f t="shared" si="1"/>
        <v>3</v>
      </c>
      <c r="AF60" s="502"/>
    </row>
    <row r="61" spans="1:32" ht="18.75" customHeight="1">
      <c r="A61" s="35" t="s">
        <v>102</v>
      </c>
      <c r="B61" s="67" t="s">
        <v>24</v>
      </c>
      <c r="C61" s="256"/>
      <c r="D61" s="258"/>
      <c r="E61" s="44"/>
      <c r="F61" s="44"/>
      <c r="G61" s="68"/>
      <c r="H61" s="69"/>
      <c r="I61" s="69">
        <v>1</v>
      </c>
      <c r="J61" s="210"/>
      <c r="K61" s="70"/>
      <c r="L61" s="104"/>
      <c r="M61" s="325">
        <f t="shared" si="0"/>
        <v>1</v>
      </c>
      <c r="N61" s="325"/>
      <c r="O61" s="389" t="s">
        <v>102</v>
      </c>
      <c r="P61" s="67" t="s">
        <v>24</v>
      </c>
      <c r="Q61" s="408"/>
      <c r="R61" s="249"/>
      <c r="S61" s="71"/>
      <c r="T61" s="71"/>
      <c r="U61" s="41"/>
      <c r="V61" s="42"/>
      <c r="W61" s="42"/>
      <c r="X61" s="214"/>
      <c r="Y61" s="43"/>
      <c r="Z61" s="216"/>
      <c r="AA61" s="89"/>
      <c r="AB61" s="251"/>
      <c r="AC61" s="325">
        <f t="shared" si="7"/>
        <v>0</v>
      </c>
      <c r="AD61" s="487"/>
      <c r="AE61" s="498">
        <f t="shared" si="1"/>
        <v>1</v>
      </c>
      <c r="AF61" s="502"/>
    </row>
    <row r="62" spans="1:32" s="75" customFormat="1" ht="18.75" customHeight="1">
      <c r="A62" s="35" t="s">
        <v>35</v>
      </c>
      <c r="B62" s="67" t="s">
        <v>20</v>
      </c>
      <c r="C62" s="256">
        <v>1</v>
      </c>
      <c r="D62" s="258"/>
      <c r="E62" s="44">
        <v>1</v>
      </c>
      <c r="F62" s="44"/>
      <c r="G62" s="68"/>
      <c r="H62" s="69"/>
      <c r="I62" s="69"/>
      <c r="J62" s="210"/>
      <c r="K62" s="70"/>
      <c r="L62" s="104"/>
      <c r="M62" s="325">
        <f t="shared" si="0"/>
        <v>2</v>
      </c>
      <c r="N62" s="325"/>
      <c r="O62" s="389" t="s">
        <v>35</v>
      </c>
      <c r="P62" s="67" t="s">
        <v>20</v>
      </c>
      <c r="Q62" s="408"/>
      <c r="R62" s="249"/>
      <c r="S62" s="71"/>
      <c r="T62" s="71"/>
      <c r="U62" s="41"/>
      <c r="V62" s="42"/>
      <c r="W62" s="42"/>
      <c r="X62" s="214"/>
      <c r="Y62" s="43"/>
      <c r="Z62" s="216"/>
      <c r="AA62" s="89"/>
      <c r="AB62" s="251"/>
      <c r="AC62" s="325">
        <f t="shared" si="7"/>
        <v>0</v>
      </c>
      <c r="AD62" s="487"/>
      <c r="AE62" s="498">
        <f t="shared" si="1"/>
        <v>2</v>
      </c>
      <c r="AF62" s="502"/>
    </row>
    <row r="63" spans="1:32" ht="18.75" customHeight="1">
      <c r="A63" s="35" t="s">
        <v>19</v>
      </c>
      <c r="B63" s="67" t="s">
        <v>20</v>
      </c>
      <c r="C63" s="256"/>
      <c r="D63" s="258"/>
      <c r="E63" s="44">
        <v>1</v>
      </c>
      <c r="F63" s="44"/>
      <c r="G63" s="68"/>
      <c r="H63" s="69"/>
      <c r="I63" s="69"/>
      <c r="J63" s="210"/>
      <c r="K63" s="70"/>
      <c r="L63" s="104"/>
      <c r="M63" s="325">
        <f t="shared" si="0"/>
        <v>1</v>
      </c>
      <c r="N63" s="325"/>
      <c r="O63" s="389" t="s">
        <v>19</v>
      </c>
      <c r="P63" s="67" t="s">
        <v>20</v>
      </c>
      <c r="Q63" s="408"/>
      <c r="R63" s="249"/>
      <c r="S63" s="71"/>
      <c r="T63" s="71"/>
      <c r="U63" s="41"/>
      <c r="V63" s="42"/>
      <c r="W63" s="42">
        <v>1</v>
      </c>
      <c r="X63" s="214"/>
      <c r="Y63" s="43"/>
      <c r="Z63" s="216"/>
      <c r="AA63" s="89"/>
      <c r="AB63" s="251"/>
      <c r="AC63" s="325">
        <f t="shared" si="7"/>
        <v>1</v>
      </c>
      <c r="AD63" s="487"/>
      <c r="AE63" s="498">
        <f t="shared" si="1"/>
        <v>2</v>
      </c>
      <c r="AF63" s="502"/>
    </row>
    <row r="64" spans="1:32" ht="18.75" customHeight="1">
      <c r="A64" s="35" t="s">
        <v>22</v>
      </c>
      <c r="B64" s="67" t="s">
        <v>20</v>
      </c>
      <c r="C64" s="256"/>
      <c r="D64" s="258"/>
      <c r="E64" s="44">
        <v>2</v>
      </c>
      <c r="F64" s="44"/>
      <c r="G64" s="68"/>
      <c r="H64" s="69"/>
      <c r="I64" s="69"/>
      <c r="J64" s="210"/>
      <c r="K64" s="70"/>
      <c r="L64" s="104"/>
      <c r="M64" s="325">
        <f t="shared" si="0"/>
        <v>2</v>
      </c>
      <c r="N64" s="325"/>
      <c r="O64" s="389" t="s">
        <v>22</v>
      </c>
      <c r="P64" s="67" t="s">
        <v>20</v>
      </c>
      <c r="Q64" s="408"/>
      <c r="R64" s="249"/>
      <c r="S64" s="71"/>
      <c r="T64" s="71"/>
      <c r="U64" s="41"/>
      <c r="V64" s="42"/>
      <c r="W64" s="42"/>
      <c r="X64" s="214"/>
      <c r="Y64" s="43"/>
      <c r="Z64" s="216"/>
      <c r="AA64" s="89"/>
      <c r="AB64" s="251"/>
      <c r="AC64" s="325">
        <f t="shared" si="7"/>
        <v>0</v>
      </c>
      <c r="AD64" s="487"/>
      <c r="AE64" s="498">
        <f t="shared" si="1"/>
        <v>2</v>
      </c>
      <c r="AF64" s="502"/>
    </row>
    <row r="65" spans="1:32" ht="18.75" customHeight="1">
      <c r="A65" s="35" t="s">
        <v>22</v>
      </c>
      <c r="B65" s="67" t="s">
        <v>24</v>
      </c>
      <c r="C65" s="256"/>
      <c r="D65" s="258"/>
      <c r="E65" s="44"/>
      <c r="F65" s="44"/>
      <c r="G65" s="68">
        <v>1</v>
      </c>
      <c r="H65" s="69"/>
      <c r="I65" s="69"/>
      <c r="J65" s="210"/>
      <c r="K65" s="70"/>
      <c r="L65" s="104"/>
      <c r="M65" s="325">
        <f t="shared" si="0"/>
        <v>1</v>
      </c>
      <c r="N65" s="325"/>
      <c r="O65" s="389" t="s">
        <v>22</v>
      </c>
      <c r="P65" s="67" t="s">
        <v>24</v>
      </c>
      <c r="Q65" s="408"/>
      <c r="R65" s="249"/>
      <c r="S65" s="71"/>
      <c r="T65" s="71"/>
      <c r="U65" s="41"/>
      <c r="V65" s="42"/>
      <c r="W65" s="42"/>
      <c r="X65" s="214"/>
      <c r="Y65" s="43"/>
      <c r="Z65" s="216"/>
      <c r="AA65" s="89"/>
      <c r="AB65" s="251"/>
      <c r="AC65" s="325">
        <f t="shared" si="7"/>
        <v>0</v>
      </c>
      <c r="AD65" s="487"/>
      <c r="AE65" s="498">
        <f t="shared" si="1"/>
        <v>1</v>
      </c>
      <c r="AF65" s="502"/>
    </row>
    <row r="66" spans="1:32" ht="18.75" customHeight="1">
      <c r="A66" s="35" t="s">
        <v>50</v>
      </c>
      <c r="B66" s="67" t="s">
        <v>6</v>
      </c>
      <c r="C66" s="256"/>
      <c r="D66" s="258"/>
      <c r="E66" s="44"/>
      <c r="F66" s="44"/>
      <c r="G66" s="68"/>
      <c r="H66" s="69"/>
      <c r="I66" s="69"/>
      <c r="J66" s="210"/>
      <c r="K66" s="70"/>
      <c r="L66" s="104"/>
      <c r="M66" s="325">
        <f t="shared" si="0"/>
        <v>0</v>
      </c>
      <c r="N66" s="325"/>
      <c r="O66" s="389" t="s">
        <v>50</v>
      </c>
      <c r="P66" s="67" t="s">
        <v>6</v>
      </c>
      <c r="Q66" s="408"/>
      <c r="R66" s="249"/>
      <c r="S66" s="71"/>
      <c r="T66" s="71"/>
      <c r="U66" s="41"/>
      <c r="V66" s="42"/>
      <c r="W66" s="42">
        <v>1</v>
      </c>
      <c r="X66" s="214"/>
      <c r="Y66" s="43"/>
      <c r="Z66" s="216"/>
      <c r="AA66" s="89"/>
      <c r="AB66" s="251"/>
      <c r="AC66" s="325">
        <f t="shared" si="7"/>
        <v>1</v>
      </c>
      <c r="AD66" s="487"/>
      <c r="AE66" s="498">
        <f t="shared" si="1"/>
        <v>1</v>
      </c>
      <c r="AF66" s="502"/>
    </row>
    <row r="67" spans="1:32" ht="18.75" customHeight="1">
      <c r="A67" s="35" t="s">
        <v>162</v>
      </c>
      <c r="B67" s="67" t="s">
        <v>24</v>
      </c>
      <c r="C67" s="256"/>
      <c r="D67" s="258"/>
      <c r="E67" s="44"/>
      <c r="F67" s="44"/>
      <c r="G67" s="68"/>
      <c r="H67" s="69"/>
      <c r="I67" s="69"/>
      <c r="J67" s="210"/>
      <c r="K67" s="70"/>
      <c r="L67" s="104"/>
      <c r="M67" s="325">
        <f t="shared" si="0"/>
        <v>0</v>
      </c>
      <c r="N67" s="325"/>
      <c r="O67" s="389" t="s">
        <v>162</v>
      </c>
      <c r="P67" s="67" t="s">
        <v>24</v>
      </c>
      <c r="Q67" s="408">
        <v>1</v>
      </c>
      <c r="R67" s="249"/>
      <c r="S67" s="71"/>
      <c r="T67" s="71"/>
      <c r="U67" s="41"/>
      <c r="V67" s="42"/>
      <c r="W67" s="42"/>
      <c r="X67" s="214"/>
      <c r="Y67" s="43"/>
      <c r="Z67" s="216"/>
      <c r="AA67" s="89"/>
      <c r="AB67" s="251"/>
      <c r="AC67" s="325">
        <f t="shared" si="7"/>
        <v>1</v>
      </c>
      <c r="AD67" s="487"/>
      <c r="AE67" s="498">
        <f t="shared" si="1"/>
        <v>1</v>
      </c>
      <c r="AF67" s="502"/>
    </row>
    <row r="68" spans="1:32" ht="18.75" customHeight="1">
      <c r="A68" s="35" t="s">
        <v>52</v>
      </c>
      <c r="B68" s="67" t="s">
        <v>24</v>
      </c>
      <c r="C68" s="256"/>
      <c r="D68" s="258"/>
      <c r="E68" s="44"/>
      <c r="F68" s="44"/>
      <c r="G68" s="68"/>
      <c r="H68" s="69"/>
      <c r="I68" s="69"/>
      <c r="J68" s="210"/>
      <c r="K68" s="70">
        <v>1</v>
      </c>
      <c r="L68" s="104"/>
      <c r="M68" s="325">
        <f t="shared" si="0"/>
        <v>1</v>
      </c>
      <c r="N68" s="325"/>
      <c r="O68" s="389" t="s">
        <v>52</v>
      </c>
      <c r="P68" s="67" t="s">
        <v>24</v>
      </c>
      <c r="Q68" s="408"/>
      <c r="R68" s="249"/>
      <c r="S68" s="71"/>
      <c r="T68" s="71"/>
      <c r="U68" s="41">
        <v>1</v>
      </c>
      <c r="V68" s="42"/>
      <c r="W68" s="42"/>
      <c r="X68" s="214"/>
      <c r="Y68" s="43"/>
      <c r="Z68" s="216"/>
      <c r="AA68" s="89"/>
      <c r="AB68" s="251"/>
      <c r="AC68" s="325">
        <f t="shared" si="7"/>
        <v>1</v>
      </c>
      <c r="AD68" s="487"/>
      <c r="AE68" s="498">
        <f t="shared" si="1"/>
        <v>2</v>
      </c>
      <c r="AF68" s="502"/>
    </row>
    <row r="69" spans="1:32" ht="18.75" customHeight="1">
      <c r="A69" s="35" t="s">
        <v>23</v>
      </c>
      <c r="B69" s="67" t="s">
        <v>24</v>
      </c>
      <c r="C69" s="256"/>
      <c r="D69" s="258"/>
      <c r="E69" s="44">
        <v>1</v>
      </c>
      <c r="F69" s="44"/>
      <c r="G69" s="68"/>
      <c r="H69" s="69"/>
      <c r="I69" s="69"/>
      <c r="J69" s="210"/>
      <c r="K69" s="70"/>
      <c r="L69" s="104"/>
      <c r="M69" s="325">
        <f t="shared" si="0"/>
        <v>1</v>
      </c>
      <c r="N69" s="325"/>
      <c r="O69" s="389" t="s">
        <v>23</v>
      </c>
      <c r="P69" s="67" t="s">
        <v>24</v>
      </c>
      <c r="Q69" s="408">
        <v>1</v>
      </c>
      <c r="R69" s="249"/>
      <c r="S69" s="71"/>
      <c r="T69" s="71"/>
      <c r="U69" s="41">
        <v>1</v>
      </c>
      <c r="V69" s="42"/>
      <c r="W69" s="42"/>
      <c r="X69" s="214"/>
      <c r="Y69" s="43"/>
      <c r="Z69" s="216"/>
      <c r="AA69" s="89"/>
      <c r="AB69" s="251"/>
      <c r="AC69" s="325">
        <f t="shared" si="7"/>
        <v>2</v>
      </c>
      <c r="AD69" s="487"/>
      <c r="AE69" s="498">
        <f t="shared" si="1"/>
        <v>3</v>
      </c>
      <c r="AF69" s="502"/>
    </row>
    <row r="70" spans="1:32" ht="18.75" customHeight="1">
      <c r="A70" s="35" t="s">
        <v>62</v>
      </c>
      <c r="B70" s="36" t="s">
        <v>6</v>
      </c>
      <c r="C70" s="254"/>
      <c r="D70" s="122"/>
      <c r="E70" s="44"/>
      <c r="F70" s="44"/>
      <c r="G70" s="68"/>
      <c r="H70" s="69"/>
      <c r="I70" s="69"/>
      <c r="J70" s="210"/>
      <c r="K70" s="70"/>
      <c r="L70" s="104"/>
      <c r="M70" s="325">
        <f t="shared" ref="M70:N120" si="15">SUM(C70,E70,G70,I70,K70)</f>
        <v>0</v>
      </c>
      <c r="N70" s="325"/>
      <c r="O70" s="389" t="s">
        <v>62</v>
      </c>
      <c r="P70" s="36" t="s">
        <v>6</v>
      </c>
      <c r="Q70" s="408"/>
      <c r="R70" s="249"/>
      <c r="S70" s="71"/>
      <c r="T70" s="71"/>
      <c r="U70" s="41">
        <v>1</v>
      </c>
      <c r="V70" s="42"/>
      <c r="W70" s="42"/>
      <c r="X70" s="214"/>
      <c r="Y70" s="43"/>
      <c r="Z70" s="216"/>
      <c r="AA70" s="89"/>
      <c r="AB70" s="251"/>
      <c r="AC70" s="325">
        <f t="shared" si="7"/>
        <v>1</v>
      </c>
      <c r="AD70" s="487"/>
      <c r="AE70" s="498">
        <f t="shared" ref="AE70:AE120" si="16">SUM(M70,AC70)</f>
        <v>1</v>
      </c>
      <c r="AF70" s="502"/>
    </row>
    <row r="71" spans="1:32" ht="18.75" customHeight="1">
      <c r="A71" s="35" t="s">
        <v>104</v>
      </c>
      <c r="B71" s="36" t="s">
        <v>6</v>
      </c>
      <c r="C71" s="254"/>
      <c r="D71" s="122"/>
      <c r="E71" s="44">
        <v>1</v>
      </c>
      <c r="F71" s="44"/>
      <c r="G71" s="68">
        <v>2</v>
      </c>
      <c r="H71" s="69"/>
      <c r="I71" s="69"/>
      <c r="J71" s="210"/>
      <c r="K71" s="70"/>
      <c r="L71" s="104"/>
      <c r="M71" s="325">
        <f t="shared" si="15"/>
        <v>3</v>
      </c>
      <c r="N71" s="325"/>
      <c r="O71" s="389" t="s">
        <v>104</v>
      </c>
      <c r="P71" s="36" t="s">
        <v>6</v>
      </c>
      <c r="Q71" s="408">
        <v>1</v>
      </c>
      <c r="R71" s="249"/>
      <c r="S71" s="71"/>
      <c r="T71" s="71"/>
      <c r="U71" s="41">
        <v>2</v>
      </c>
      <c r="V71" s="42"/>
      <c r="W71" s="42"/>
      <c r="X71" s="214"/>
      <c r="Y71" s="43"/>
      <c r="Z71" s="216"/>
      <c r="AA71" s="89"/>
      <c r="AB71" s="251"/>
      <c r="AC71" s="325">
        <f t="shared" si="7"/>
        <v>3</v>
      </c>
      <c r="AD71" s="487"/>
      <c r="AE71" s="498">
        <f t="shared" si="16"/>
        <v>6</v>
      </c>
      <c r="AF71" s="502"/>
    </row>
    <row r="72" spans="1:32" ht="18.75" customHeight="1">
      <c r="A72" s="35" t="s">
        <v>61</v>
      </c>
      <c r="B72" s="36" t="s">
        <v>6</v>
      </c>
      <c r="C72" s="254"/>
      <c r="D72" s="122"/>
      <c r="E72" s="44">
        <v>1</v>
      </c>
      <c r="F72" s="44"/>
      <c r="G72" s="68"/>
      <c r="H72" s="69"/>
      <c r="I72" s="69"/>
      <c r="J72" s="210"/>
      <c r="K72" s="70"/>
      <c r="L72" s="104"/>
      <c r="M72" s="325">
        <f t="shared" si="15"/>
        <v>1</v>
      </c>
      <c r="N72" s="325"/>
      <c r="O72" s="389" t="s">
        <v>61</v>
      </c>
      <c r="P72" s="36" t="s">
        <v>6</v>
      </c>
      <c r="Q72" s="408"/>
      <c r="R72" s="249"/>
      <c r="S72" s="71"/>
      <c r="T72" s="71"/>
      <c r="U72" s="41"/>
      <c r="V72" s="42"/>
      <c r="W72" s="42"/>
      <c r="X72" s="214"/>
      <c r="Y72" s="43"/>
      <c r="Z72" s="216"/>
      <c r="AA72" s="89"/>
      <c r="AB72" s="251"/>
      <c r="AC72" s="325">
        <f t="shared" si="7"/>
        <v>0</v>
      </c>
      <c r="AD72" s="487"/>
      <c r="AE72" s="498">
        <f t="shared" si="16"/>
        <v>1</v>
      </c>
      <c r="AF72" s="502"/>
    </row>
    <row r="73" spans="1:32" ht="18.75" customHeight="1">
      <c r="A73" s="61" t="s">
        <v>197</v>
      </c>
      <c r="B73" s="29" t="s">
        <v>2</v>
      </c>
      <c r="C73" s="32">
        <f>SUM(C74:C84)</f>
        <v>2</v>
      </c>
      <c r="D73" s="34">
        <v>1</v>
      </c>
      <c r="E73" s="30">
        <f t="shared" ref="E73" si="17">SUM(E74:E84)</f>
        <v>4</v>
      </c>
      <c r="F73" s="30">
        <v>2</v>
      </c>
      <c r="G73" s="31">
        <v>2</v>
      </c>
      <c r="H73" s="29">
        <v>1</v>
      </c>
      <c r="I73" s="29">
        <v>1</v>
      </c>
      <c r="J73" s="114">
        <v>1</v>
      </c>
      <c r="K73" s="32">
        <v>0</v>
      </c>
      <c r="L73" s="29">
        <v>0</v>
      </c>
      <c r="M73" s="329">
        <f t="shared" si="15"/>
        <v>9</v>
      </c>
      <c r="N73" s="329">
        <f t="shared" si="15"/>
        <v>5</v>
      </c>
      <c r="O73" s="392" t="s">
        <v>197</v>
      </c>
      <c r="P73" s="29" t="s">
        <v>2</v>
      </c>
      <c r="Q73" s="32">
        <v>0</v>
      </c>
      <c r="R73" s="34">
        <v>0</v>
      </c>
      <c r="S73" s="30">
        <v>1</v>
      </c>
      <c r="T73" s="30">
        <v>1</v>
      </c>
      <c r="U73" s="31">
        <v>3</v>
      </c>
      <c r="V73" s="29">
        <v>1</v>
      </c>
      <c r="W73" s="29">
        <v>0</v>
      </c>
      <c r="X73" s="114">
        <v>0</v>
      </c>
      <c r="Y73" s="33">
        <v>0</v>
      </c>
      <c r="Z73" s="114">
        <v>0</v>
      </c>
      <c r="AA73" s="29">
        <v>0</v>
      </c>
      <c r="AB73" s="34">
        <v>0</v>
      </c>
      <c r="AC73" s="329">
        <f>SUM(Q73,S73,U73,W73,Y73,AA73)</f>
        <v>4</v>
      </c>
      <c r="AD73" s="483">
        <f>SUM(R73,T73,V73,X73,Z73,AB73)</f>
        <v>2</v>
      </c>
      <c r="AE73" s="496">
        <f>SUM(M73,AC73)</f>
        <v>13</v>
      </c>
      <c r="AF73" s="497">
        <f>SUM(N73,AD73)</f>
        <v>7</v>
      </c>
    </row>
    <row r="74" spans="1:32" ht="18.75" customHeight="1">
      <c r="A74" s="35" t="s">
        <v>101</v>
      </c>
      <c r="B74" s="67" t="s">
        <v>24</v>
      </c>
      <c r="C74" s="256"/>
      <c r="D74" s="258"/>
      <c r="E74" s="44">
        <v>1</v>
      </c>
      <c r="F74" s="44"/>
      <c r="G74" s="68"/>
      <c r="H74" s="69"/>
      <c r="I74" s="69"/>
      <c r="J74" s="210"/>
      <c r="K74" s="70"/>
      <c r="L74" s="104"/>
      <c r="M74" s="325">
        <f t="shared" si="15"/>
        <v>1</v>
      </c>
      <c r="N74" s="325"/>
      <c r="O74" s="389" t="s">
        <v>101</v>
      </c>
      <c r="P74" s="67" t="s">
        <v>24</v>
      </c>
      <c r="Q74" s="408"/>
      <c r="R74" s="249"/>
      <c r="S74" s="71"/>
      <c r="T74" s="71"/>
      <c r="U74" s="41"/>
      <c r="V74" s="42"/>
      <c r="W74" s="42"/>
      <c r="X74" s="214"/>
      <c r="Y74" s="43"/>
      <c r="Z74" s="216"/>
      <c r="AA74" s="89"/>
      <c r="AB74" s="251"/>
      <c r="AC74" s="325">
        <f t="shared" si="7"/>
        <v>0</v>
      </c>
      <c r="AD74" s="487"/>
      <c r="AE74" s="498">
        <f t="shared" si="16"/>
        <v>1</v>
      </c>
      <c r="AF74" s="502"/>
    </row>
    <row r="75" spans="1:32" ht="18.75" customHeight="1">
      <c r="A75" s="35" t="s">
        <v>43</v>
      </c>
      <c r="B75" s="67" t="s">
        <v>20</v>
      </c>
      <c r="C75" s="256"/>
      <c r="D75" s="258"/>
      <c r="E75" s="44"/>
      <c r="F75" s="44"/>
      <c r="G75" s="68"/>
      <c r="H75" s="69"/>
      <c r="I75" s="69"/>
      <c r="J75" s="210"/>
      <c r="K75" s="70"/>
      <c r="L75" s="104"/>
      <c r="M75" s="325">
        <f t="shared" si="15"/>
        <v>0</v>
      </c>
      <c r="N75" s="325"/>
      <c r="O75" s="389" t="s">
        <v>43</v>
      </c>
      <c r="P75" s="67" t="s">
        <v>20</v>
      </c>
      <c r="Q75" s="408"/>
      <c r="R75" s="249"/>
      <c r="S75" s="71"/>
      <c r="T75" s="71"/>
      <c r="U75" s="41">
        <v>1</v>
      </c>
      <c r="V75" s="42"/>
      <c r="W75" s="42"/>
      <c r="X75" s="214"/>
      <c r="Y75" s="43"/>
      <c r="Z75" s="216"/>
      <c r="AA75" s="89"/>
      <c r="AB75" s="251"/>
      <c r="AC75" s="325">
        <f t="shared" si="7"/>
        <v>1</v>
      </c>
      <c r="AD75" s="487"/>
      <c r="AE75" s="498">
        <f t="shared" si="16"/>
        <v>1</v>
      </c>
      <c r="AF75" s="502"/>
    </row>
    <row r="76" spans="1:32" ht="18.75" customHeight="1">
      <c r="A76" s="35" t="s">
        <v>47</v>
      </c>
      <c r="B76" s="67" t="s">
        <v>24</v>
      </c>
      <c r="C76" s="256"/>
      <c r="D76" s="258"/>
      <c r="E76" s="44"/>
      <c r="F76" s="44"/>
      <c r="G76" s="68"/>
      <c r="H76" s="69"/>
      <c r="I76" s="69"/>
      <c r="J76" s="210"/>
      <c r="K76" s="70"/>
      <c r="L76" s="104"/>
      <c r="M76" s="325">
        <f t="shared" si="15"/>
        <v>0</v>
      </c>
      <c r="N76" s="325"/>
      <c r="O76" s="389" t="s">
        <v>47</v>
      </c>
      <c r="P76" s="67" t="s">
        <v>24</v>
      </c>
      <c r="Q76" s="408"/>
      <c r="R76" s="249"/>
      <c r="S76" s="71"/>
      <c r="T76" s="71"/>
      <c r="U76" s="41">
        <v>1</v>
      </c>
      <c r="V76" s="42"/>
      <c r="W76" s="42"/>
      <c r="X76" s="214"/>
      <c r="Y76" s="43"/>
      <c r="Z76" s="216"/>
      <c r="AA76" s="89"/>
      <c r="AB76" s="251"/>
      <c r="AC76" s="325">
        <f t="shared" si="7"/>
        <v>1</v>
      </c>
      <c r="AD76" s="487"/>
      <c r="AE76" s="498">
        <f t="shared" si="16"/>
        <v>1</v>
      </c>
      <c r="AF76" s="502"/>
    </row>
    <row r="77" spans="1:32" ht="18.75" customHeight="1">
      <c r="A77" s="35" t="s">
        <v>28</v>
      </c>
      <c r="B77" s="67" t="s">
        <v>24</v>
      </c>
      <c r="C77" s="256"/>
      <c r="D77" s="258"/>
      <c r="E77" s="44">
        <v>2</v>
      </c>
      <c r="F77" s="44"/>
      <c r="G77" s="68"/>
      <c r="H77" s="69"/>
      <c r="I77" s="69"/>
      <c r="J77" s="210"/>
      <c r="K77" s="70"/>
      <c r="L77" s="104"/>
      <c r="M77" s="325">
        <f t="shared" si="15"/>
        <v>2</v>
      </c>
      <c r="N77" s="325"/>
      <c r="O77" s="389" t="s">
        <v>28</v>
      </c>
      <c r="P77" s="67" t="s">
        <v>24</v>
      </c>
      <c r="Q77" s="408"/>
      <c r="R77" s="249"/>
      <c r="S77" s="71"/>
      <c r="T77" s="71"/>
      <c r="U77" s="41"/>
      <c r="V77" s="42"/>
      <c r="W77" s="42"/>
      <c r="X77" s="214"/>
      <c r="Y77" s="43"/>
      <c r="Z77" s="216"/>
      <c r="AA77" s="89"/>
      <c r="AB77" s="251"/>
      <c r="AC77" s="325">
        <f t="shared" si="7"/>
        <v>0</v>
      </c>
      <c r="AD77" s="487"/>
      <c r="AE77" s="498">
        <f t="shared" si="16"/>
        <v>2</v>
      </c>
      <c r="AF77" s="502"/>
    </row>
    <row r="78" spans="1:32" ht="18.75" customHeight="1">
      <c r="A78" s="35" t="s">
        <v>28</v>
      </c>
      <c r="B78" s="67" t="s">
        <v>20</v>
      </c>
      <c r="C78" s="256"/>
      <c r="D78" s="258"/>
      <c r="E78" s="44"/>
      <c r="F78" s="44"/>
      <c r="G78" s="68"/>
      <c r="H78" s="69"/>
      <c r="I78" s="69">
        <v>1</v>
      </c>
      <c r="J78" s="210"/>
      <c r="K78" s="70"/>
      <c r="L78" s="104"/>
      <c r="M78" s="325">
        <f t="shared" si="15"/>
        <v>1</v>
      </c>
      <c r="N78" s="325"/>
      <c r="O78" s="389" t="s">
        <v>28</v>
      </c>
      <c r="P78" s="67" t="s">
        <v>20</v>
      </c>
      <c r="Q78" s="408"/>
      <c r="R78" s="249"/>
      <c r="S78" s="71"/>
      <c r="T78" s="71"/>
      <c r="U78" s="41"/>
      <c r="V78" s="42"/>
      <c r="W78" s="42"/>
      <c r="X78" s="214"/>
      <c r="Y78" s="43"/>
      <c r="Z78" s="216"/>
      <c r="AA78" s="89"/>
      <c r="AB78" s="251"/>
      <c r="AC78" s="325">
        <f t="shared" si="7"/>
        <v>0</v>
      </c>
      <c r="AD78" s="487"/>
      <c r="AE78" s="498">
        <f t="shared" si="16"/>
        <v>1</v>
      </c>
      <c r="AF78" s="502"/>
    </row>
    <row r="79" spans="1:32" ht="18.75" customHeight="1">
      <c r="A79" s="35" t="s">
        <v>30</v>
      </c>
      <c r="B79" s="67" t="s">
        <v>20</v>
      </c>
      <c r="C79" s="256"/>
      <c r="D79" s="258"/>
      <c r="E79" s="44"/>
      <c r="F79" s="44"/>
      <c r="G79" s="68"/>
      <c r="H79" s="69"/>
      <c r="I79" s="69"/>
      <c r="J79" s="210"/>
      <c r="K79" s="70"/>
      <c r="L79" s="104"/>
      <c r="M79" s="325">
        <f t="shared" si="15"/>
        <v>0</v>
      </c>
      <c r="N79" s="325"/>
      <c r="O79" s="389" t="s">
        <v>30</v>
      </c>
      <c r="P79" s="67" t="s">
        <v>20</v>
      </c>
      <c r="Q79" s="408"/>
      <c r="R79" s="249"/>
      <c r="S79" s="71">
        <v>1</v>
      </c>
      <c r="T79" s="71"/>
      <c r="U79" s="41"/>
      <c r="V79" s="42"/>
      <c r="W79" s="42"/>
      <c r="X79" s="214"/>
      <c r="Y79" s="43"/>
      <c r="Z79" s="216"/>
      <c r="AA79" s="89"/>
      <c r="AB79" s="251"/>
      <c r="AC79" s="325">
        <f t="shared" si="7"/>
        <v>1</v>
      </c>
      <c r="AD79" s="487"/>
      <c r="AE79" s="498">
        <f t="shared" si="16"/>
        <v>1</v>
      </c>
      <c r="AF79" s="502"/>
    </row>
    <row r="80" spans="1:32" ht="18.75" customHeight="1">
      <c r="A80" s="35" t="s">
        <v>102</v>
      </c>
      <c r="B80" s="67" t="s">
        <v>24</v>
      </c>
      <c r="C80" s="256"/>
      <c r="D80" s="258"/>
      <c r="E80" s="44"/>
      <c r="F80" s="44"/>
      <c r="G80" s="68"/>
      <c r="H80" s="69"/>
      <c r="I80" s="69"/>
      <c r="J80" s="210"/>
      <c r="K80" s="70"/>
      <c r="L80" s="104"/>
      <c r="M80" s="325">
        <f t="shared" si="15"/>
        <v>0</v>
      </c>
      <c r="N80" s="325"/>
      <c r="O80" s="389" t="s">
        <v>102</v>
      </c>
      <c r="P80" s="67" t="s">
        <v>24</v>
      </c>
      <c r="Q80" s="408"/>
      <c r="R80" s="249"/>
      <c r="S80" s="71"/>
      <c r="T80" s="71"/>
      <c r="U80" s="41">
        <v>1</v>
      </c>
      <c r="V80" s="42"/>
      <c r="W80" s="42"/>
      <c r="X80" s="214"/>
      <c r="Y80" s="43"/>
      <c r="Z80" s="216"/>
      <c r="AA80" s="89"/>
      <c r="AB80" s="251"/>
      <c r="AC80" s="325">
        <f t="shared" si="7"/>
        <v>1</v>
      </c>
      <c r="AD80" s="487"/>
      <c r="AE80" s="498">
        <f t="shared" si="16"/>
        <v>1</v>
      </c>
      <c r="AF80" s="502"/>
    </row>
    <row r="81" spans="1:32" ht="18.75" customHeight="1">
      <c r="A81" s="35" t="s">
        <v>97</v>
      </c>
      <c r="B81" s="67" t="s">
        <v>20</v>
      </c>
      <c r="C81" s="256">
        <v>1</v>
      </c>
      <c r="D81" s="258"/>
      <c r="E81" s="44"/>
      <c r="F81" s="44"/>
      <c r="G81" s="68">
        <v>1</v>
      </c>
      <c r="H81" s="69"/>
      <c r="I81" s="69"/>
      <c r="J81" s="210"/>
      <c r="K81" s="70"/>
      <c r="L81" s="104"/>
      <c r="M81" s="325">
        <f t="shared" si="15"/>
        <v>2</v>
      </c>
      <c r="N81" s="325"/>
      <c r="O81" s="389" t="s">
        <v>97</v>
      </c>
      <c r="P81" s="67" t="s">
        <v>20</v>
      </c>
      <c r="Q81" s="408"/>
      <c r="R81" s="249"/>
      <c r="S81" s="71"/>
      <c r="T81" s="71"/>
      <c r="U81" s="41"/>
      <c r="V81" s="42"/>
      <c r="W81" s="42"/>
      <c r="X81" s="214"/>
      <c r="Y81" s="43"/>
      <c r="Z81" s="216"/>
      <c r="AA81" s="89"/>
      <c r="AB81" s="251"/>
      <c r="AC81" s="325">
        <f t="shared" si="7"/>
        <v>0</v>
      </c>
      <c r="AD81" s="487"/>
      <c r="AE81" s="498">
        <f t="shared" si="16"/>
        <v>2</v>
      </c>
      <c r="AF81" s="502"/>
    </row>
    <row r="82" spans="1:32" ht="18.75" customHeight="1">
      <c r="A82" s="35" t="s">
        <v>160</v>
      </c>
      <c r="B82" s="67" t="s">
        <v>24</v>
      </c>
      <c r="C82" s="256">
        <v>1</v>
      </c>
      <c r="D82" s="258"/>
      <c r="E82" s="44"/>
      <c r="F82" s="44"/>
      <c r="G82" s="68"/>
      <c r="H82" s="69"/>
      <c r="I82" s="69"/>
      <c r="J82" s="210"/>
      <c r="K82" s="70"/>
      <c r="L82" s="104"/>
      <c r="M82" s="325">
        <f t="shared" si="15"/>
        <v>1</v>
      </c>
      <c r="N82" s="325"/>
      <c r="O82" s="389" t="s">
        <v>160</v>
      </c>
      <c r="P82" s="67" t="s">
        <v>24</v>
      </c>
      <c r="Q82" s="408"/>
      <c r="R82" s="249"/>
      <c r="S82" s="71"/>
      <c r="T82" s="71"/>
      <c r="U82" s="41"/>
      <c r="V82" s="42"/>
      <c r="W82" s="42"/>
      <c r="X82" s="214"/>
      <c r="Y82" s="43"/>
      <c r="Z82" s="216"/>
      <c r="AA82" s="89"/>
      <c r="AB82" s="251"/>
      <c r="AC82" s="325">
        <f t="shared" si="7"/>
        <v>0</v>
      </c>
      <c r="AD82" s="487"/>
      <c r="AE82" s="498">
        <f t="shared" si="16"/>
        <v>1</v>
      </c>
      <c r="AF82" s="502"/>
    </row>
    <row r="83" spans="1:32" ht="18.75" customHeight="1">
      <c r="A83" s="35" t="s">
        <v>104</v>
      </c>
      <c r="B83" s="36" t="s">
        <v>6</v>
      </c>
      <c r="C83" s="254"/>
      <c r="D83" s="122"/>
      <c r="E83" s="44">
        <v>1</v>
      </c>
      <c r="F83" s="44"/>
      <c r="G83" s="68"/>
      <c r="H83" s="69"/>
      <c r="I83" s="69"/>
      <c r="J83" s="210"/>
      <c r="K83" s="70"/>
      <c r="L83" s="104"/>
      <c r="M83" s="325">
        <f t="shared" si="15"/>
        <v>1</v>
      </c>
      <c r="N83" s="325"/>
      <c r="O83" s="389" t="s">
        <v>104</v>
      </c>
      <c r="P83" s="36" t="s">
        <v>6</v>
      </c>
      <c r="Q83" s="408"/>
      <c r="R83" s="249"/>
      <c r="S83" s="71"/>
      <c r="T83" s="71"/>
      <c r="U83" s="41"/>
      <c r="V83" s="42"/>
      <c r="W83" s="42"/>
      <c r="X83" s="214"/>
      <c r="Y83" s="43"/>
      <c r="Z83" s="216"/>
      <c r="AA83" s="89"/>
      <c r="AB83" s="251"/>
      <c r="AC83" s="325">
        <f t="shared" ref="AC83:AD120" si="18">SUM(Q83,S83,U83,W83,Y83,AA83)</f>
        <v>0</v>
      </c>
      <c r="AD83" s="487"/>
      <c r="AE83" s="498">
        <f t="shared" si="16"/>
        <v>1</v>
      </c>
      <c r="AF83" s="502"/>
    </row>
    <row r="84" spans="1:32" ht="18.75" customHeight="1">
      <c r="A84" s="35" t="s">
        <v>78</v>
      </c>
      <c r="B84" s="36" t="s">
        <v>6</v>
      </c>
      <c r="C84" s="254"/>
      <c r="D84" s="122"/>
      <c r="E84" s="44"/>
      <c r="F84" s="44"/>
      <c r="G84" s="68">
        <v>1</v>
      </c>
      <c r="H84" s="69"/>
      <c r="I84" s="69"/>
      <c r="J84" s="210"/>
      <c r="K84" s="70"/>
      <c r="L84" s="104"/>
      <c r="M84" s="325">
        <f t="shared" si="15"/>
        <v>1</v>
      </c>
      <c r="N84" s="325"/>
      <c r="O84" s="389" t="s">
        <v>78</v>
      </c>
      <c r="P84" s="36" t="s">
        <v>6</v>
      </c>
      <c r="Q84" s="408"/>
      <c r="R84" s="249"/>
      <c r="S84" s="71"/>
      <c r="T84" s="71"/>
      <c r="U84" s="41"/>
      <c r="V84" s="42"/>
      <c r="W84" s="42"/>
      <c r="X84" s="214"/>
      <c r="Y84" s="43"/>
      <c r="Z84" s="216"/>
      <c r="AA84" s="89"/>
      <c r="AB84" s="251"/>
      <c r="AC84" s="325">
        <f t="shared" si="18"/>
        <v>0</v>
      </c>
      <c r="AD84" s="487"/>
      <c r="AE84" s="498">
        <f t="shared" si="16"/>
        <v>1</v>
      </c>
      <c r="AF84" s="502"/>
    </row>
    <row r="85" spans="1:32" ht="18.75" customHeight="1">
      <c r="A85" s="63" t="s">
        <v>105</v>
      </c>
      <c r="B85" s="29" t="s">
        <v>2</v>
      </c>
      <c r="C85" s="32">
        <f>SUM(C86:C88)</f>
        <v>1</v>
      </c>
      <c r="D85" s="34">
        <v>1</v>
      </c>
      <c r="E85" s="30">
        <f t="shared" ref="E85" si="19">SUM(E86:E88)</f>
        <v>0</v>
      </c>
      <c r="F85" s="30">
        <v>0</v>
      </c>
      <c r="G85" s="31">
        <v>2</v>
      </c>
      <c r="H85" s="29">
        <v>1</v>
      </c>
      <c r="I85" s="29">
        <v>0</v>
      </c>
      <c r="J85" s="114">
        <v>0</v>
      </c>
      <c r="K85" s="32">
        <v>0</v>
      </c>
      <c r="L85" s="29">
        <v>0</v>
      </c>
      <c r="M85" s="329">
        <f t="shared" si="15"/>
        <v>3</v>
      </c>
      <c r="N85" s="329">
        <f t="shared" si="15"/>
        <v>2</v>
      </c>
      <c r="O85" s="393" t="s">
        <v>105</v>
      </c>
      <c r="P85" s="29" t="s">
        <v>2</v>
      </c>
      <c r="Q85" s="32">
        <v>0</v>
      </c>
      <c r="R85" s="34">
        <v>0</v>
      </c>
      <c r="S85" s="30">
        <v>0</v>
      </c>
      <c r="T85" s="30">
        <v>0</v>
      </c>
      <c r="U85" s="31">
        <v>0</v>
      </c>
      <c r="V85" s="29">
        <v>0</v>
      </c>
      <c r="W85" s="29">
        <v>0</v>
      </c>
      <c r="X85" s="114">
        <v>0</v>
      </c>
      <c r="Y85" s="33">
        <v>0</v>
      </c>
      <c r="Z85" s="114">
        <v>0</v>
      </c>
      <c r="AA85" s="29">
        <v>0</v>
      </c>
      <c r="AB85" s="34">
        <v>0</v>
      </c>
      <c r="AC85" s="329">
        <f t="shared" si="18"/>
        <v>0</v>
      </c>
      <c r="AD85" s="483">
        <f t="shared" si="18"/>
        <v>0</v>
      </c>
      <c r="AE85" s="496">
        <f t="shared" si="16"/>
        <v>3</v>
      </c>
      <c r="AF85" s="497">
        <f>SUM(N85,AD85)</f>
        <v>2</v>
      </c>
    </row>
    <row r="86" spans="1:32" ht="18.75" customHeight="1">
      <c r="A86" s="35" t="s">
        <v>106</v>
      </c>
      <c r="B86" s="36" t="s">
        <v>6</v>
      </c>
      <c r="C86" s="254"/>
      <c r="D86" s="122"/>
      <c r="E86" s="44"/>
      <c r="F86" s="44"/>
      <c r="G86" s="68">
        <v>1</v>
      </c>
      <c r="H86" s="69"/>
      <c r="I86" s="69"/>
      <c r="J86" s="210"/>
      <c r="K86" s="70"/>
      <c r="L86" s="104"/>
      <c r="M86" s="325">
        <f t="shared" si="15"/>
        <v>1</v>
      </c>
      <c r="N86" s="325"/>
      <c r="O86" s="389" t="s">
        <v>106</v>
      </c>
      <c r="P86" s="36" t="s">
        <v>6</v>
      </c>
      <c r="Q86" s="408"/>
      <c r="R86" s="249"/>
      <c r="S86" s="71"/>
      <c r="T86" s="71"/>
      <c r="U86" s="41"/>
      <c r="V86" s="42"/>
      <c r="W86" s="42"/>
      <c r="X86" s="214"/>
      <c r="Y86" s="43"/>
      <c r="Z86" s="216"/>
      <c r="AA86" s="89"/>
      <c r="AB86" s="251"/>
      <c r="AC86" s="325">
        <f t="shared" si="18"/>
        <v>0</v>
      </c>
      <c r="AD86" s="487"/>
      <c r="AE86" s="498">
        <f t="shared" si="16"/>
        <v>1</v>
      </c>
      <c r="AF86" s="502"/>
    </row>
    <row r="87" spans="1:32" ht="18.75" customHeight="1">
      <c r="A87" s="35" t="s">
        <v>5</v>
      </c>
      <c r="B87" s="36" t="s">
        <v>6</v>
      </c>
      <c r="C87" s="254"/>
      <c r="D87" s="122"/>
      <c r="E87" s="44"/>
      <c r="F87" s="44"/>
      <c r="G87" s="68">
        <v>1</v>
      </c>
      <c r="H87" s="69"/>
      <c r="I87" s="69"/>
      <c r="J87" s="210"/>
      <c r="K87" s="70"/>
      <c r="L87" s="104"/>
      <c r="M87" s="325">
        <f t="shared" si="15"/>
        <v>1</v>
      </c>
      <c r="N87" s="325"/>
      <c r="O87" s="389" t="s">
        <v>5</v>
      </c>
      <c r="P87" s="36" t="s">
        <v>6</v>
      </c>
      <c r="Q87" s="408"/>
      <c r="R87" s="249"/>
      <c r="S87" s="71"/>
      <c r="T87" s="71"/>
      <c r="U87" s="41"/>
      <c r="V87" s="42"/>
      <c r="W87" s="42"/>
      <c r="X87" s="214"/>
      <c r="Y87" s="43"/>
      <c r="Z87" s="216"/>
      <c r="AA87" s="89"/>
      <c r="AB87" s="251"/>
      <c r="AC87" s="325">
        <f t="shared" si="18"/>
        <v>0</v>
      </c>
      <c r="AD87" s="487"/>
      <c r="AE87" s="498">
        <f t="shared" si="16"/>
        <v>1</v>
      </c>
      <c r="AF87" s="502"/>
    </row>
    <row r="88" spans="1:32" ht="18.75" customHeight="1">
      <c r="A88" s="35" t="s">
        <v>50</v>
      </c>
      <c r="B88" s="36" t="s">
        <v>6</v>
      </c>
      <c r="C88" s="254">
        <v>1</v>
      </c>
      <c r="D88" s="122"/>
      <c r="E88" s="44"/>
      <c r="F88" s="44"/>
      <c r="G88" s="68"/>
      <c r="H88" s="69"/>
      <c r="I88" s="69"/>
      <c r="J88" s="210"/>
      <c r="K88" s="70"/>
      <c r="L88" s="104"/>
      <c r="M88" s="325">
        <f t="shared" si="15"/>
        <v>1</v>
      </c>
      <c r="N88" s="325"/>
      <c r="O88" s="389" t="s">
        <v>50</v>
      </c>
      <c r="P88" s="36" t="s">
        <v>6</v>
      </c>
      <c r="Q88" s="408"/>
      <c r="R88" s="249"/>
      <c r="S88" s="71"/>
      <c r="T88" s="71"/>
      <c r="U88" s="41"/>
      <c r="V88" s="42"/>
      <c r="W88" s="42"/>
      <c r="X88" s="214"/>
      <c r="Y88" s="43"/>
      <c r="Z88" s="216"/>
      <c r="AA88" s="89"/>
      <c r="AB88" s="251"/>
      <c r="AC88" s="325">
        <f t="shared" si="18"/>
        <v>0</v>
      </c>
      <c r="AD88" s="487"/>
      <c r="AE88" s="498">
        <f t="shared" si="16"/>
        <v>1</v>
      </c>
      <c r="AF88" s="502"/>
    </row>
    <row r="89" spans="1:32" ht="18.75" customHeight="1">
      <c r="A89" s="28" t="s">
        <v>161</v>
      </c>
      <c r="B89" s="29" t="s">
        <v>2</v>
      </c>
      <c r="C89" s="32">
        <f>SUM(C90)</f>
        <v>0</v>
      </c>
      <c r="D89" s="34">
        <v>0</v>
      </c>
      <c r="E89" s="30">
        <f t="shared" ref="E89" si="20">SUM(E90)</f>
        <v>0</v>
      </c>
      <c r="F89" s="30">
        <v>0</v>
      </c>
      <c r="G89" s="31">
        <v>0</v>
      </c>
      <c r="H89" s="29">
        <v>0</v>
      </c>
      <c r="I89" s="29">
        <v>0</v>
      </c>
      <c r="J89" s="114">
        <v>0</v>
      </c>
      <c r="K89" s="32">
        <v>0</v>
      </c>
      <c r="L89" s="29">
        <v>0</v>
      </c>
      <c r="M89" s="329">
        <f t="shared" si="15"/>
        <v>0</v>
      </c>
      <c r="N89" s="329">
        <f>SUM(D89,F89,H89,J89,L89)</f>
        <v>0</v>
      </c>
      <c r="O89" s="397" t="s">
        <v>161</v>
      </c>
      <c r="P89" s="29" t="s">
        <v>2</v>
      </c>
      <c r="Q89" s="32">
        <v>1</v>
      </c>
      <c r="R89" s="34">
        <v>1</v>
      </c>
      <c r="S89" s="30">
        <v>0</v>
      </c>
      <c r="T89" s="30">
        <v>0</v>
      </c>
      <c r="U89" s="31">
        <v>0</v>
      </c>
      <c r="V89" s="29">
        <v>0</v>
      </c>
      <c r="W89" s="29">
        <v>0</v>
      </c>
      <c r="X89" s="114">
        <v>0</v>
      </c>
      <c r="Y89" s="33">
        <v>0</v>
      </c>
      <c r="Z89" s="114">
        <v>0</v>
      </c>
      <c r="AA89" s="29">
        <v>0</v>
      </c>
      <c r="AB89" s="34">
        <v>0</v>
      </c>
      <c r="AC89" s="329">
        <f t="shared" si="18"/>
        <v>1</v>
      </c>
      <c r="AD89" s="483">
        <f t="shared" si="18"/>
        <v>1</v>
      </c>
      <c r="AE89" s="496">
        <f t="shared" si="16"/>
        <v>1</v>
      </c>
      <c r="AF89" s="497">
        <f>SUM(N89,AD89)</f>
        <v>1</v>
      </c>
    </row>
    <row r="90" spans="1:32" ht="18.75" customHeight="1">
      <c r="A90" s="35" t="s">
        <v>50</v>
      </c>
      <c r="B90" s="36" t="s">
        <v>6</v>
      </c>
      <c r="C90" s="254"/>
      <c r="D90" s="122"/>
      <c r="E90" s="44"/>
      <c r="F90" s="44"/>
      <c r="G90" s="68"/>
      <c r="H90" s="69"/>
      <c r="I90" s="69"/>
      <c r="J90" s="210"/>
      <c r="K90" s="70"/>
      <c r="L90" s="104"/>
      <c r="M90" s="325">
        <f t="shared" si="15"/>
        <v>0</v>
      </c>
      <c r="N90" s="325"/>
      <c r="O90" s="389" t="s">
        <v>50</v>
      </c>
      <c r="P90" s="36" t="s">
        <v>6</v>
      </c>
      <c r="Q90" s="408">
        <v>1</v>
      </c>
      <c r="R90" s="249"/>
      <c r="S90" s="71"/>
      <c r="T90" s="71"/>
      <c r="U90" s="41"/>
      <c r="V90" s="42"/>
      <c r="W90" s="42"/>
      <c r="X90" s="214"/>
      <c r="Y90" s="43"/>
      <c r="Z90" s="216"/>
      <c r="AA90" s="89"/>
      <c r="AB90" s="251"/>
      <c r="AC90" s="325">
        <f t="shared" si="18"/>
        <v>1</v>
      </c>
      <c r="AD90" s="487"/>
      <c r="AE90" s="498">
        <f t="shared" si="16"/>
        <v>1</v>
      </c>
      <c r="AF90" s="502"/>
    </row>
    <row r="91" spans="1:32" ht="18.75" customHeight="1">
      <c r="A91" s="61" t="s">
        <v>109</v>
      </c>
      <c r="B91" s="29" t="s">
        <v>2</v>
      </c>
      <c r="C91" s="32">
        <f>SUM(C92:C94)</f>
        <v>1</v>
      </c>
      <c r="D91" s="34">
        <v>1</v>
      </c>
      <c r="E91" s="30">
        <f t="shared" ref="E91" si="21">SUM(E92:E94)</f>
        <v>1</v>
      </c>
      <c r="F91" s="30">
        <v>1</v>
      </c>
      <c r="G91" s="31">
        <v>0</v>
      </c>
      <c r="H91" s="29">
        <v>0</v>
      </c>
      <c r="I91" s="29">
        <v>0</v>
      </c>
      <c r="J91" s="114">
        <v>0</v>
      </c>
      <c r="K91" s="32">
        <v>0</v>
      </c>
      <c r="L91" s="29">
        <v>0</v>
      </c>
      <c r="M91" s="329">
        <f t="shared" si="15"/>
        <v>2</v>
      </c>
      <c r="N91" s="329">
        <f t="shared" si="15"/>
        <v>2</v>
      </c>
      <c r="O91" s="392" t="s">
        <v>109</v>
      </c>
      <c r="P91" s="29" t="s">
        <v>2</v>
      </c>
      <c r="Q91" s="32">
        <v>0</v>
      </c>
      <c r="R91" s="34">
        <v>0</v>
      </c>
      <c r="S91" s="30">
        <v>0</v>
      </c>
      <c r="T91" s="30">
        <v>0</v>
      </c>
      <c r="U91" s="31">
        <v>1</v>
      </c>
      <c r="V91" s="29">
        <v>1</v>
      </c>
      <c r="W91" s="29">
        <v>0</v>
      </c>
      <c r="X91" s="114">
        <v>0</v>
      </c>
      <c r="Y91" s="33">
        <v>0</v>
      </c>
      <c r="Z91" s="114">
        <v>0</v>
      </c>
      <c r="AA91" s="29">
        <v>0</v>
      </c>
      <c r="AB91" s="34">
        <v>0</v>
      </c>
      <c r="AC91" s="329">
        <f t="shared" si="18"/>
        <v>1</v>
      </c>
      <c r="AD91" s="483">
        <f t="shared" si="18"/>
        <v>1</v>
      </c>
      <c r="AE91" s="496">
        <f t="shared" si="16"/>
        <v>3</v>
      </c>
      <c r="AF91" s="497">
        <f>SUM(N91,AD91)</f>
        <v>3</v>
      </c>
    </row>
    <row r="92" spans="1:32" ht="18.75" customHeight="1">
      <c r="A92" s="35" t="s">
        <v>52</v>
      </c>
      <c r="B92" s="67" t="s">
        <v>24</v>
      </c>
      <c r="C92" s="256"/>
      <c r="D92" s="258"/>
      <c r="E92" s="44">
        <v>1</v>
      </c>
      <c r="F92" s="44"/>
      <c r="G92" s="68"/>
      <c r="H92" s="69"/>
      <c r="I92" s="69"/>
      <c r="J92" s="210"/>
      <c r="K92" s="70"/>
      <c r="L92" s="104"/>
      <c r="M92" s="325">
        <f t="shared" si="15"/>
        <v>1</v>
      </c>
      <c r="N92" s="325"/>
      <c r="O92" s="389" t="s">
        <v>52</v>
      </c>
      <c r="P92" s="67" t="s">
        <v>24</v>
      </c>
      <c r="Q92" s="408"/>
      <c r="R92" s="249"/>
      <c r="S92" s="71"/>
      <c r="T92" s="71"/>
      <c r="U92" s="41"/>
      <c r="V92" s="42"/>
      <c r="W92" s="42"/>
      <c r="X92" s="214"/>
      <c r="Y92" s="43"/>
      <c r="Z92" s="216"/>
      <c r="AA92" s="89"/>
      <c r="AB92" s="251"/>
      <c r="AC92" s="325">
        <f t="shared" si="18"/>
        <v>0</v>
      </c>
      <c r="AD92" s="487"/>
      <c r="AE92" s="498">
        <f t="shared" si="16"/>
        <v>1</v>
      </c>
      <c r="AF92" s="502"/>
    </row>
    <row r="93" spans="1:32" ht="18.75" customHeight="1">
      <c r="A93" s="35" t="s">
        <v>107</v>
      </c>
      <c r="B93" s="36" t="s">
        <v>6</v>
      </c>
      <c r="C93" s="254"/>
      <c r="D93" s="122"/>
      <c r="E93" s="44"/>
      <c r="F93" s="44"/>
      <c r="G93" s="68"/>
      <c r="H93" s="69"/>
      <c r="I93" s="69"/>
      <c r="J93" s="210"/>
      <c r="K93" s="70"/>
      <c r="L93" s="104"/>
      <c r="M93" s="325">
        <f t="shared" si="15"/>
        <v>0</v>
      </c>
      <c r="N93" s="325"/>
      <c r="O93" s="389" t="s">
        <v>107</v>
      </c>
      <c r="P93" s="36" t="s">
        <v>6</v>
      </c>
      <c r="Q93" s="408"/>
      <c r="R93" s="249"/>
      <c r="S93" s="71"/>
      <c r="T93" s="71"/>
      <c r="U93" s="41">
        <v>1</v>
      </c>
      <c r="V93" s="42"/>
      <c r="W93" s="42"/>
      <c r="X93" s="214"/>
      <c r="Y93" s="43"/>
      <c r="Z93" s="216"/>
      <c r="AA93" s="89"/>
      <c r="AB93" s="251"/>
      <c r="AC93" s="325">
        <f t="shared" si="18"/>
        <v>1</v>
      </c>
      <c r="AD93" s="487"/>
      <c r="AE93" s="498">
        <f t="shared" si="16"/>
        <v>1</v>
      </c>
      <c r="AF93" s="502"/>
    </row>
    <row r="94" spans="1:32" ht="18.75" customHeight="1">
      <c r="A94" s="35" t="s">
        <v>63</v>
      </c>
      <c r="B94" s="36" t="s">
        <v>6</v>
      </c>
      <c r="C94" s="254">
        <v>1</v>
      </c>
      <c r="D94" s="122"/>
      <c r="E94" s="44"/>
      <c r="F94" s="44"/>
      <c r="G94" s="68"/>
      <c r="H94" s="69"/>
      <c r="I94" s="69"/>
      <c r="J94" s="210"/>
      <c r="K94" s="70"/>
      <c r="L94" s="104"/>
      <c r="M94" s="325">
        <f t="shared" si="15"/>
        <v>1</v>
      </c>
      <c r="N94" s="325"/>
      <c r="O94" s="389" t="s">
        <v>63</v>
      </c>
      <c r="P94" s="36" t="s">
        <v>6</v>
      </c>
      <c r="Q94" s="408"/>
      <c r="R94" s="249"/>
      <c r="S94" s="71"/>
      <c r="T94" s="71"/>
      <c r="U94" s="41"/>
      <c r="V94" s="42"/>
      <c r="W94" s="42"/>
      <c r="X94" s="214"/>
      <c r="Y94" s="43"/>
      <c r="Z94" s="216"/>
      <c r="AA94" s="89"/>
      <c r="AB94" s="251"/>
      <c r="AC94" s="325">
        <f t="shared" si="18"/>
        <v>0</v>
      </c>
      <c r="AD94" s="487"/>
      <c r="AE94" s="498">
        <f t="shared" si="16"/>
        <v>1</v>
      </c>
      <c r="AF94" s="502"/>
    </row>
    <row r="95" spans="1:32" ht="18.75" customHeight="1">
      <c r="A95" s="76" t="s">
        <v>196</v>
      </c>
      <c r="B95" s="29" t="s">
        <v>2</v>
      </c>
      <c r="C95" s="32">
        <f>SUM(C96:C97)</f>
        <v>0</v>
      </c>
      <c r="D95" s="34">
        <v>0</v>
      </c>
      <c r="E95" s="30">
        <f t="shared" ref="E95" si="22">SUM(E96:E97)</f>
        <v>1</v>
      </c>
      <c r="F95" s="30">
        <v>1</v>
      </c>
      <c r="G95" s="31">
        <v>0</v>
      </c>
      <c r="H95" s="29">
        <v>0</v>
      </c>
      <c r="I95" s="29">
        <v>1</v>
      </c>
      <c r="J95" s="114">
        <v>1</v>
      </c>
      <c r="K95" s="32">
        <v>0</v>
      </c>
      <c r="L95" s="29">
        <v>0</v>
      </c>
      <c r="M95" s="329">
        <f t="shared" si="15"/>
        <v>2</v>
      </c>
      <c r="N95" s="329">
        <f t="shared" si="15"/>
        <v>2</v>
      </c>
      <c r="O95" s="398" t="s">
        <v>196</v>
      </c>
      <c r="P95" s="29" t="s">
        <v>2</v>
      </c>
      <c r="Q95" s="32">
        <v>0</v>
      </c>
      <c r="R95" s="34">
        <v>0</v>
      </c>
      <c r="S95" s="30">
        <v>0</v>
      </c>
      <c r="T95" s="30">
        <v>0</v>
      </c>
      <c r="U95" s="31">
        <v>0</v>
      </c>
      <c r="V95" s="29">
        <v>0</v>
      </c>
      <c r="W95" s="29">
        <v>0</v>
      </c>
      <c r="X95" s="114">
        <v>0</v>
      </c>
      <c r="Y95" s="33">
        <v>0</v>
      </c>
      <c r="Z95" s="114">
        <v>0</v>
      </c>
      <c r="AA95" s="29">
        <v>0</v>
      </c>
      <c r="AB95" s="34">
        <v>0</v>
      </c>
      <c r="AC95" s="329">
        <f t="shared" si="18"/>
        <v>0</v>
      </c>
      <c r="AD95" s="483">
        <f t="shared" si="18"/>
        <v>0</v>
      </c>
      <c r="AE95" s="496">
        <f t="shared" si="16"/>
        <v>2</v>
      </c>
      <c r="AF95" s="497">
        <f>SUM(N95,AD95)</f>
        <v>2</v>
      </c>
    </row>
    <row r="96" spans="1:32" ht="18.75" customHeight="1">
      <c r="A96" s="35" t="s">
        <v>28</v>
      </c>
      <c r="B96" s="67" t="s">
        <v>20</v>
      </c>
      <c r="C96" s="256"/>
      <c r="D96" s="258"/>
      <c r="E96" s="44">
        <v>1</v>
      </c>
      <c r="F96" s="44"/>
      <c r="G96" s="68"/>
      <c r="H96" s="69"/>
      <c r="I96" s="69"/>
      <c r="J96" s="210"/>
      <c r="K96" s="70"/>
      <c r="L96" s="104"/>
      <c r="M96" s="325">
        <f t="shared" si="15"/>
        <v>1</v>
      </c>
      <c r="N96" s="325"/>
      <c r="O96" s="389" t="s">
        <v>28</v>
      </c>
      <c r="P96" s="67" t="s">
        <v>20</v>
      </c>
      <c r="Q96" s="408"/>
      <c r="R96" s="249"/>
      <c r="S96" s="71"/>
      <c r="T96" s="71"/>
      <c r="U96" s="41"/>
      <c r="V96" s="42"/>
      <c r="W96" s="42"/>
      <c r="X96" s="214"/>
      <c r="Y96" s="43"/>
      <c r="Z96" s="216"/>
      <c r="AA96" s="89"/>
      <c r="AB96" s="251"/>
      <c r="AC96" s="325">
        <f t="shared" si="18"/>
        <v>0</v>
      </c>
      <c r="AD96" s="487"/>
      <c r="AE96" s="498">
        <f t="shared" si="16"/>
        <v>1</v>
      </c>
      <c r="AF96" s="502"/>
    </row>
    <row r="97" spans="1:32" ht="18.75" customHeight="1">
      <c r="A97" s="35" t="s">
        <v>28</v>
      </c>
      <c r="B97" s="67" t="s">
        <v>24</v>
      </c>
      <c r="C97" s="256"/>
      <c r="D97" s="258"/>
      <c r="E97" s="44"/>
      <c r="F97" s="44"/>
      <c r="G97" s="68"/>
      <c r="H97" s="69"/>
      <c r="I97" s="69">
        <v>1</v>
      </c>
      <c r="J97" s="210"/>
      <c r="K97" s="70"/>
      <c r="L97" s="104"/>
      <c r="M97" s="325">
        <f t="shared" si="15"/>
        <v>1</v>
      </c>
      <c r="N97" s="325"/>
      <c r="O97" s="389" t="s">
        <v>28</v>
      </c>
      <c r="P97" s="67" t="s">
        <v>24</v>
      </c>
      <c r="Q97" s="408"/>
      <c r="R97" s="249"/>
      <c r="S97" s="71"/>
      <c r="T97" s="71"/>
      <c r="U97" s="41"/>
      <c r="V97" s="42"/>
      <c r="W97" s="42"/>
      <c r="X97" s="214"/>
      <c r="Y97" s="43"/>
      <c r="Z97" s="216"/>
      <c r="AA97" s="89"/>
      <c r="AB97" s="251"/>
      <c r="AC97" s="325">
        <f t="shared" si="18"/>
        <v>0</v>
      </c>
      <c r="AD97" s="487"/>
      <c r="AE97" s="498">
        <f t="shared" si="16"/>
        <v>1</v>
      </c>
      <c r="AF97" s="502"/>
    </row>
    <row r="98" spans="1:32" ht="30" customHeight="1">
      <c r="A98" s="61" t="s">
        <v>112</v>
      </c>
      <c r="B98" s="29" t="s">
        <v>2</v>
      </c>
      <c r="C98" s="32">
        <f>SUM(C99:C100)</f>
        <v>0</v>
      </c>
      <c r="D98" s="34">
        <v>0</v>
      </c>
      <c r="E98" s="30">
        <f t="shared" ref="E98" si="23">SUM(E99:E100)</f>
        <v>0</v>
      </c>
      <c r="F98" s="30">
        <v>0</v>
      </c>
      <c r="G98" s="31">
        <v>0</v>
      </c>
      <c r="H98" s="29">
        <v>0</v>
      </c>
      <c r="I98" s="29">
        <v>1</v>
      </c>
      <c r="J98" s="114">
        <v>1</v>
      </c>
      <c r="K98" s="32">
        <v>1</v>
      </c>
      <c r="L98" s="29">
        <v>1</v>
      </c>
      <c r="M98" s="329">
        <f t="shared" si="15"/>
        <v>2</v>
      </c>
      <c r="N98" s="329">
        <f t="shared" si="15"/>
        <v>2</v>
      </c>
      <c r="O98" s="392" t="s">
        <v>112</v>
      </c>
      <c r="P98" s="29" t="s">
        <v>2</v>
      </c>
      <c r="Q98" s="32">
        <v>0</v>
      </c>
      <c r="R98" s="34">
        <v>0</v>
      </c>
      <c r="S98" s="30">
        <v>0</v>
      </c>
      <c r="T98" s="30">
        <v>0</v>
      </c>
      <c r="U98" s="31">
        <v>0</v>
      </c>
      <c r="V98" s="29">
        <v>0</v>
      </c>
      <c r="W98" s="29">
        <v>0</v>
      </c>
      <c r="X98" s="114">
        <v>0</v>
      </c>
      <c r="Y98" s="33">
        <v>0</v>
      </c>
      <c r="Z98" s="114">
        <v>0</v>
      </c>
      <c r="AA98" s="29">
        <v>0</v>
      </c>
      <c r="AB98" s="34">
        <v>0</v>
      </c>
      <c r="AC98" s="329">
        <f t="shared" si="18"/>
        <v>0</v>
      </c>
      <c r="AD98" s="483">
        <f t="shared" si="18"/>
        <v>0</v>
      </c>
      <c r="AE98" s="496">
        <f t="shared" si="16"/>
        <v>2</v>
      </c>
      <c r="AF98" s="497">
        <f>SUM(N98,AD98)</f>
        <v>2</v>
      </c>
    </row>
    <row r="99" spans="1:32" ht="18.75" customHeight="1">
      <c r="A99" s="35" t="s">
        <v>38</v>
      </c>
      <c r="B99" s="67" t="s">
        <v>20</v>
      </c>
      <c r="C99" s="256"/>
      <c r="D99" s="258"/>
      <c r="E99" s="44"/>
      <c r="F99" s="44"/>
      <c r="G99" s="68"/>
      <c r="H99" s="69"/>
      <c r="I99" s="69"/>
      <c r="J99" s="210"/>
      <c r="K99" s="70">
        <v>1</v>
      </c>
      <c r="L99" s="104"/>
      <c r="M99" s="325">
        <f t="shared" si="15"/>
        <v>1</v>
      </c>
      <c r="N99" s="325"/>
      <c r="O99" s="389" t="s">
        <v>38</v>
      </c>
      <c r="P99" s="67" t="s">
        <v>20</v>
      </c>
      <c r="Q99" s="408"/>
      <c r="R99" s="249"/>
      <c r="S99" s="71"/>
      <c r="T99" s="71"/>
      <c r="U99" s="41"/>
      <c r="V99" s="42"/>
      <c r="W99" s="42"/>
      <c r="X99" s="214"/>
      <c r="Y99" s="43"/>
      <c r="Z99" s="216"/>
      <c r="AA99" s="89"/>
      <c r="AB99" s="251"/>
      <c r="AC99" s="325">
        <f t="shared" si="18"/>
        <v>0</v>
      </c>
      <c r="AD99" s="487"/>
      <c r="AE99" s="498">
        <f t="shared" si="16"/>
        <v>1</v>
      </c>
      <c r="AF99" s="502"/>
    </row>
    <row r="100" spans="1:32" ht="18.75" customHeight="1">
      <c r="A100" s="35" t="s">
        <v>47</v>
      </c>
      <c r="B100" s="67" t="s">
        <v>24</v>
      </c>
      <c r="C100" s="256"/>
      <c r="D100" s="258"/>
      <c r="E100" s="44"/>
      <c r="F100" s="44"/>
      <c r="G100" s="68"/>
      <c r="H100" s="69"/>
      <c r="I100" s="69">
        <v>1</v>
      </c>
      <c r="J100" s="210"/>
      <c r="K100" s="70"/>
      <c r="L100" s="104"/>
      <c r="M100" s="325">
        <f t="shared" si="15"/>
        <v>1</v>
      </c>
      <c r="N100" s="325"/>
      <c r="O100" s="389" t="s">
        <v>47</v>
      </c>
      <c r="P100" s="67" t="s">
        <v>24</v>
      </c>
      <c r="Q100" s="408"/>
      <c r="R100" s="249"/>
      <c r="S100" s="71"/>
      <c r="T100" s="71"/>
      <c r="U100" s="41"/>
      <c r="V100" s="42"/>
      <c r="W100" s="42"/>
      <c r="X100" s="214"/>
      <c r="Y100" s="43"/>
      <c r="Z100" s="216"/>
      <c r="AA100" s="89"/>
      <c r="AB100" s="251"/>
      <c r="AC100" s="325">
        <f t="shared" si="18"/>
        <v>0</v>
      </c>
      <c r="AD100" s="487"/>
      <c r="AE100" s="498">
        <f t="shared" si="16"/>
        <v>1</v>
      </c>
      <c r="AF100" s="502"/>
    </row>
    <row r="101" spans="1:32" ht="18.75" customHeight="1">
      <c r="A101" s="61" t="s">
        <v>154</v>
      </c>
      <c r="B101" s="29" t="s">
        <v>2</v>
      </c>
      <c r="C101" s="32">
        <f>SUM(C102)</f>
        <v>0</v>
      </c>
      <c r="D101" s="34">
        <v>0</v>
      </c>
      <c r="E101" s="30">
        <f t="shared" ref="E101" si="24">SUM(E102)</f>
        <v>0</v>
      </c>
      <c r="F101" s="30">
        <v>0</v>
      </c>
      <c r="G101" s="31">
        <v>0</v>
      </c>
      <c r="H101" s="29">
        <v>0</v>
      </c>
      <c r="I101" s="29">
        <v>1</v>
      </c>
      <c r="J101" s="114">
        <v>1</v>
      </c>
      <c r="K101" s="32">
        <v>0</v>
      </c>
      <c r="L101" s="29">
        <v>0</v>
      </c>
      <c r="M101" s="329">
        <f t="shared" si="15"/>
        <v>1</v>
      </c>
      <c r="N101" s="329">
        <f t="shared" si="15"/>
        <v>1</v>
      </c>
      <c r="O101" s="392" t="s">
        <v>154</v>
      </c>
      <c r="P101" s="29" t="s">
        <v>2</v>
      </c>
      <c r="Q101" s="32">
        <v>0</v>
      </c>
      <c r="R101" s="34">
        <v>0</v>
      </c>
      <c r="S101" s="30">
        <v>0</v>
      </c>
      <c r="T101" s="30">
        <v>0</v>
      </c>
      <c r="U101" s="31">
        <v>0</v>
      </c>
      <c r="V101" s="29">
        <v>0</v>
      </c>
      <c r="W101" s="29">
        <v>0</v>
      </c>
      <c r="X101" s="114">
        <v>0</v>
      </c>
      <c r="Y101" s="33">
        <v>0</v>
      </c>
      <c r="Z101" s="114">
        <v>0</v>
      </c>
      <c r="AA101" s="29">
        <v>0</v>
      </c>
      <c r="AB101" s="34">
        <v>0</v>
      </c>
      <c r="AC101" s="329">
        <f t="shared" si="18"/>
        <v>0</v>
      </c>
      <c r="AD101" s="483">
        <f t="shared" si="18"/>
        <v>0</v>
      </c>
      <c r="AE101" s="496">
        <f t="shared" si="16"/>
        <v>1</v>
      </c>
      <c r="AF101" s="497">
        <f>SUM(N101,AD101)</f>
        <v>1</v>
      </c>
    </row>
    <row r="102" spans="1:32" ht="18.75" customHeight="1">
      <c r="A102" s="35" t="s">
        <v>51</v>
      </c>
      <c r="B102" s="67" t="s">
        <v>20</v>
      </c>
      <c r="C102" s="256"/>
      <c r="D102" s="258"/>
      <c r="E102" s="62"/>
      <c r="F102" s="62"/>
      <c r="G102" s="38"/>
      <c r="H102" s="39"/>
      <c r="I102" s="39">
        <v>1</v>
      </c>
      <c r="J102" s="208"/>
      <c r="K102" s="40"/>
      <c r="L102" s="86"/>
      <c r="M102" s="325">
        <f t="shared" si="15"/>
        <v>1</v>
      </c>
      <c r="N102" s="325"/>
      <c r="O102" s="389" t="s">
        <v>51</v>
      </c>
      <c r="P102" s="67" t="s">
        <v>20</v>
      </c>
      <c r="Q102" s="404"/>
      <c r="R102" s="245"/>
      <c r="S102" s="37"/>
      <c r="T102" s="37"/>
      <c r="U102" s="41"/>
      <c r="V102" s="42"/>
      <c r="W102" s="42"/>
      <c r="X102" s="214"/>
      <c r="Y102" s="43"/>
      <c r="Z102" s="216"/>
      <c r="AA102" s="89"/>
      <c r="AB102" s="251"/>
      <c r="AC102" s="325">
        <f t="shared" si="18"/>
        <v>0</v>
      </c>
      <c r="AD102" s="487"/>
      <c r="AE102" s="498">
        <f t="shared" si="16"/>
        <v>1</v>
      </c>
      <c r="AF102" s="502"/>
    </row>
    <row r="103" spans="1:32" ht="18.75" customHeight="1">
      <c r="A103" s="63" t="s">
        <v>155</v>
      </c>
      <c r="B103" s="29" t="s">
        <v>2</v>
      </c>
      <c r="C103" s="32">
        <f>SUM(C104)</f>
        <v>0</v>
      </c>
      <c r="D103" s="34">
        <v>0</v>
      </c>
      <c r="E103" s="30">
        <f t="shared" ref="E103" si="25">SUM(E104)</f>
        <v>0</v>
      </c>
      <c r="F103" s="30">
        <v>0</v>
      </c>
      <c r="G103" s="31">
        <v>0</v>
      </c>
      <c r="H103" s="29">
        <v>0</v>
      </c>
      <c r="I103" s="29">
        <v>0</v>
      </c>
      <c r="J103" s="114">
        <v>0</v>
      </c>
      <c r="K103" s="32">
        <v>0</v>
      </c>
      <c r="L103" s="29">
        <v>0</v>
      </c>
      <c r="M103" s="329">
        <f t="shared" si="15"/>
        <v>0</v>
      </c>
      <c r="N103" s="329">
        <f t="shared" si="15"/>
        <v>0</v>
      </c>
      <c r="O103" s="393" t="s">
        <v>155</v>
      </c>
      <c r="P103" s="29" t="s">
        <v>2</v>
      </c>
      <c r="Q103" s="32">
        <v>0</v>
      </c>
      <c r="R103" s="34">
        <v>0</v>
      </c>
      <c r="S103" s="30">
        <v>0</v>
      </c>
      <c r="T103" s="30">
        <v>0</v>
      </c>
      <c r="U103" s="31">
        <v>1</v>
      </c>
      <c r="V103" s="29">
        <v>1</v>
      </c>
      <c r="W103" s="29">
        <v>0</v>
      </c>
      <c r="X103" s="114">
        <v>0</v>
      </c>
      <c r="Y103" s="33">
        <v>0</v>
      </c>
      <c r="Z103" s="114">
        <v>0</v>
      </c>
      <c r="AA103" s="29">
        <v>0</v>
      </c>
      <c r="AB103" s="34">
        <v>0</v>
      </c>
      <c r="AC103" s="329">
        <f t="shared" si="18"/>
        <v>1</v>
      </c>
      <c r="AD103" s="483">
        <f t="shared" si="18"/>
        <v>1</v>
      </c>
      <c r="AE103" s="496">
        <f t="shared" si="16"/>
        <v>1</v>
      </c>
      <c r="AF103" s="497">
        <f>SUM(N103,AD103)</f>
        <v>1</v>
      </c>
    </row>
    <row r="104" spans="1:32" ht="18.75" customHeight="1">
      <c r="A104" s="330" t="s">
        <v>30</v>
      </c>
      <c r="B104" s="158" t="s">
        <v>24</v>
      </c>
      <c r="C104" s="365"/>
      <c r="D104" s="366"/>
      <c r="E104" s="372"/>
      <c r="F104" s="372"/>
      <c r="G104" s="334"/>
      <c r="H104" s="335"/>
      <c r="I104" s="335"/>
      <c r="J104" s="336"/>
      <c r="K104" s="337"/>
      <c r="L104" s="338"/>
      <c r="M104" s="339">
        <f t="shared" si="15"/>
        <v>0</v>
      </c>
      <c r="N104" s="339"/>
      <c r="O104" s="390" t="s">
        <v>30</v>
      </c>
      <c r="P104" s="158" t="s">
        <v>24</v>
      </c>
      <c r="Q104" s="406"/>
      <c r="R104" s="349"/>
      <c r="S104" s="333"/>
      <c r="T104" s="333"/>
      <c r="U104" s="342">
        <v>1</v>
      </c>
      <c r="V104" s="343"/>
      <c r="W104" s="343"/>
      <c r="X104" s="344"/>
      <c r="Y104" s="345"/>
      <c r="Z104" s="346"/>
      <c r="AA104" s="347"/>
      <c r="AB104" s="355"/>
      <c r="AC104" s="339">
        <f t="shared" si="18"/>
        <v>1</v>
      </c>
      <c r="AD104" s="488"/>
      <c r="AE104" s="499">
        <f t="shared" si="16"/>
        <v>1</v>
      </c>
      <c r="AF104" s="506"/>
    </row>
    <row r="105" spans="1:32" ht="18.75" customHeight="1">
      <c r="A105" s="54" t="s">
        <v>113</v>
      </c>
      <c r="B105" s="55" t="s">
        <v>2</v>
      </c>
      <c r="C105" s="59">
        <f>SUM(C107:C111)</f>
        <v>1</v>
      </c>
      <c r="D105" s="247">
        <v>1</v>
      </c>
      <c r="E105" s="56">
        <f>SUM(E107:E111)</f>
        <v>0</v>
      </c>
      <c r="F105" s="56">
        <v>0</v>
      </c>
      <c r="G105" s="57">
        <v>0</v>
      </c>
      <c r="H105" s="58">
        <v>0</v>
      </c>
      <c r="I105" s="58">
        <v>0</v>
      </c>
      <c r="J105" s="205">
        <v>0</v>
      </c>
      <c r="K105" s="59">
        <v>7</v>
      </c>
      <c r="L105" s="58">
        <v>1</v>
      </c>
      <c r="M105" s="348">
        <f>SUM(C105,E105,G105,I105,K105)</f>
        <v>8</v>
      </c>
      <c r="N105" s="348">
        <f t="shared" si="15"/>
        <v>2</v>
      </c>
      <c r="O105" s="391" t="s">
        <v>113</v>
      </c>
      <c r="P105" s="77" t="s">
        <v>2</v>
      </c>
      <c r="Q105" s="81">
        <v>0</v>
      </c>
      <c r="R105" s="250">
        <v>0</v>
      </c>
      <c r="S105" s="78">
        <v>0</v>
      </c>
      <c r="T105" s="78">
        <v>0</v>
      </c>
      <c r="U105" s="79">
        <v>0</v>
      </c>
      <c r="V105" s="80">
        <v>0</v>
      </c>
      <c r="W105" s="80">
        <v>0</v>
      </c>
      <c r="X105" s="207">
        <v>0</v>
      </c>
      <c r="Y105" s="82">
        <v>0</v>
      </c>
      <c r="Z105" s="207">
        <v>0</v>
      </c>
      <c r="AA105" s="80">
        <v>0</v>
      </c>
      <c r="AB105" s="250">
        <v>0</v>
      </c>
      <c r="AC105" s="348">
        <f t="shared" si="18"/>
        <v>0</v>
      </c>
      <c r="AD105" s="486">
        <f t="shared" si="18"/>
        <v>0</v>
      </c>
      <c r="AE105" s="500">
        <f t="shared" si="16"/>
        <v>8</v>
      </c>
      <c r="AF105" s="501">
        <f>SUM(N105,AD105)</f>
        <v>2</v>
      </c>
    </row>
    <row r="106" spans="1:32" ht="18.75" customHeight="1">
      <c r="A106" s="63" t="s">
        <v>125</v>
      </c>
      <c r="B106" s="29" t="s">
        <v>2</v>
      </c>
      <c r="C106" s="32">
        <f>SUM(C107:C111)</f>
        <v>1</v>
      </c>
      <c r="D106" s="34">
        <v>1</v>
      </c>
      <c r="E106" s="30">
        <f t="shared" ref="E106" si="26">SUM(E107:E111)</f>
        <v>0</v>
      </c>
      <c r="F106" s="30">
        <v>0</v>
      </c>
      <c r="G106" s="31">
        <v>0</v>
      </c>
      <c r="H106" s="29">
        <v>0</v>
      </c>
      <c r="I106" s="29">
        <v>0</v>
      </c>
      <c r="J106" s="114">
        <v>0</v>
      </c>
      <c r="K106" s="32">
        <v>7</v>
      </c>
      <c r="L106" s="29">
        <v>1</v>
      </c>
      <c r="M106" s="329">
        <f t="shared" si="15"/>
        <v>8</v>
      </c>
      <c r="N106" s="329">
        <f t="shared" si="15"/>
        <v>2</v>
      </c>
      <c r="O106" s="393" t="s">
        <v>125</v>
      </c>
      <c r="P106" s="29" t="s">
        <v>2</v>
      </c>
      <c r="Q106" s="32">
        <v>0</v>
      </c>
      <c r="R106" s="34">
        <v>0</v>
      </c>
      <c r="S106" s="30">
        <v>0</v>
      </c>
      <c r="T106" s="30">
        <v>0</v>
      </c>
      <c r="U106" s="31">
        <v>0</v>
      </c>
      <c r="V106" s="29">
        <v>0</v>
      </c>
      <c r="W106" s="29">
        <v>0</v>
      </c>
      <c r="X106" s="114">
        <v>0</v>
      </c>
      <c r="Y106" s="33">
        <v>0</v>
      </c>
      <c r="Z106" s="114">
        <v>0</v>
      </c>
      <c r="AA106" s="29">
        <v>0</v>
      </c>
      <c r="AB106" s="34">
        <v>0</v>
      </c>
      <c r="AC106" s="329">
        <f t="shared" si="18"/>
        <v>0</v>
      </c>
      <c r="AD106" s="483">
        <f t="shared" si="18"/>
        <v>0</v>
      </c>
      <c r="AE106" s="496">
        <f t="shared" si="16"/>
        <v>8</v>
      </c>
      <c r="AF106" s="497">
        <f>SUM(N106,AD106)</f>
        <v>2</v>
      </c>
    </row>
    <row r="107" spans="1:32" ht="18.75" customHeight="1">
      <c r="A107" s="35" t="s">
        <v>55</v>
      </c>
      <c r="B107" s="67" t="s">
        <v>6</v>
      </c>
      <c r="C107" s="256"/>
      <c r="D107" s="258"/>
      <c r="E107" s="44"/>
      <c r="F107" s="44"/>
      <c r="G107" s="68"/>
      <c r="H107" s="69"/>
      <c r="I107" s="69"/>
      <c r="J107" s="210"/>
      <c r="K107" s="70">
        <v>1</v>
      </c>
      <c r="L107" s="104"/>
      <c r="M107" s="325">
        <f t="shared" si="15"/>
        <v>1</v>
      </c>
      <c r="N107" s="325"/>
      <c r="O107" s="389" t="s">
        <v>55</v>
      </c>
      <c r="P107" s="67" t="s">
        <v>6</v>
      </c>
      <c r="Q107" s="404"/>
      <c r="R107" s="245"/>
      <c r="S107" s="37"/>
      <c r="T107" s="37"/>
      <c r="U107" s="41"/>
      <c r="V107" s="42"/>
      <c r="W107" s="42"/>
      <c r="X107" s="214"/>
      <c r="Y107" s="43"/>
      <c r="Z107" s="216"/>
      <c r="AA107" s="89"/>
      <c r="AB107" s="251"/>
      <c r="AC107" s="325">
        <f t="shared" si="18"/>
        <v>0</v>
      </c>
      <c r="AD107" s="484"/>
      <c r="AE107" s="498">
        <f t="shared" si="16"/>
        <v>1</v>
      </c>
      <c r="AF107" s="502"/>
    </row>
    <row r="108" spans="1:32" ht="18.75" customHeight="1">
      <c r="A108" s="35" t="s">
        <v>59</v>
      </c>
      <c r="B108" s="67" t="s">
        <v>6</v>
      </c>
      <c r="C108" s="256"/>
      <c r="D108" s="258"/>
      <c r="E108" s="44"/>
      <c r="F108" s="44"/>
      <c r="G108" s="68"/>
      <c r="H108" s="69"/>
      <c r="I108" s="69"/>
      <c r="J108" s="210"/>
      <c r="K108" s="70">
        <v>1</v>
      </c>
      <c r="L108" s="104"/>
      <c r="M108" s="325">
        <f t="shared" si="15"/>
        <v>1</v>
      </c>
      <c r="N108" s="325"/>
      <c r="O108" s="389" t="s">
        <v>59</v>
      </c>
      <c r="P108" s="67" t="s">
        <v>6</v>
      </c>
      <c r="Q108" s="404"/>
      <c r="R108" s="245"/>
      <c r="S108" s="37"/>
      <c r="T108" s="37"/>
      <c r="U108" s="41"/>
      <c r="V108" s="42"/>
      <c r="W108" s="42"/>
      <c r="X108" s="214"/>
      <c r="Y108" s="43"/>
      <c r="Z108" s="216"/>
      <c r="AA108" s="89"/>
      <c r="AB108" s="251"/>
      <c r="AC108" s="325">
        <f t="shared" si="18"/>
        <v>0</v>
      </c>
      <c r="AD108" s="484"/>
      <c r="AE108" s="498">
        <f t="shared" si="16"/>
        <v>1</v>
      </c>
      <c r="AF108" s="502"/>
    </row>
    <row r="109" spans="1:32" ht="18.75" customHeight="1">
      <c r="A109" s="35" t="s">
        <v>156</v>
      </c>
      <c r="B109" s="67" t="s">
        <v>6</v>
      </c>
      <c r="C109" s="256"/>
      <c r="D109" s="258"/>
      <c r="E109" s="62"/>
      <c r="F109" s="62"/>
      <c r="G109" s="38"/>
      <c r="H109" s="39"/>
      <c r="I109" s="39"/>
      <c r="J109" s="208"/>
      <c r="K109" s="40">
        <v>1</v>
      </c>
      <c r="L109" s="86"/>
      <c r="M109" s="325">
        <f t="shared" si="15"/>
        <v>1</v>
      </c>
      <c r="N109" s="325"/>
      <c r="O109" s="389" t="s">
        <v>156</v>
      </c>
      <c r="P109" s="67" t="s">
        <v>6</v>
      </c>
      <c r="Q109" s="404"/>
      <c r="R109" s="245"/>
      <c r="S109" s="37"/>
      <c r="T109" s="37"/>
      <c r="U109" s="41"/>
      <c r="V109" s="42"/>
      <c r="W109" s="42"/>
      <c r="X109" s="214"/>
      <c r="Y109" s="43"/>
      <c r="Z109" s="216"/>
      <c r="AA109" s="89"/>
      <c r="AB109" s="251"/>
      <c r="AC109" s="325">
        <f t="shared" si="18"/>
        <v>0</v>
      </c>
      <c r="AD109" s="484"/>
      <c r="AE109" s="498">
        <f t="shared" si="16"/>
        <v>1</v>
      </c>
      <c r="AF109" s="502"/>
    </row>
    <row r="110" spans="1:32" ht="18.75" customHeight="1">
      <c r="A110" s="35" t="s">
        <v>56</v>
      </c>
      <c r="B110" s="67" t="s">
        <v>6</v>
      </c>
      <c r="C110" s="256">
        <v>1</v>
      </c>
      <c r="D110" s="258"/>
      <c r="E110" s="62"/>
      <c r="F110" s="62"/>
      <c r="G110" s="38"/>
      <c r="H110" s="39"/>
      <c r="I110" s="39"/>
      <c r="J110" s="208"/>
      <c r="K110" s="40">
        <v>3</v>
      </c>
      <c r="L110" s="86"/>
      <c r="M110" s="325">
        <f t="shared" si="15"/>
        <v>4</v>
      </c>
      <c r="N110" s="325"/>
      <c r="O110" s="389" t="s">
        <v>56</v>
      </c>
      <c r="P110" s="67" t="s">
        <v>6</v>
      </c>
      <c r="Q110" s="404"/>
      <c r="R110" s="245"/>
      <c r="S110" s="37"/>
      <c r="T110" s="37"/>
      <c r="U110" s="41"/>
      <c r="V110" s="42"/>
      <c r="W110" s="42"/>
      <c r="X110" s="214"/>
      <c r="Y110" s="43"/>
      <c r="Z110" s="216"/>
      <c r="AA110" s="89"/>
      <c r="AB110" s="251"/>
      <c r="AC110" s="325">
        <f t="shared" si="18"/>
        <v>0</v>
      </c>
      <c r="AD110" s="484"/>
      <c r="AE110" s="498">
        <f t="shared" si="16"/>
        <v>4</v>
      </c>
      <c r="AF110" s="502"/>
    </row>
    <row r="111" spans="1:32" ht="18.75" customHeight="1">
      <c r="A111" s="330" t="s">
        <v>58</v>
      </c>
      <c r="B111" s="158" t="s">
        <v>6</v>
      </c>
      <c r="C111" s="365"/>
      <c r="D111" s="366"/>
      <c r="E111" s="341"/>
      <c r="F111" s="341"/>
      <c r="G111" s="367"/>
      <c r="H111" s="368"/>
      <c r="I111" s="368"/>
      <c r="J111" s="369"/>
      <c r="K111" s="370">
        <v>1</v>
      </c>
      <c r="L111" s="371"/>
      <c r="M111" s="339">
        <f t="shared" si="15"/>
        <v>1</v>
      </c>
      <c r="N111" s="339"/>
      <c r="O111" s="390" t="s">
        <v>58</v>
      </c>
      <c r="P111" s="158" t="s">
        <v>6</v>
      </c>
      <c r="Q111" s="406"/>
      <c r="R111" s="349"/>
      <c r="S111" s="333"/>
      <c r="T111" s="333"/>
      <c r="U111" s="342"/>
      <c r="V111" s="343"/>
      <c r="W111" s="343"/>
      <c r="X111" s="344"/>
      <c r="Y111" s="345"/>
      <c r="Z111" s="346"/>
      <c r="AA111" s="347"/>
      <c r="AB111" s="355"/>
      <c r="AC111" s="339">
        <f t="shared" si="18"/>
        <v>0</v>
      </c>
      <c r="AD111" s="485"/>
      <c r="AE111" s="499">
        <f t="shared" si="16"/>
        <v>1</v>
      </c>
      <c r="AF111" s="506"/>
    </row>
    <row r="112" spans="1:32" ht="18.75" customHeight="1">
      <c r="A112" s="350" t="s">
        <v>157</v>
      </c>
      <c r="B112" s="163" t="s">
        <v>2</v>
      </c>
      <c r="C112" s="358">
        <f>SUM(C114:C116)</f>
        <v>6</v>
      </c>
      <c r="D112" s="359">
        <v>1</v>
      </c>
      <c r="E112" s="360">
        <f>SUM(E114:E116)</f>
        <v>8</v>
      </c>
      <c r="F112" s="360">
        <v>1</v>
      </c>
      <c r="G112" s="361">
        <v>3</v>
      </c>
      <c r="H112" s="362">
        <v>1</v>
      </c>
      <c r="I112" s="362">
        <v>4</v>
      </c>
      <c r="J112" s="363">
        <v>1</v>
      </c>
      <c r="K112" s="358">
        <v>1</v>
      </c>
      <c r="L112" s="362">
        <v>1</v>
      </c>
      <c r="M112" s="348">
        <f>SUM(C112,E112,G112,I112,K112)</f>
        <v>22</v>
      </c>
      <c r="N112" s="348">
        <f>SUM(D112,F112,H112,J112,L112)</f>
        <v>5</v>
      </c>
      <c r="O112" s="399" t="s">
        <v>157</v>
      </c>
      <c r="P112" s="163" t="s">
        <v>2</v>
      </c>
      <c r="Q112" s="358">
        <v>2</v>
      </c>
      <c r="R112" s="359">
        <v>1</v>
      </c>
      <c r="S112" s="360">
        <v>8</v>
      </c>
      <c r="T112" s="360">
        <v>1</v>
      </c>
      <c r="U112" s="361">
        <v>14</v>
      </c>
      <c r="V112" s="362">
        <v>1</v>
      </c>
      <c r="W112" s="362">
        <v>6</v>
      </c>
      <c r="X112" s="363">
        <v>1</v>
      </c>
      <c r="Y112" s="364">
        <v>0</v>
      </c>
      <c r="Z112" s="363">
        <v>0</v>
      </c>
      <c r="AA112" s="362">
        <v>0</v>
      </c>
      <c r="AB112" s="359">
        <v>0</v>
      </c>
      <c r="AC112" s="348">
        <f>SUM(Q112,S112,U112,W112,Y112,AA112)</f>
        <v>30</v>
      </c>
      <c r="AD112" s="486">
        <f t="shared" si="18"/>
        <v>4</v>
      </c>
      <c r="AE112" s="500">
        <f t="shared" si="16"/>
        <v>52</v>
      </c>
      <c r="AF112" s="501">
        <f>SUM(N112,AD112)</f>
        <v>9</v>
      </c>
    </row>
    <row r="113" spans="1:32" ht="18.75" customHeight="1">
      <c r="A113" s="63" t="s">
        <v>131</v>
      </c>
      <c r="B113" s="29" t="s">
        <v>2</v>
      </c>
      <c r="C113" s="32">
        <f>SUM(C114:C116)</f>
        <v>6</v>
      </c>
      <c r="D113" s="34">
        <v>1</v>
      </c>
      <c r="E113" s="30">
        <f t="shared" ref="E113" si="27">SUM(E114:E116)</f>
        <v>8</v>
      </c>
      <c r="F113" s="30">
        <v>1</v>
      </c>
      <c r="G113" s="31">
        <v>3</v>
      </c>
      <c r="H113" s="29">
        <v>1</v>
      </c>
      <c r="I113" s="29">
        <v>4</v>
      </c>
      <c r="J113" s="114">
        <v>1</v>
      </c>
      <c r="K113" s="32">
        <v>1</v>
      </c>
      <c r="L113" s="29">
        <v>1</v>
      </c>
      <c r="M113" s="329">
        <f t="shared" si="15"/>
        <v>22</v>
      </c>
      <c r="N113" s="329">
        <f>SUM(D113,F113,H113,J113,L113)</f>
        <v>5</v>
      </c>
      <c r="O113" s="393" t="s">
        <v>131</v>
      </c>
      <c r="P113" s="29" t="s">
        <v>2</v>
      </c>
      <c r="Q113" s="32">
        <v>2</v>
      </c>
      <c r="R113" s="34">
        <v>1</v>
      </c>
      <c r="S113" s="30">
        <v>8</v>
      </c>
      <c r="T113" s="30">
        <v>1</v>
      </c>
      <c r="U113" s="31">
        <v>14</v>
      </c>
      <c r="V113" s="29">
        <v>1</v>
      </c>
      <c r="W113" s="29">
        <v>6</v>
      </c>
      <c r="X113" s="114">
        <v>1</v>
      </c>
      <c r="Y113" s="33">
        <v>0</v>
      </c>
      <c r="Z113" s="114">
        <v>0</v>
      </c>
      <c r="AA113" s="29">
        <v>0</v>
      </c>
      <c r="AB113" s="34">
        <v>0</v>
      </c>
      <c r="AC113" s="329">
        <f t="shared" si="18"/>
        <v>30</v>
      </c>
      <c r="AD113" s="483">
        <f t="shared" si="18"/>
        <v>4</v>
      </c>
      <c r="AE113" s="496">
        <f t="shared" si="16"/>
        <v>52</v>
      </c>
      <c r="AF113" s="497">
        <f>SUM(N113,AD113)</f>
        <v>9</v>
      </c>
    </row>
    <row r="114" spans="1:32" ht="18.75" customHeight="1">
      <c r="A114" s="83" t="s">
        <v>158</v>
      </c>
      <c r="B114" s="36" t="s">
        <v>6</v>
      </c>
      <c r="C114" s="254">
        <v>1</v>
      </c>
      <c r="D114" s="122"/>
      <c r="E114" s="84"/>
      <c r="F114" s="84"/>
      <c r="G114" s="85"/>
      <c r="H114" s="86"/>
      <c r="I114" s="86"/>
      <c r="J114" s="211"/>
      <c r="K114" s="40">
        <v>1</v>
      </c>
      <c r="L114" s="86"/>
      <c r="M114" s="325">
        <f t="shared" si="15"/>
        <v>2</v>
      </c>
      <c r="N114" s="325"/>
      <c r="O114" s="400" t="s">
        <v>158</v>
      </c>
      <c r="P114" s="36" t="s">
        <v>6</v>
      </c>
      <c r="Q114" s="409"/>
      <c r="R114" s="251"/>
      <c r="S114" s="87"/>
      <c r="T114" s="87"/>
      <c r="U114" s="88"/>
      <c r="V114" s="89"/>
      <c r="W114" s="89"/>
      <c r="X114" s="216"/>
      <c r="Y114" s="43"/>
      <c r="Z114" s="216"/>
      <c r="AA114" s="89"/>
      <c r="AB114" s="251"/>
      <c r="AC114" s="325">
        <f t="shared" si="18"/>
        <v>0</v>
      </c>
      <c r="AD114" s="484"/>
      <c r="AE114" s="498">
        <f t="shared" si="16"/>
        <v>2</v>
      </c>
      <c r="AF114" s="502"/>
    </row>
    <row r="115" spans="1:32" ht="18.75" customHeight="1">
      <c r="A115" s="90" t="s">
        <v>132</v>
      </c>
      <c r="B115" s="36" t="s">
        <v>6</v>
      </c>
      <c r="C115" s="254">
        <v>5</v>
      </c>
      <c r="D115" s="122"/>
      <c r="E115" s="84">
        <v>7</v>
      </c>
      <c r="F115" s="84"/>
      <c r="G115" s="85">
        <v>3</v>
      </c>
      <c r="H115" s="86"/>
      <c r="I115" s="86">
        <v>4</v>
      </c>
      <c r="J115" s="211"/>
      <c r="K115" s="40"/>
      <c r="L115" s="86"/>
      <c r="M115" s="325">
        <f t="shared" si="15"/>
        <v>19</v>
      </c>
      <c r="N115" s="325"/>
      <c r="O115" s="401" t="s">
        <v>132</v>
      </c>
      <c r="P115" s="36" t="s">
        <v>6</v>
      </c>
      <c r="Q115" s="409">
        <v>2</v>
      </c>
      <c r="R115" s="251"/>
      <c r="S115" s="87">
        <v>8</v>
      </c>
      <c r="T115" s="87"/>
      <c r="U115" s="88">
        <v>14</v>
      </c>
      <c r="V115" s="89"/>
      <c r="W115" s="89">
        <v>5</v>
      </c>
      <c r="X115" s="216"/>
      <c r="Y115" s="43"/>
      <c r="Z115" s="216"/>
      <c r="AA115" s="89"/>
      <c r="AB115" s="251"/>
      <c r="AC115" s="325">
        <f t="shared" si="18"/>
        <v>29</v>
      </c>
      <c r="AD115" s="484"/>
      <c r="AE115" s="498">
        <f t="shared" si="16"/>
        <v>48</v>
      </c>
      <c r="AF115" s="502"/>
    </row>
    <row r="116" spans="1:32" ht="18.75" customHeight="1">
      <c r="A116" s="351" t="s">
        <v>55</v>
      </c>
      <c r="B116" s="123" t="s">
        <v>6</v>
      </c>
      <c r="C116" s="331"/>
      <c r="D116" s="332"/>
      <c r="E116" s="352">
        <v>1</v>
      </c>
      <c r="F116" s="352"/>
      <c r="G116" s="353"/>
      <c r="H116" s="338"/>
      <c r="I116" s="338"/>
      <c r="J116" s="354"/>
      <c r="K116" s="337"/>
      <c r="L116" s="338"/>
      <c r="M116" s="339">
        <f t="shared" si="15"/>
        <v>1</v>
      </c>
      <c r="N116" s="339"/>
      <c r="O116" s="402" t="s">
        <v>55</v>
      </c>
      <c r="P116" s="123" t="s">
        <v>6</v>
      </c>
      <c r="Q116" s="410"/>
      <c r="R116" s="355"/>
      <c r="S116" s="356"/>
      <c r="T116" s="356"/>
      <c r="U116" s="357"/>
      <c r="V116" s="347"/>
      <c r="W116" s="347">
        <v>1</v>
      </c>
      <c r="X116" s="346"/>
      <c r="Y116" s="345"/>
      <c r="Z116" s="346"/>
      <c r="AA116" s="347"/>
      <c r="AB116" s="355"/>
      <c r="AC116" s="339">
        <f t="shared" si="18"/>
        <v>1</v>
      </c>
      <c r="AD116" s="485"/>
      <c r="AE116" s="499">
        <f t="shared" si="16"/>
        <v>2</v>
      </c>
      <c r="AF116" s="506"/>
    </row>
    <row r="117" spans="1:32" ht="18.75" customHeight="1">
      <c r="A117" s="350" t="s">
        <v>133</v>
      </c>
      <c r="B117" s="55" t="s">
        <v>2</v>
      </c>
      <c r="C117" s="59">
        <f>SUM(C119:C120)</f>
        <v>0</v>
      </c>
      <c r="D117" s="247">
        <v>0</v>
      </c>
      <c r="E117" s="56">
        <f>SUM(E119:E120)</f>
        <v>0</v>
      </c>
      <c r="F117" s="56">
        <v>0</v>
      </c>
      <c r="G117" s="57">
        <v>0</v>
      </c>
      <c r="H117" s="58">
        <v>0</v>
      </c>
      <c r="I117" s="58">
        <v>0</v>
      </c>
      <c r="J117" s="205">
        <v>0</v>
      </c>
      <c r="K117" s="59">
        <v>0</v>
      </c>
      <c r="L117" s="58">
        <v>0</v>
      </c>
      <c r="M117" s="348">
        <f t="shared" si="15"/>
        <v>0</v>
      </c>
      <c r="N117" s="348">
        <f t="shared" si="15"/>
        <v>0</v>
      </c>
      <c r="O117" s="399" t="s">
        <v>133</v>
      </c>
      <c r="P117" s="55" t="s">
        <v>2</v>
      </c>
      <c r="Q117" s="59">
        <v>0</v>
      </c>
      <c r="R117" s="247">
        <v>0</v>
      </c>
      <c r="S117" s="56">
        <v>0</v>
      </c>
      <c r="T117" s="56">
        <v>0</v>
      </c>
      <c r="U117" s="57">
        <v>1</v>
      </c>
      <c r="V117" s="58">
        <v>1</v>
      </c>
      <c r="W117" s="58">
        <v>1</v>
      </c>
      <c r="X117" s="205">
        <v>1</v>
      </c>
      <c r="Y117" s="60">
        <v>0</v>
      </c>
      <c r="Z117" s="205">
        <v>0</v>
      </c>
      <c r="AA117" s="58">
        <v>0</v>
      </c>
      <c r="AB117" s="247">
        <v>0</v>
      </c>
      <c r="AC117" s="348">
        <f>SUM(Q117,S117,U117,W117,Y117,AA117)</f>
        <v>2</v>
      </c>
      <c r="AD117" s="486">
        <f t="shared" si="18"/>
        <v>2</v>
      </c>
      <c r="AE117" s="500">
        <f t="shared" si="16"/>
        <v>2</v>
      </c>
      <c r="AF117" s="501">
        <f>SUM(N117,AD117)</f>
        <v>2</v>
      </c>
    </row>
    <row r="118" spans="1:32" ht="18.75" customHeight="1">
      <c r="A118" s="63" t="s">
        <v>134</v>
      </c>
      <c r="B118" s="29" t="s">
        <v>2</v>
      </c>
      <c r="C118" s="32">
        <f>SUM(C119:C120)</f>
        <v>0</v>
      </c>
      <c r="D118" s="34">
        <v>0</v>
      </c>
      <c r="E118" s="30">
        <f t="shared" ref="E118" si="28">SUM(E119:E120)</f>
        <v>0</v>
      </c>
      <c r="F118" s="30">
        <v>0</v>
      </c>
      <c r="G118" s="31">
        <v>0</v>
      </c>
      <c r="H118" s="29">
        <v>0</v>
      </c>
      <c r="I118" s="29">
        <v>0</v>
      </c>
      <c r="J118" s="114">
        <v>0</v>
      </c>
      <c r="K118" s="32">
        <v>0</v>
      </c>
      <c r="L118" s="29">
        <v>0</v>
      </c>
      <c r="M118" s="329">
        <f t="shared" si="15"/>
        <v>0</v>
      </c>
      <c r="N118" s="329">
        <f t="shared" si="15"/>
        <v>0</v>
      </c>
      <c r="O118" s="393" t="s">
        <v>134</v>
      </c>
      <c r="P118" s="29" t="s">
        <v>2</v>
      </c>
      <c r="Q118" s="32">
        <v>0</v>
      </c>
      <c r="R118" s="34">
        <v>0</v>
      </c>
      <c r="S118" s="30">
        <v>0</v>
      </c>
      <c r="T118" s="30">
        <v>0</v>
      </c>
      <c r="U118" s="31">
        <v>1</v>
      </c>
      <c r="V118" s="29">
        <v>1</v>
      </c>
      <c r="W118" s="29">
        <v>1</v>
      </c>
      <c r="X118" s="114">
        <v>1</v>
      </c>
      <c r="Y118" s="33">
        <v>0</v>
      </c>
      <c r="Z118" s="114">
        <v>0</v>
      </c>
      <c r="AA118" s="29">
        <v>0</v>
      </c>
      <c r="AB118" s="34">
        <v>0</v>
      </c>
      <c r="AC118" s="329">
        <f t="shared" si="18"/>
        <v>2</v>
      </c>
      <c r="AD118" s="483">
        <f t="shared" si="18"/>
        <v>2</v>
      </c>
      <c r="AE118" s="496">
        <f t="shared" si="16"/>
        <v>2</v>
      </c>
      <c r="AF118" s="497">
        <f>SUM(N118,AD118)</f>
        <v>2</v>
      </c>
    </row>
    <row r="119" spans="1:32" ht="18.75" customHeight="1">
      <c r="A119" s="35" t="s">
        <v>135</v>
      </c>
      <c r="B119" s="36" t="s">
        <v>6</v>
      </c>
      <c r="C119" s="254"/>
      <c r="D119" s="122"/>
      <c r="E119" s="62"/>
      <c r="F119" s="62"/>
      <c r="G119" s="38"/>
      <c r="H119" s="39"/>
      <c r="I119" s="39"/>
      <c r="J119" s="208"/>
      <c r="K119" s="40"/>
      <c r="L119" s="86"/>
      <c r="M119" s="325">
        <f t="shared" si="15"/>
        <v>0</v>
      </c>
      <c r="N119" s="325"/>
      <c r="O119" s="389" t="s">
        <v>135</v>
      </c>
      <c r="P119" s="36" t="s">
        <v>6</v>
      </c>
      <c r="Q119" s="404"/>
      <c r="R119" s="245"/>
      <c r="S119" s="37"/>
      <c r="T119" s="37"/>
      <c r="U119" s="41">
        <v>1</v>
      </c>
      <c r="V119" s="42"/>
      <c r="W119" s="42"/>
      <c r="X119" s="214"/>
      <c r="Y119" s="74"/>
      <c r="Z119" s="214"/>
      <c r="AA119" s="42"/>
      <c r="AB119" s="245"/>
      <c r="AC119" s="325">
        <f t="shared" si="18"/>
        <v>1</v>
      </c>
      <c r="AD119" s="484"/>
      <c r="AE119" s="498">
        <f t="shared" si="16"/>
        <v>1</v>
      </c>
      <c r="AF119" s="502"/>
    </row>
    <row r="120" spans="1:32" ht="18.75" customHeight="1">
      <c r="A120" s="330" t="s">
        <v>66</v>
      </c>
      <c r="B120" s="123" t="s">
        <v>6</v>
      </c>
      <c r="C120" s="331"/>
      <c r="D120" s="332"/>
      <c r="E120" s="372"/>
      <c r="F120" s="372"/>
      <c r="G120" s="334"/>
      <c r="H120" s="335"/>
      <c r="I120" s="335"/>
      <c r="J120" s="336"/>
      <c r="K120" s="337"/>
      <c r="L120" s="338"/>
      <c r="M120" s="339">
        <f t="shared" si="15"/>
        <v>0</v>
      </c>
      <c r="N120" s="339"/>
      <c r="O120" s="390" t="s">
        <v>66</v>
      </c>
      <c r="P120" s="123" t="s">
        <v>6</v>
      </c>
      <c r="Q120" s="406"/>
      <c r="R120" s="349"/>
      <c r="S120" s="333"/>
      <c r="T120" s="333"/>
      <c r="U120" s="342"/>
      <c r="V120" s="343"/>
      <c r="W120" s="343">
        <v>1</v>
      </c>
      <c r="X120" s="344"/>
      <c r="Y120" s="373"/>
      <c r="Z120" s="344"/>
      <c r="AA120" s="343"/>
      <c r="AB120" s="349"/>
      <c r="AC120" s="339">
        <f t="shared" si="18"/>
        <v>1</v>
      </c>
      <c r="AD120" s="485"/>
      <c r="AE120" s="499">
        <f t="shared" si="16"/>
        <v>1</v>
      </c>
      <c r="AF120" s="506"/>
    </row>
    <row r="121" spans="1:32" ht="18.75" customHeight="1" thickBot="1">
      <c r="A121" s="374"/>
      <c r="B121" s="403" t="s">
        <v>2</v>
      </c>
      <c r="C121" s="384">
        <f>SUM(C117,C112,C105,C27,C21,C13,C5)</f>
        <v>18</v>
      </c>
      <c r="D121" s="385">
        <f>SUM(D117,D112,D105,D27,D21,D13,D5)</f>
        <v>7</v>
      </c>
      <c r="E121" s="383">
        <f>SUM(E119:E120,E114:E116,E107:E111,E104,E102,E99:E100,E96:E97,E92:E94,E90,E86:E88,E74:E84,E47:E72,E38:E45,E31:E36,E29,E25:E26,E23,E18:E20,E15:E16,E6:E12)</f>
        <v>53</v>
      </c>
      <c r="F121" s="375">
        <f>SUM(F117,F112,F105,F27,F21,F13,F5)</f>
        <v>12</v>
      </c>
      <c r="G121" s="375">
        <f>SUM(G117,G112,G105,G27,G21,G13,G5)</f>
        <v>40</v>
      </c>
      <c r="H121" s="375">
        <f t="shared" ref="H121:L121" si="29">SUM(H117,H112,H105,H27,H21,H13,H5)</f>
        <v>9</v>
      </c>
      <c r="I121" s="375">
        <f t="shared" si="29"/>
        <v>34</v>
      </c>
      <c r="J121" s="376">
        <f t="shared" si="29"/>
        <v>11</v>
      </c>
      <c r="K121" s="384">
        <f t="shared" si="29"/>
        <v>10</v>
      </c>
      <c r="L121" s="385">
        <f t="shared" si="29"/>
        <v>4</v>
      </c>
      <c r="M121" s="382">
        <f>SUM(M117,M112,M105,M27,M21,M13,M5)</f>
        <v>155</v>
      </c>
      <c r="N121" s="382">
        <f>SUM(N117,N112,N105,N27,N21,N13,N5)</f>
        <v>43</v>
      </c>
      <c r="O121" s="382"/>
      <c r="P121" s="403" t="s">
        <v>2</v>
      </c>
      <c r="Q121" s="384">
        <f>SUM(Q119:Q120,Q114:Q116,Q107:Q111,Q104,Q102,Q99:Q100,Q96:Q97,Q92:Q94,Q90,Q86:Q88,Q74:Q84,Q47:Q72,Q38:Q45,Q31:Q36,Q29,Q25:Q26,Q23,Q18:Q20,Q15:Q16,Q6:Q12)</f>
        <v>13</v>
      </c>
      <c r="R121" s="376">
        <f>SUM(R117,R112,R105,R27,R21,R13,R5)</f>
        <v>5</v>
      </c>
      <c r="S121" s="384">
        <f>SUM(S119:S120,S114:S116,S107:S111,S104,S102,S99:S100,S96:S97,S92:S94,S90,S86:S88,S74:S84,S47:S72,S38:S45,S31:S36,S29,S25:S26,S23,S18:S20,S15:S16,S6:S12)</f>
        <v>15</v>
      </c>
      <c r="T121" s="375">
        <f>SUM(T117,T112,T105,T27,T21,T13,T5)</f>
        <v>5</v>
      </c>
      <c r="U121" s="375">
        <f>SUM(U119:U120,U114:U116,U107:U111,U104,U102,U99:U100,U96:U97,U92:U94,U90,U86:U88,U74:U84,U47:U72,U38:U45,U31:U36,U29,U25:U26,U23,U18:U20,U15:U16,U6:U12)</f>
        <v>53</v>
      </c>
      <c r="V121" s="375">
        <f>SUM(V117,V112,V105,V27,V21,V13,V5)</f>
        <v>13</v>
      </c>
      <c r="W121" s="375">
        <f>SUM(W119:W120,W114:W116,W107:W111,W104,W102,W99:W100,W96:W97,W92:W94,W90,W86:W88,W74:W84,W47:W72,W38:W45,W31:W36,W29,W25:W26,W23,W18:W20,W15:W16,W6:W12)</f>
        <v>12</v>
      </c>
      <c r="X121" s="385">
        <f>SUM(X117,X112,X105,X27,X21,X13,X5)</f>
        <v>4</v>
      </c>
      <c r="Y121" s="383">
        <f>SUM(Y119:Y120,Y114:Y116,Y107:Y111,Y104,Y102,Y99:Y100,Y96:Y97,Y92:Y94,Y90,Y86:Y88,Y74:Y84,Y47:Y72,Y38:Y45,Y31:Y36,Y29,Y25:Y26,Y23,Y18:Y20,Y15:Y16,Y6:Y12)</f>
        <v>1</v>
      </c>
      <c r="Z121" s="375">
        <f>SUM(Z117,Z112,Z105,Z27,Z21,Z13,Z5)</f>
        <v>1</v>
      </c>
      <c r="AA121" s="376">
        <v>2</v>
      </c>
      <c r="AB121" s="385">
        <f>SUM(AB117,AB112,AB105,AB27,AB21,AB13,AB5)</f>
        <v>1</v>
      </c>
      <c r="AC121" s="382">
        <f>SUM(AC117,AC112,AC105,AC27,AC21,AC13,AC5)</f>
        <v>96</v>
      </c>
      <c r="AD121" s="489">
        <f>SUM(AD117,AD112,AD105,AD27,AD21,AD13,AD5)</f>
        <v>29</v>
      </c>
      <c r="AE121" s="503">
        <f>SUM(AE117,AE112,AE105,AE27,AE21,AE13,AE5)</f>
        <v>251</v>
      </c>
      <c r="AF121" s="504">
        <f>SUM(AF117,AF112,AF105,AF27,AF21,AF13,AF5)</f>
        <v>72</v>
      </c>
    </row>
    <row r="122" spans="1:32" ht="18.75" customHeight="1" thickTop="1">
      <c r="A122" s="94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05"/>
      <c r="N122" s="105"/>
      <c r="O122" s="105"/>
      <c r="P122" s="105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</row>
    <row r="123" spans="1:32" ht="18.75" customHeight="1">
      <c r="A123" s="94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05"/>
      <c r="N123" s="105"/>
      <c r="O123" s="105"/>
      <c r="P123" s="105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</row>
    <row r="124" spans="1:32" ht="18.75" customHeight="1">
      <c r="A124" s="94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05"/>
      <c r="N124" s="105"/>
      <c r="O124" s="105"/>
      <c r="P124" s="105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</row>
    <row r="125" spans="1:32" ht="18.75" customHeight="1">
      <c r="A125" s="94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05"/>
      <c r="N125" s="105"/>
      <c r="O125" s="105"/>
      <c r="P125" s="105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</row>
    <row r="126" spans="1:32" ht="18.75" customHeight="1">
      <c r="A126" s="94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05"/>
      <c r="N126" s="105"/>
      <c r="O126" s="105"/>
      <c r="P126" s="105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</row>
    <row r="127" spans="1:32" ht="18.75" customHeight="1">
      <c r="A127" s="94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05"/>
      <c r="N127" s="105"/>
      <c r="O127" s="105"/>
      <c r="P127" s="105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</row>
    <row r="128" spans="1:32" ht="18.75" customHeight="1">
      <c r="A128" s="94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05"/>
      <c r="N128" s="105"/>
      <c r="O128" s="105"/>
      <c r="P128" s="105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</row>
    <row r="129" spans="1:30" ht="18.75" customHeight="1">
      <c r="A129" s="94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05"/>
      <c r="N129" s="105"/>
      <c r="O129" s="105"/>
      <c r="P129" s="105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</row>
    <row r="130" spans="1:30" ht="18.75" customHeight="1">
      <c r="A130" s="94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05"/>
      <c r="N130" s="105"/>
      <c r="O130" s="105"/>
      <c r="P130" s="105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</row>
    <row r="131" spans="1:30" ht="18.75" customHeight="1">
      <c r="A131" s="94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05"/>
      <c r="N131" s="105"/>
      <c r="O131" s="105"/>
      <c r="P131" s="105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</row>
    <row r="132" spans="1:30" ht="18.75" customHeight="1">
      <c r="A132" s="94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05"/>
      <c r="N132" s="105"/>
      <c r="O132" s="105"/>
      <c r="P132" s="105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</row>
    <row r="133" spans="1:30" ht="18.75" customHeight="1">
      <c r="A133" s="94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05"/>
      <c r="N133" s="105"/>
      <c r="O133" s="105"/>
      <c r="P133" s="105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</row>
    <row r="134" spans="1:30" ht="18.75" customHeight="1">
      <c r="A134" s="94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05"/>
      <c r="N134" s="105"/>
      <c r="O134" s="105"/>
      <c r="P134" s="105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</row>
    <row r="135" spans="1:30" ht="18.75" customHeight="1">
      <c r="A135" s="94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05"/>
      <c r="N135" s="105"/>
      <c r="O135" s="105"/>
      <c r="P135" s="105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</row>
    <row r="136" spans="1:30" ht="18.75" customHeight="1">
      <c r="A136" s="94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05"/>
      <c r="N136" s="105"/>
      <c r="O136" s="105"/>
      <c r="P136" s="105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</row>
    <row r="137" spans="1:30" ht="18.75" customHeight="1">
      <c r="A137" s="94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05"/>
      <c r="N137" s="105"/>
      <c r="O137" s="105"/>
      <c r="P137" s="105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</row>
    <row r="138" spans="1:30" ht="18.75" customHeight="1">
      <c r="A138" s="94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05"/>
      <c r="N138" s="105"/>
      <c r="O138" s="105"/>
      <c r="P138" s="105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</row>
    <row r="139" spans="1:30" ht="18.75" customHeight="1">
      <c r="A139" s="94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05"/>
      <c r="N139" s="105"/>
      <c r="O139" s="105"/>
      <c r="P139" s="105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</row>
    <row r="140" spans="1:30" ht="18.75" customHeight="1">
      <c r="A140" s="94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05"/>
      <c r="N140" s="105"/>
      <c r="O140" s="105"/>
      <c r="P140" s="105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</row>
    <row r="141" spans="1:30" ht="18.75" customHeight="1">
      <c r="A141" s="94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05"/>
      <c r="N141" s="105"/>
      <c r="O141" s="105"/>
      <c r="P141" s="105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</row>
    <row r="142" spans="1:30" ht="18.75" customHeight="1">
      <c r="A142" s="94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05"/>
      <c r="N142" s="105"/>
      <c r="O142" s="105"/>
      <c r="P142" s="105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</row>
    <row r="143" spans="1:30" ht="18.75" customHeight="1">
      <c r="A143" s="94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05"/>
      <c r="N143" s="105"/>
      <c r="O143" s="105"/>
      <c r="P143" s="105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</row>
    <row r="144" spans="1:30" ht="18.75" customHeight="1">
      <c r="A144" s="94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05"/>
      <c r="N144" s="105"/>
      <c r="O144" s="105"/>
      <c r="P144" s="105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</row>
    <row r="145" spans="1:30" ht="18.75" customHeight="1">
      <c r="A145" s="94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05"/>
      <c r="N145" s="105"/>
      <c r="O145" s="105"/>
      <c r="P145" s="105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</row>
    <row r="146" spans="1:30" ht="18.75" customHeight="1">
      <c r="A146" s="94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05"/>
      <c r="N146" s="105"/>
      <c r="O146" s="105"/>
      <c r="P146" s="105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</row>
    <row r="147" spans="1:30" ht="18.75" customHeight="1">
      <c r="A147" s="94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05"/>
      <c r="N147" s="105"/>
      <c r="O147" s="105"/>
      <c r="P147" s="105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</row>
    <row r="148" spans="1:30" ht="18.75" customHeight="1">
      <c r="A148" s="94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05"/>
      <c r="N148" s="105"/>
      <c r="O148" s="105"/>
      <c r="P148" s="105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</row>
    <row r="149" spans="1:30" ht="18.75" customHeight="1">
      <c r="A149" s="94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05"/>
      <c r="N149" s="105"/>
      <c r="O149" s="105"/>
      <c r="P149" s="105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</row>
    <row r="150" spans="1:30" ht="18.75" customHeight="1">
      <c r="A150" s="94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05"/>
      <c r="N150" s="105"/>
      <c r="O150" s="105"/>
      <c r="P150" s="105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</row>
    <row r="151" spans="1:30" ht="18.75" customHeight="1">
      <c r="A151" s="94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05"/>
      <c r="N151" s="105"/>
      <c r="O151" s="105"/>
      <c r="P151" s="105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</row>
    <row r="152" spans="1:30" ht="18.75" customHeight="1">
      <c r="A152" s="94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05"/>
      <c r="N152" s="105"/>
      <c r="O152" s="105"/>
      <c r="P152" s="105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</row>
    <row r="153" spans="1:30" ht="18.75" customHeight="1">
      <c r="A153" s="94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05"/>
      <c r="N153" s="105"/>
      <c r="O153" s="105"/>
      <c r="P153" s="105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</row>
    <row r="154" spans="1:30" ht="18.75" customHeight="1">
      <c r="A154" s="94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05"/>
      <c r="N154" s="105"/>
      <c r="O154" s="105"/>
      <c r="P154" s="105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</row>
    <row r="155" spans="1:30" ht="18.75" customHeight="1">
      <c r="A155" s="94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05"/>
      <c r="N155" s="105"/>
      <c r="O155" s="105"/>
      <c r="P155" s="105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</row>
    <row r="156" spans="1:30" ht="18.75" customHeight="1">
      <c r="A156" s="94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05"/>
      <c r="N156" s="105"/>
      <c r="O156" s="105"/>
      <c r="P156" s="105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</row>
    <row r="157" spans="1:30" ht="18.75" customHeight="1">
      <c r="A157" s="94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05"/>
      <c r="N157" s="105"/>
      <c r="O157" s="105"/>
      <c r="P157" s="105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</row>
    <row r="158" spans="1:30" ht="18.75" customHeight="1">
      <c r="A158" s="94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05"/>
      <c r="N158" s="105"/>
      <c r="O158" s="105"/>
      <c r="P158" s="105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</row>
    <row r="159" spans="1:30" ht="18.75" customHeight="1">
      <c r="A159" s="94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05"/>
      <c r="N159" s="105"/>
      <c r="O159" s="105"/>
      <c r="P159" s="105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</row>
    <row r="160" spans="1:30" ht="18.75" customHeight="1">
      <c r="A160" s="94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05"/>
      <c r="N160" s="105"/>
      <c r="O160" s="105"/>
      <c r="P160" s="105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</row>
    <row r="161" spans="1:30" ht="18.75" customHeight="1">
      <c r="A161" s="94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05"/>
      <c r="N161" s="105"/>
      <c r="O161" s="105"/>
      <c r="P161" s="105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</row>
    <row r="162" spans="1:30" ht="18.75" customHeight="1">
      <c r="A162" s="94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05"/>
      <c r="N162" s="105"/>
      <c r="O162" s="105"/>
      <c r="P162" s="105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</row>
    <row r="163" spans="1:30" ht="18.75" customHeight="1">
      <c r="A163" s="94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05"/>
      <c r="N163" s="105"/>
      <c r="O163" s="105"/>
      <c r="P163" s="105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</row>
    <row r="164" spans="1:30" ht="18.75" customHeight="1">
      <c r="A164" s="94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05"/>
      <c r="N164" s="105"/>
      <c r="O164" s="105"/>
      <c r="P164" s="105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</row>
    <row r="165" spans="1:30" ht="18.75" customHeight="1">
      <c r="A165" s="94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05"/>
      <c r="N165" s="105"/>
      <c r="O165" s="105"/>
      <c r="P165" s="105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</row>
    <row r="166" spans="1:30" ht="18.75" customHeight="1">
      <c r="A166" s="94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05"/>
      <c r="N166" s="105"/>
      <c r="O166" s="105"/>
      <c r="P166" s="105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</row>
    <row r="167" spans="1:30" ht="18.75" customHeight="1">
      <c r="A167" s="94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05"/>
      <c r="N167" s="105"/>
      <c r="O167" s="105"/>
      <c r="P167" s="105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</row>
    <row r="168" spans="1:30" ht="18.75" customHeight="1">
      <c r="A168" s="94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05"/>
      <c r="N168" s="105"/>
      <c r="O168" s="105"/>
      <c r="P168" s="105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</row>
    <row r="169" spans="1:30" ht="18.75" customHeight="1">
      <c r="A169" s="94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05"/>
      <c r="N169" s="105"/>
      <c r="O169" s="105"/>
      <c r="P169" s="105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</row>
    <row r="170" spans="1:30" ht="18.75" customHeight="1">
      <c r="A170" s="94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05"/>
      <c r="N170" s="105"/>
      <c r="O170" s="105"/>
      <c r="P170" s="105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</row>
    <row r="171" spans="1:30" ht="18.75" customHeight="1">
      <c r="A171" s="94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05"/>
      <c r="N171" s="105"/>
      <c r="O171" s="105"/>
      <c r="P171" s="105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</row>
    <row r="172" spans="1:30" ht="18.75" customHeight="1">
      <c r="A172" s="94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05"/>
      <c r="N172" s="105"/>
      <c r="O172" s="105"/>
      <c r="P172" s="105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</row>
    <row r="173" spans="1:30" ht="18.75" customHeight="1">
      <c r="A173" s="94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05"/>
      <c r="N173" s="105"/>
      <c r="O173" s="105"/>
      <c r="P173" s="105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</row>
    <row r="174" spans="1:30" ht="18.75" customHeight="1">
      <c r="A174" s="94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05"/>
      <c r="N174" s="105"/>
      <c r="O174" s="105"/>
      <c r="P174" s="105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</row>
    <row r="175" spans="1:30" ht="18.75" customHeight="1">
      <c r="A175" s="94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05"/>
      <c r="N175" s="105"/>
      <c r="O175" s="105"/>
      <c r="P175" s="105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</row>
    <row r="176" spans="1:30" ht="18.75" customHeight="1">
      <c r="A176" s="94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05"/>
      <c r="N176" s="105"/>
      <c r="O176" s="105"/>
      <c r="P176" s="105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</row>
    <row r="177" spans="1:30" ht="18.75" customHeight="1">
      <c r="A177" s="94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05"/>
      <c r="N177" s="105"/>
      <c r="O177" s="105"/>
      <c r="P177" s="105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</row>
    <row r="178" spans="1:30" ht="18.75" customHeight="1">
      <c r="A178" s="94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05"/>
      <c r="N178" s="105"/>
      <c r="O178" s="105"/>
      <c r="P178" s="105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</row>
    <row r="179" spans="1:30" ht="18.75" customHeight="1">
      <c r="A179" s="94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05"/>
      <c r="N179" s="105"/>
      <c r="O179" s="105"/>
      <c r="P179" s="105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</row>
    <row r="180" spans="1:30" ht="18.75" customHeight="1">
      <c r="A180" s="94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05"/>
      <c r="N180" s="105"/>
      <c r="O180" s="105"/>
      <c r="P180" s="105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</row>
    <row r="181" spans="1:30" ht="18.75" customHeight="1">
      <c r="A181" s="94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05"/>
      <c r="N181" s="105"/>
      <c r="O181" s="105"/>
      <c r="P181" s="105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</row>
    <row r="182" spans="1:30" ht="18.75" customHeight="1">
      <c r="A182" s="94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05"/>
      <c r="N182" s="105"/>
      <c r="O182" s="105"/>
      <c r="P182" s="105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</row>
    <row r="183" spans="1:30" ht="18.75" customHeight="1">
      <c r="A183" s="94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05"/>
      <c r="N183" s="105"/>
      <c r="O183" s="105"/>
      <c r="P183" s="105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</row>
    <row r="184" spans="1:30" ht="18.75" customHeight="1">
      <c r="A184" s="94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05"/>
      <c r="N184" s="105"/>
      <c r="O184" s="105"/>
      <c r="P184" s="105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</row>
    <row r="185" spans="1:30" ht="18.75" customHeight="1">
      <c r="A185" s="94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05"/>
      <c r="N185" s="105"/>
      <c r="O185" s="105"/>
      <c r="P185" s="105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</row>
    <row r="186" spans="1:30" ht="18.75" customHeight="1">
      <c r="A186" s="94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05"/>
      <c r="N186" s="105"/>
      <c r="O186" s="105"/>
      <c r="P186" s="105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</row>
    <row r="187" spans="1:30" ht="18.75" customHeight="1">
      <c r="A187" s="94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05"/>
      <c r="N187" s="105"/>
      <c r="O187" s="105"/>
      <c r="P187" s="105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</row>
    <row r="188" spans="1:30" ht="18.75" customHeight="1">
      <c r="A188" s="94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05"/>
      <c r="N188" s="105"/>
      <c r="O188" s="105"/>
      <c r="P188" s="105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</row>
    <row r="189" spans="1:30" ht="18.75" customHeight="1">
      <c r="A189" s="94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05"/>
      <c r="N189" s="105"/>
      <c r="O189" s="105"/>
      <c r="P189" s="105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</row>
    <row r="190" spans="1:30" ht="18.75" customHeight="1">
      <c r="A190" s="94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05"/>
      <c r="N190" s="105"/>
      <c r="O190" s="105"/>
      <c r="P190" s="105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</row>
    <row r="191" spans="1:30" ht="18.75" customHeight="1">
      <c r="A191" s="94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05"/>
      <c r="N191" s="105"/>
      <c r="O191" s="105"/>
      <c r="P191" s="105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</row>
    <row r="192" spans="1:30" ht="18.75" customHeight="1">
      <c r="A192" s="94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05"/>
      <c r="N192" s="105"/>
      <c r="O192" s="105"/>
      <c r="P192" s="105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</row>
    <row r="193" spans="1:30" ht="18.75" customHeight="1">
      <c r="A193" s="94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05"/>
      <c r="N193" s="105"/>
      <c r="O193" s="105"/>
      <c r="P193" s="105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</row>
    <row r="194" spans="1:30" ht="18.75" customHeight="1">
      <c r="A194" s="94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05"/>
      <c r="N194" s="105"/>
      <c r="O194" s="105"/>
      <c r="P194" s="105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</row>
    <row r="195" spans="1:30" ht="18.75" customHeight="1">
      <c r="A195" s="94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05"/>
      <c r="N195" s="105"/>
      <c r="O195" s="105"/>
      <c r="P195" s="105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</row>
    <row r="196" spans="1:30" ht="18.75" customHeight="1">
      <c r="A196" s="94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05"/>
      <c r="N196" s="105"/>
      <c r="O196" s="105"/>
      <c r="P196" s="105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</row>
    <row r="197" spans="1:30" ht="18.75" customHeight="1">
      <c r="A197" s="94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05"/>
      <c r="N197" s="105"/>
      <c r="O197" s="105"/>
      <c r="P197" s="105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</row>
    <row r="198" spans="1:30" ht="18.75" customHeight="1">
      <c r="A198" s="94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05"/>
      <c r="N198" s="105"/>
      <c r="O198" s="105"/>
      <c r="P198" s="105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</row>
    <row r="199" spans="1:30" ht="18.75" customHeight="1">
      <c r="A199" s="94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05"/>
      <c r="N199" s="105"/>
      <c r="O199" s="105"/>
      <c r="P199" s="105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</row>
    <row r="200" spans="1:30" ht="18.75" customHeight="1">
      <c r="A200" s="94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05"/>
      <c r="N200" s="105"/>
      <c r="O200" s="105"/>
      <c r="P200" s="105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</row>
    <row r="201" spans="1:30" ht="18.75" customHeight="1">
      <c r="A201" s="94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05"/>
      <c r="N201" s="105"/>
      <c r="O201" s="105"/>
      <c r="P201" s="105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</row>
    <row r="202" spans="1:30" ht="18.75" customHeight="1">
      <c r="A202" s="94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05"/>
      <c r="N202" s="105"/>
      <c r="O202" s="105"/>
      <c r="P202" s="105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</row>
    <row r="203" spans="1:30" ht="18.75" customHeight="1">
      <c r="A203" s="94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05"/>
      <c r="N203" s="105"/>
      <c r="O203" s="105"/>
      <c r="P203" s="105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</row>
    <row r="204" spans="1:30" ht="18.75" customHeight="1">
      <c r="A204" s="94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05"/>
      <c r="N204" s="105"/>
      <c r="O204" s="105"/>
      <c r="P204" s="105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</row>
    <row r="205" spans="1:30" ht="18.75" customHeight="1">
      <c r="A205" s="94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05"/>
      <c r="N205" s="105"/>
      <c r="O205" s="105"/>
      <c r="P205" s="105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</row>
    <row r="206" spans="1:30" ht="18.75" customHeight="1">
      <c r="A206" s="94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05"/>
      <c r="N206" s="105"/>
      <c r="O206" s="105"/>
      <c r="P206" s="105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</row>
    <row r="207" spans="1:30" ht="18.75" customHeight="1">
      <c r="A207" s="94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05"/>
      <c r="N207" s="105"/>
      <c r="O207" s="105"/>
      <c r="P207" s="105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</row>
    <row r="208" spans="1:30" ht="18.75" customHeight="1">
      <c r="A208" s="94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05"/>
      <c r="N208" s="105"/>
      <c r="O208" s="105"/>
      <c r="P208" s="105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</row>
    <row r="209" spans="1:30" ht="18.75" customHeight="1">
      <c r="A209" s="94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05"/>
      <c r="N209" s="105"/>
      <c r="O209" s="105"/>
      <c r="P209" s="105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</row>
    <row r="210" spans="1:30" ht="18.75" customHeight="1">
      <c r="A210" s="94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05"/>
      <c r="N210" s="105"/>
      <c r="O210" s="105"/>
      <c r="P210" s="105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</row>
    <row r="211" spans="1:30" ht="18.75" customHeight="1">
      <c r="A211" s="94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05"/>
      <c r="N211" s="105"/>
      <c r="O211" s="105"/>
      <c r="P211" s="105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</row>
    <row r="212" spans="1:30" ht="18.75" customHeight="1">
      <c r="A212" s="94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05"/>
      <c r="N212" s="105"/>
      <c r="O212" s="105"/>
      <c r="P212" s="105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</row>
    <row r="213" spans="1:30" ht="18.75" customHeight="1">
      <c r="A213" s="94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05"/>
      <c r="N213" s="105"/>
      <c r="O213" s="105"/>
      <c r="P213" s="105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</row>
    <row r="214" spans="1:30" ht="18.75" customHeight="1">
      <c r="A214" s="94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05"/>
      <c r="N214" s="105"/>
      <c r="O214" s="105"/>
      <c r="P214" s="105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</row>
    <row r="215" spans="1:30" ht="18.75" customHeight="1">
      <c r="A215" s="94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05"/>
      <c r="N215" s="105"/>
      <c r="O215" s="105"/>
      <c r="P215" s="105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</row>
    <row r="216" spans="1:30" ht="18.75" customHeight="1">
      <c r="A216" s="94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05"/>
      <c r="N216" s="105"/>
      <c r="O216" s="105"/>
      <c r="P216" s="105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</row>
    <row r="217" spans="1:30" ht="18.75" customHeight="1">
      <c r="A217" s="94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05"/>
      <c r="N217" s="105"/>
      <c r="O217" s="105"/>
      <c r="P217" s="105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</row>
    <row r="218" spans="1:30" ht="18.75" customHeight="1">
      <c r="A218" s="94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05"/>
      <c r="N218" s="105"/>
      <c r="O218" s="105"/>
      <c r="P218" s="105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</row>
    <row r="219" spans="1:30" ht="18.75" customHeight="1">
      <c r="A219" s="94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05"/>
      <c r="N219" s="105"/>
      <c r="O219" s="105"/>
      <c r="P219" s="105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</row>
    <row r="220" spans="1:30" ht="18.75" customHeight="1">
      <c r="A220" s="94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05"/>
      <c r="N220" s="105"/>
      <c r="O220" s="105"/>
      <c r="P220" s="105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</row>
    <row r="221" spans="1:30" ht="18.75" customHeight="1">
      <c r="A221" s="94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05"/>
      <c r="N221" s="105"/>
      <c r="O221" s="105"/>
      <c r="P221" s="105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</row>
    <row r="222" spans="1:30" ht="18.75" customHeight="1">
      <c r="A222" s="94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05"/>
      <c r="N222" s="105"/>
      <c r="O222" s="105"/>
      <c r="P222" s="105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</row>
    <row r="223" spans="1:30" ht="18.75" customHeight="1">
      <c r="A223" s="94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05"/>
      <c r="N223" s="105"/>
      <c r="O223" s="105"/>
      <c r="P223" s="105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</row>
    <row r="224" spans="1:30" ht="18.75" customHeight="1">
      <c r="A224" s="94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05"/>
      <c r="N224" s="105"/>
      <c r="O224" s="105"/>
      <c r="P224" s="105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</row>
    <row r="225" spans="1:30" ht="18.75" customHeight="1">
      <c r="A225" s="94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05"/>
      <c r="N225" s="105"/>
      <c r="O225" s="105"/>
      <c r="P225" s="105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</row>
    <row r="226" spans="1:30" ht="18.75" customHeight="1">
      <c r="A226" s="94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05"/>
      <c r="N226" s="105"/>
      <c r="O226" s="105"/>
      <c r="P226" s="105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</row>
    <row r="227" spans="1:30" ht="18.75" customHeight="1">
      <c r="A227" s="94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05"/>
      <c r="N227" s="105"/>
      <c r="O227" s="105"/>
      <c r="P227" s="105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</row>
    <row r="228" spans="1:30" ht="18.75" customHeight="1">
      <c r="A228" s="94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05"/>
      <c r="N228" s="105"/>
      <c r="O228" s="105"/>
      <c r="P228" s="105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</row>
    <row r="229" spans="1:30" ht="18.75" customHeight="1">
      <c r="A229" s="94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05"/>
      <c r="N229" s="105"/>
      <c r="O229" s="105"/>
      <c r="P229" s="105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</row>
    <row r="230" spans="1:30" ht="18.75" customHeight="1">
      <c r="A230" s="94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05"/>
      <c r="N230" s="105"/>
      <c r="O230" s="105"/>
      <c r="P230" s="105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</row>
    <row r="231" spans="1:30" ht="18.75" customHeight="1">
      <c r="A231" s="94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05"/>
      <c r="N231" s="105"/>
      <c r="O231" s="105"/>
      <c r="P231" s="105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</row>
    <row r="232" spans="1:30" ht="18.75" customHeight="1">
      <c r="A232" s="94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05"/>
      <c r="N232" s="105"/>
      <c r="O232" s="105"/>
      <c r="P232" s="105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</row>
    <row r="233" spans="1:30" ht="18.75" customHeight="1">
      <c r="A233" s="94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05"/>
      <c r="N233" s="105"/>
      <c r="O233" s="105"/>
      <c r="P233" s="105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</row>
    <row r="234" spans="1:30" ht="18.75" customHeight="1">
      <c r="A234" s="94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05"/>
      <c r="N234" s="105"/>
      <c r="O234" s="105"/>
      <c r="P234" s="105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</row>
    <row r="235" spans="1:30" ht="18.75" customHeight="1">
      <c r="A235" s="94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05"/>
      <c r="N235" s="105"/>
      <c r="O235" s="105"/>
      <c r="P235" s="105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</row>
    <row r="236" spans="1:30" ht="18.75" customHeight="1">
      <c r="A236" s="94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05"/>
      <c r="N236" s="105"/>
      <c r="O236" s="105"/>
      <c r="P236" s="105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</row>
    <row r="237" spans="1:30" ht="18.75" customHeight="1">
      <c r="A237" s="94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05"/>
      <c r="N237" s="105"/>
      <c r="O237" s="105"/>
      <c r="P237" s="105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</row>
    <row r="238" spans="1:30" ht="18.75" customHeight="1">
      <c r="A238" s="94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05"/>
      <c r="N238" s="105"/>
      <c r="O238" s="105"/>
      <c r="P238" s="105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</row>
    <row r="239" spans="1:30" ht="18.75" customHeight="1">
      <c r="A239" s="94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05"/>
      <c r="N239" s="105"/>
      <c r="O239" s="105"/>
      <c r="P239" s="105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</row>
    <row r="240" spans="1:30" ht="18.75" customHeight="1">
      <c r="A240" s="94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05"/>
      <c r="N240" s="105"/>
      <c r="O240" s="105"/>
      <c r="P240" s="105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</row>
    <row r="241" spans="1:30" ht="18.75" customHeight="1">
      <c r="A241" s="94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05"/>
      <c r="N241" s="105"/>
      <c r="O241" s="105"/>
      <c r="P241" s="105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</row>
    <row r="242" spans="1:30" ht="18.75" customHeight="1">
      <c r="A242" s="94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05"/>
      <c r="N242" s="105"/>
      <c r="O242" s="105"/>
      <c r="P242" s="105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</row>
    <row r="243" spans="1:30" ht="18.75" customHeight="1">
      <c r="A243" s="94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05"/>
      <c r="N243" s="105"/>
      <c r="O243" s="105"/>
      <c r="P243" s="105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</row>
    <row r="244" spans="1:30" ht="18.75" customHeight="1">
      <c r="A244" s="94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05"/>
      <c r="N244" s="105"/>
      <c r="O244" s="105"/>
      <c r="P244" s="105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</row>
    <row r="245" spans="1:30" ht="18.75" customHeight="1">
      <c r="A245" s="94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05"/>
      <c r="N245" s="105"/>
      <c r="O245" s="105"/>
      <c r="P245" s="105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</row>
    <row r="246" spans="1:30" ht="18.75" customHeight="1">
      <c r="A246" s="94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05"/>
      <c r="N246" s="105"/>
      <c r="O246" s="105"/>
      <c r="P246" s="105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</row>
    <row r="247" spans="1:30" ht="18.75" customHeight="1">
      <c r="A247" s="94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05"/>
      <c r="N247" s="105"/>
      <c r="O247" s="105"/>
      <c r="P247" s="105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</row>
    <row r="248" spans="1:30" ht="18.75" customHeight="1">
      <c r="A248" s="94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05"/>
      <c r="N248" s="105"/>
      <c r="O248" s="105"/>
      <c r="P248" s="105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</row>
    <row r="249" spans="1:30" ht="18.75" customHeight="1">
      <c r="A249" s="94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05"/>
      <c r="N249" s="105"/>
      <c r="O249" s="105"/>
      <c r="P249" s="105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</row>
    <row r="250" spans="1:30" ht="18.75" customHeight="1">
      <c r="A250" s="94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05"/>
      <c r="N250" s="105"/>
      <c r="O250" s="105"/>
      <c r="P250" s="105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</row>
    <row r="251" spans="1:30" ht="18.75" customHeight="1">
      <c r="A251" s="94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05"/>
      <c r="N251" s="105"/>
      <c r="O251" s="105"/>
      <c r="P251" s="105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</row>
    <row r="252" spans="1:30" ht="18.75" customHeight="1">
      <c r="A252" s="94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05"/>
      <c r="N252" s="105"/>
      <c r="O252" s="105"/>
      <c r="P252" s="105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</row>
    <row r="253" spans="1:30" ht="18.75" customHeight="1">
      <c r="A253" s="94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05"/>
      <c r="N253" s="105"/>
      <c r="O253" s="105"/>
      <c r="P253" s="105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</row>
    <row r="254" spans="1:30" ht="18.75" customHeight="1">
      <c r="A254" s="94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05"/>
      <c r="N254" s="105"/>
      <c r="O254" s="105"/>
      <c r="P254" s="105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</row>
    <row r="255" spans="1:30" ht="18.75" customHeight="1">
      <c r="A255" s="94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05"/>
      <c r="N255" s="105"/>
      <c r="O255" s="105"/>
      <c r="P255" s="105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</row>
    <row r="256" spans="1:30" ht="18.75" customHeight="1">
      <c r="A256" s="94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05"/>
      <c r="N256" s="105"/>
      <c r="O256" s="105"/>
      <c r="P256" s="105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</row>
    <row r="257" spans="1:30" ht="18.75" customHeight="1">
      <c r="A257" s="94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05"/>
      <c r="N257" s="105"/>
      <c r="O257" s="105"/>
      <c r="P257" s="105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</row>
    <row r="258" spans="1:30" ht="18.75" customHeight="1">
      <c r="A258" s="94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05"/>
      <c r="N258" s="105"/>
      <c r="O258" s="105"/>
      <c r="P258" s="105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</row>
    <row r="259" spans="1:30" ht="18.75" customHeight="1">
      <c r="A259" s="94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05"/>
      <c r="N259" s="105"/>
      <c r="O259" s="105"/>
      <c r="P259" s="105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</row>
    <row r="260" spans="1:30" ht="18.75" customHeight="1">
      <c r="A260" s="94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05"/>
      <c r="N260" s="105"/>
      <c r="O260" s="105"/>
      <c r="P260" s="105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</row>
    <row r="261" spans="1:30" ht="18.75" customHeight="1">
      <c r="A261" s="94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05"/>
      <c r="N261" s="105"/>
      <c r="O261" s="105"/>
      <c r="P261" s="105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</row>
    <row r="262" spans="1:30" ht="18.75" customHeight="1">
      <c r="A262" s="94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05"/>
      <c r="N262" s="105"/>
      <c r="O262" s="105"/>
      <c r="P262" s="105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</row>
    <row r="263" spans="1:30" ht="18.75" customHeight="1">
      <c r="A263" s="94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05"/>
      <c r="N263" s="105"/>
      <c r="O263" s="105"/>
      <c r="P263" s="105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</row>
    <row r="264" spans="1:30" ht="18.75" customHeight="1">
      <c r="A264" s="94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05"/>
      <c r="N264" s="105"/>
      <c r="O264" s="105"/>
      <c r="P264" s="105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</row>
    <row r="265" spans="1:30" ht="18.75" customHeight="1">
      <c r="A265" s="94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05"/>
      <c r="N265" s="105"/>
      <c r="O265" s="105"/>
      <c r="P265" s="105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</row>
    <row r="266" spans="1:30" ht="18.75" customHeight="1">
      <c r="A266" s="94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05"/>
      <c r="N266" s="105"/>
      <c r="O266" s="105"/>
      <c r="P266" s="105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</row>
    <row r="267" spans="1:30" ht="18.75" customHeight="1">
      <c r="A267" s="94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05"/>
      <c r="N267" s="105"/>
      <c r="O267" s="105"/>
      <c r="P267" s="105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</row>
    <row r="268" spans="1:30" ht="18.75" customHeight="1">
      <c r="A268" s="94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05"/>
      <c r="N268" s="105"/>
      <c r="O268" s="105"/>
      <c r="P268" s="105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</row>
    <row r="269" spans="1:30" ht="18.75" customHeight="1">
      <c r="A269" s="94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05"/>
      <c r="N269" s="105"/>
      <c r="O269" s="105"/>
      <c r="P269" s="105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</row>
    <row r="270" spans="1:30" ht="18.75" customHeight="1">
      <c r="A270" s="94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05"/>
      <c r="N270" s="105"/>
      <c r="O270" s="105"/>
      <c r="P270" s="105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</row>
    <row r="271" spans="1:30" ht="18.75" customHeight="1">
      <c r="A271" s="94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05"/>
      <c r="N271" s="105"/>
      <c r="O271" s="105"/>
      <c r="P271" s="105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</row>
    <row r="272" spans="1:30" ht="18.75" customHeight="1">
      <c r="A272" s="94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05"/>
      <c r="N272" s="105"/>
      <c r="O272" s="105"/>
      <c r="P272" s="105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</row>
    <row r="273" spans="1:30" ht="18.75" customHeight="1">
      <c r="A273" s="94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05"/>
      <c r="N273" s="105"/>
      <c r="O273" s="105"/>
      <c r="P273" s="105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</row>
    <row r="274" spans="1:30" ht="18.75" customHeight="1">
      <c r="A274" s="94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05"/>
      <c r="N274" s="105"/>
      <c r="O274" s="105"/>
      <c r="P274" s="105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</row>
    <row r="275" spans="1:30" ht="18.75" customHeight="1">
      <c r="A275" s="94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05"/>
      <c r="N275" s="105"/>
      <c r="O275" s="105"/>
      <c r="P275" s="105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</row>
    <row r="276" spans="1:30" ht="18.75" customHeight="1">
      <c r="A276" s="94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05"/>
      <c r="N276" s="105"/>
      <c r="O276" s="105"/>
      <c r="P276" s="105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</row>
    <row r="277" spans="1:30" ht="18.75" customHeight="1">
      <c r="A277" s="94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05"/>
      <c r="N277" s="105"/>
      <c r="O277" s="105"/>
      <c r="P277" s="105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</row>
    <row r="278" spans="1:30" ht="18.75" customHeight="1">
      <c r="A278" s="94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05"/>
      <c r="N278" s="105"/>
      <c r="O278" s="105"/>
      <c r="P278" s="105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</row>
    <row r="279" spans="1:30" ht="18.75" customHeight="1">
      <c r="A279" s="94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05"/>
      <c r="N279" s="105"/>
      <c r="O279" s="105"/>
      <c r="P279" s="105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</row>
    <row r="280" spans="1:30" ht="18.75" customHeight="1">
      <c r="A280" s="94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05"/>
      <c r="N280" s="105"/>
      <c r="O280" s="105"/>
      <c r="P280" s="105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</row>
    <row r="281" spans="1:30" ht="18.75" customHeight="1">
      <c r="A281" s="94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05"/>
      <c r="N281" s="105"/>
      <c r="O281" s="105"/>
      <c r="P281" s="105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</row>
    <row r="282" spans="1:30" ht="18.75" customHeight="1">
      <c r="A282" s="94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05"/>
      <c r="N282" s="105"/>
      <c r="O282" s="105"/>
      <c r="P282" s="105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</row>
    <row r="283" spans="1:30" ht="18.75" customHeight="1">
      <c r="A283" s="94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05"/>
      <c r="N283" s="105"/>
      <c r="O283" s="105"/>
      <c r="P283" s="105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</row>
    <row r="284" spans="1:30" ht="18.75" customHeight="1">
      <c r="A284" s="94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05"/>
      <c r="N284" s="105"/>
      <c r="O284" s="105"/>
      <c r="P284" s="105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</row>
    <row r="285" spans="1:30" ht="18.75" customHeight="1">
      <c r="A285" s="94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05"/>
      <c r="N285" s="105"/>
      <c r="O285" s="105"/>
      <c r="P285" s="105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</row>
    <row r="286" spans="1:30" ht="18.75" customHeight="1">
      <c r="A286" s="94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05"/>
      <c r="N286" s="105"/>
      <c r="O286" s="105"/>
      <c r="P286" s="105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</row>
    <row r="287" spans="1:30" ht="18.75" customHeight="1">
      <c r="A287" s="94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05"/>
      <c r="N287" s="105"/>
      <c r="O287" s="105"/>
      <c r="P287" s="105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</row>
    <row r="288" spans="1:30" ht="18.75" customHeight="1">
      <c r="A288" s="94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05"/>
      <c r="N288" s="105"/>
      <c r="O288" s="105"/>
      <c r="P288" s="105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</row>
    <row r="289" spans="1:30" ht="18.75" customHeight="1">
      <c r="A289" s="94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05"/>
      <c r="N289" s="105"/>
      <c r="O289" s="105"/>
      <c r="P289" s="105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</row>
    <row r="290" spans="1:30" ht="18.75" customHeight="1">
      <c r="A290" s="94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05"/>
      <c r="N290" s="105"/>
      <c r="O290" s="105"/>
      <c r="P290" s="105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</row>
    <row r="291" spans="1:30" ht="18.75" customHeight="1">
      <c r="A291" s="94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05"/>
      <c r="N291" s="105"/>
      <c r="O291" s="105"/>
      <c r="P291" s="105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</row>
    <row r="292" spans="1:30" ht="18.75" customHeight="1">
      <c r="A292" s="94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05"/>
      <c r="N292" s="105"/>
      <c r="O292" s="105"/>
      <c r="P292" s="105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</row>
    <row r="293" spans="1:30" ht="18.75" customHeight="1">
      <c r="A293" s="94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05"/>
      <c r="N293" s="105"/>
      <c r="O293" s="105"/>
      <c r="P293" s="105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</row>
    <row r="294" spans="1:30" ht="18.75" customHeight="1">
      <c r="A294" s="94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05"/>
      <c r="N294" s="105"/>
      <c r="O294" s="105"/>
      <c r="P294" s="105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</row>
    <row r="295" spans="1:30" ht="18.75" customHeight="1">
      <c r="A295" s="94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05"/>
      <c r="N295" s="105"/>
      <c r="O295" s="105"/>
      <c r="P295" s="105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</row>
    <row r="296" spans="1:30" ht="18.75" customHeight="1">
      <c r="A296" s="94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05"/>
      <c r="N296" s="105"/>
      <c r="O296" s="105"/>
      <c r="P296" s="105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</row>
    <row r="297" spans="1:30" ht="18.75" customHeight="1">
      <c r="A297" s="94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05"/>
      <c r="N297" s="105"/>
      <c r="O297" s="105"/>
      <c r="P297" s="105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</row>
    <row r="298" spans="1:30" ht="18.75" customHeight="1">
      <c r="A298" s="94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05"/>
      <c r="N298" s="105"/>
      <c r="O298" s="105"/>
      <c r="P298" s="105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</row>
    <row r="299" spans="1:30" ht="18.75" customHeight="1">
      <c r="A299" s="94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05"/>
      <c r="N299" s="105"/>
      <c r="O299" s="105"/>
      <c r="P299" s="105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</row>
    <row r="300" spans="1:30" ht="18.75" customHeight="1">
      <c r="A300" s="94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05"/>
      <c r="N300" s="105"/>
      <c r="O300" s="105"/>
      <c r="P300" s="105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</row>
    <row r="301" spans="1:30" ht="18.75" customHeight="1">
      <c r="A301" s="94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05"/>
      <c r="N301" s="105"/>
      <c r="O301" s="105"/>
      <c r="P301" s="105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</row>
    <row r="302" spans="1:30" ht="18.75" customHeight="1">
      <c r="A302" s="94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05"/>
      <c r="N302" s="105"/>
      <c r="O302" s="105"/>
      <c r="P302" s="105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</row>
    <row r="303" spans="1:30" ht="18.75" customHeight="1">
      <c r="A303" s="94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05"/>
      <c r="N303" s="105"/>
      <c r="O303" s="105"/>
      <c r="P303" s="105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</row>
    <row r="304" spans="1:30" ht="18.75" customHeight="1">
      <c r="A304" s="94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05"/>
      <c r="N304" s="105"/>
      <c r="O304" s="105"/>
      <c r="P304" s="105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</row>
    <row r="305" spans="1:30" ht="18.75" customHeight="1">
      <c r="A305" s="94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05"/>
      <c r="N305" s="105"/>
      <c r="O305" s="105"/>
      <c r="P305" s="105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</row>
    <row r="306" spans="1:30" ht="18.75" customHeight="1">
      <c r="A306" s="94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05"/>
      <c r="N306" s="105"/>
      <c r="O306" s="105"/>
      <c r="P306" s="105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</row>
    <row r="307" spans="1:30" ht="18.75" customHeight="1">
      <c r="A307" s="94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05"/>
      <c r="N307" s="105"/>
      <c r="O307" s="105"/>
      <c r="P307" s="105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</row>
    <row r="308" spans="1:30" ht="18.75" customHeight="1">
      <c r="A308" s="94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05"/>
      <c r="N308" s="105"/>
      <c r="O308" s="105"/>
      <c r="P308" s="105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</row>
    <row r="309" spans="1:30" ht="18.75" customHeight="1">
      <c r="A309" s="94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05"/>
      <c r="N309" s="105"/>
      <c r="O309" s="105"/>
      <c r="P309" s="105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</row>
    <row r="310" spans="1:30" ht="18.75" customHeight="1">
      <c r="A310" s="94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05"/>
      <c r="N310" s="105"/>
      <c r="O310" s="105"/>
      <c r="P310" s="105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</row>
    <row r="311" spans="1:30" ht="18.75" customHeight="1">
      <c r="A311" s="94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05"/>
      <c r="N311" s="105"/>
      <c r="O311" s="105"/>
      <c r="P311" s="105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</row>
    <row r="312" spans="1:30" ht="18.75" customHeight="1">
      <c r="A312" s="94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05"/>
      <c r="N312" s="105"/>
      <c r="O312" s="105"/>
      <c r="P312" s="105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</row>
    <row r="313" spans="1:30" ht="18.75" customHeight="1">
      <c r="A313" s="94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05"/>
      <c r="N313" s="105"/>
      <c r="O313" s="105"/>
      <c r="P313" s="105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</row>
    <row r="314" spans="1:30" ht="18.75" customHeight="1">
      <c r="A314" s="94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05"/>
      <c r="N314" s="105"/>
      <c r="O314" s="105"/>
      <c r="P314" s="105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</row>
    <row r="315" spans="1:30" ht="18.75" customHeight="1">
      <c r="A315" s="94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05"/>
      <c r="N315" s="105"/>
      <c r="O315" s="105"/>
      <c r="P315" s="105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</row>
    <row r="316" spans="1:30" ht="18.75" customHeight="1">
      <c r="A316" s="94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05"/>
      <c r="N316" s="105"/>
      <c r="O316" s="105"/>
      <c r="P316" s="105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</row>
    <row r="317" spans="1:30" ht="18.75" customHeight="1">
      <c r="A317" s="94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05"/>
      <c r="N317" s="105"/>
      <c r="O317" s="105"/>
      <c r="P317" s="105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</row>
    <row r="318" spans="1:30" ht="18.75" customHeight="1">
      <c r="A318" s="94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05"/>
      <c r="N318" s="105"/>
      <c r="O318" s="105"/>
      <c r="P318" s="105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</row>
    <row r="319" spans="1:30" ht="18.75" customHeight="1">
      <c r="A319" s="94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05"/>
      <c r="N319" s="105"/>
      <c r="O319" s="105"/>
      <c r="P319" s="105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</row>
    <row r="320" spans="1:30" ht="18.75" customHeight="1">
      <c r="A320" s="94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05"/>
      <c r="N320" s="105"/>
      <c r="O320" s="105"/>
      <c r="P320" s="105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</row>
    <row r="321" spans="1:30" ht="18.75" customHeight="1">
      <c r="A321" s="94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05"/>
      <c r="N321" s="105"/>
      <c r="O321" s="105"/>
      <c r="P321" s="105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</row>
    <row r="322" spans="1:30" ht="18.75" customHeight="1">
      <c r="A322" s="94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05"/>
      <c r="N322" s="105"/>
      <c r="O322" s="105"/>
      <c r="P322" s="105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</row>
    <row r="323" spans="1:30" ht="18.75" customHeight="1">
      <c r="A323" s="94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05"/>
      <c r="N323" s="105"/>
      <c r="O323" s="105"/>
      <c r="P323" s="105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</row>
    <row r="324" spans="1:30" ht="18.75" customHeight="1">
      <c r="A324" s="94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05"/>
      <c r="N324" s="105"/>
      <c r="O324" s="105"/>
      <c r="P324" s="105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</row>
    <row r="325" spans="1:30" ht="18.75" customHeight="1">
      <c r="A325" s="94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05"/>
      <c r="N325" s="105"/>
      <c r="O325" s="105"/>
      <c r="P325" s="105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</row>
    <row r="326" spans="1:30" ht="18.75" customHeight="1">
      <c r="A326" s="94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05"/>
      <c r="N326" s="105"/>
      <c r="O326" s="105"/>
      <c r="P326" s="105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</row>
    <row r="327" spans="1:30" ht="18.75" customHeight="1">
      <c r="A327" s="94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05"/>
      <c r="N327" s="105"/>
      <c r="O327" s="105"/>
      <c r="P327" s="105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</row>
    <row r="328" spans="1:30" ht="18.75" customHeight="1">
      <c r="A328" s="94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05"/>
      <c r="N328" s="105"/>
      <c r="O328" s="105"/>
      <c r="P328" s="105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</row>
    <row r="329" spans="1:30" ht="18.75" customHeight="1">
      <c r="A329" s="94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05"/>
      <c r="N329" s="105"/>
      <c r="O329" s="105"/>
      <c r="P329" s="105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</row>
    <row r="330" spans="1:30" ht="18.75" customHeight="1">
      <c r="A330" s="94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05"/>
      <c r="N330" s="105"/>
      <c r="O330" s="105"/>
      <c r="P330" s="105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</row>
    <row r="331" spans="1:30" ht="18.75" customHeight="1">
      <c r="A331" s="94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05"/>
      <c r="N331" s="105"/>
      <c r="O331" s="105"/>
      <c r="P331" s="105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</row>
    <row r="332" spans="1:30" ht="18.75" customHeight="1">
      <c r="A332" s="94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05"/>
      <c r="N332" s="105"/>
      <c r="O332" s="105"/>
      <c r="P332" s="105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</row>
    <row r="333" spans="1:30" ht="18.75" customHeight="1">
      <c r="A333" s="94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05"/>
      <c r="N333" s="105"/>
      <c r="O333" s="105"/>
      <c r="P333" s="105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</row>
    <row r="334" spans="1:30" ht="18.75" customHeight="1">
      <c r="A334" s="94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05"/>
      <c r="N334" s="105"/>
      <c r="O334" s="105"/>
      <c r="P334" s="105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</row>
    <row r="335" spans="1:30" ht="18.75" customHeight="1">
      <c r="A335" s="94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05"/>
      <c r="N335" s="105"/>
      <c r="O335" s="105"/>
      <c r="P335" s="105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</row>
    <row r="336" spans="1:30" ht="18.75" customHeight="1">
      <c r="A336" s="94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05"/>
      <c r="N336" s="105"/>
      <c r="O336" s="105"/>
      <c r="P336" s="105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</row>
    <row r="337" spans="1:30" ht="18.75" customHeight="1">
      <c r="A337" s="94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05"/>
      <c r="N337" s="105"/>
      <c r="O337" s="105"/>
      <c r="P337" s="105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</row>
    <row r="338" spans="1:30" ht="18.75" customHeight="1">
      <c r="A338" s="94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05"/>
      <c r="N338" s="105"/>
      <c r="O338" s="105"/>
      <c r="P338" s="105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</row>
    <row r="339" spans="1:30" ht="18.75" customHeight="1">
      <c r="A339" s="94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05"/>
      <c r="N339" s="105"/>
      <c r="O339" s="105"/>
      <c r="P339" s="105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</row>
    <row r="340" spans="1:30" ht="18.75" customHeight="1">
      <c r="A340" s="94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05"/>
      <c r="N340" s="105"/>
      <c r="O340" s="105"/>
      <c r="P340" s="105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</row>
    <row r="341" spans="1:30" ht="18.75" customHeight="1">
      <c r="A341" s="94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05"/>
      <c r="N341" s="105"/>
      <c r="O341" s="105"/>
      <c r="P341" s="105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</row>
    <row r="342" spans="1:30" ht="18.75" customHeight="1">
      <c r="A342" s="94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05"/>
      <c r="N342" s="105"/>
      <c r="O342" s="105"/>
      <c r="P342" s="105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</row>
    <row r="343" spans="1:30" ht="18.75" customHeight="1">
      <c r="A343" s="94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05"/>
      <c r="N343" s="105"/>
      <c r="O343" s="105"/>
      <c r="P343" s="105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</row>
    <row r="344" spans="1:30" ht="18.75" customHeight="1">
      <c r="A344" s="94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05"/>
      <c r="N344" s="105"/>
      <c r="O344" s="105"/>
      <c r="P344" s="105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</row>
    <row r="345" spans="1:30" ht="18.75" customHeight="1">
      <c r="A345" s="94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05"/>
      <c r="N345" s="105"/>
      <c r="O345" s="105"/>
      <c r="P345" s="105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</row>
    <row r="346" spans="1:30" ht="18.75" customHeight="1">
      <c r="A346" s="94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05"/>
      <c r="N346" s="105"/>
      <c r="O346" s="105"/>
      <c r="P346" s="105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</row>
    <row r="347" spans="1:30" ht="18.75" customHeight="1">
      <c r="A347" s="94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05"/>
      <c r="N347" s="105"/>
      <c r="O347" s="105"/>
      <c r="P347" s="105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</row>
    <row r="348" spans="1:30" ht="18.75" customHeight="1">
      <c r="A348" s="94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05"/>
      <c r="N348" s="105"/>
      <c r="O348" s="105"/>
      <c r="P348" s="105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</row>
    <row r="349" spans="1:30" ht="18.75" customHeight="1">
      <c r="A349" s="94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05"/>
      <c r="N349" s="105"/>
      <c r="O349" s="105"/>
      <c r="P349" s="105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</row>
    <row r="350" spans="1:30" ht="18.75" customHeight="1">
      <c r="A350" s="94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05"/>
      <c r="N350" s="105"/>
      <c r="O350" s="105"/>
      <c r="P350" s="105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</row>
    <row r="351" spans="1:30" ht="18.75" customHeight="1">
      <c r="A351" s="94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05"/>
      <c r="N351" s="105"/>
      <c r="O351" s="105"/>
      <c r="P351" s="105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</row>
    <row r="352" spans="1:30" ht="18.75" customHeight="1">
      <c r="A352" s="94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05"/>
      <c r="N352" s="105"/>
      <c r="O352" s="105"/>
      <c r="P352" s="105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</row>
    <row r="353" spans="1:30" ht="18.75" customHeight="1">
      <c r="A353" s="94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05"/>
      <c r="N353" s="105"/>
      <c r="O353" s="105"/>
      <c r="P353" s="105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</row>
    <row r="354" spans="1:30" ht="18.75" customHeight="1">
      <c r="A354" s="94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05"/>
      <c r="N354" s="105"/>
      <c r="O354" s="105"/>
      <c r="P354" s="105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</row>
    <row r="355" spans="1:30" ht="18.75" customHeight="1">
      <c r="A355" s="94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05"/>
      <c r="N355" s="105"/>
      <c r="O355" s="105"/>
      <c r="P355" s="105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</row>
    <row r="356" spans="1:30" ht="18.75" customHeight="1">
      <c r="A356" s="94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05"/>
      <c r="N356" s="105"/>
      <c r="O356" s="105"/>
      <c r="P356" s="105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</row>
    <row r="357" spans="1:30" ht="18.75" customHeight="1">
      <c r="A357" s="94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05"/>
      <c r="N357" s="105"/>
      <c r="O357" s="105"/>
      <c r="P357" s="105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</row>
    <row r="358" spans="1:30" ht="18.75" customHeight="1">
      <c r="A358" s="94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05"/>
      <c r="N358" s="105"/>
      <c r="O358" s="105"/>
      <c r="P358" s="105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</row>
    <row r="359" spans="1:30" ht="18.75" customHeight="1">
      <c r="A359" s="94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05"/>
      <c r="N359" s="105"/>
      <c r="O359" s="105"/>
      <c r="P359" s="105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</row>
    <row r="360" spans="1:30" ht="18.75" customHeight="1">
      <c r="A360" s="94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05"/>
      <c r="N360" s="105"/>
      <c r="O360" s="105"/>
      <c r="P360" s="105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</row>
    <row r="361" spans="1:30" ht="18.75" customHeight="1">
      <c r="A361" s="94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05"/>
      <c r="N361" s="105"/>
      <c r="O361" s="105"/>
      <c r="P361" s="105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</row>
    <row r="362" spans="1:30" ht="18.75" customHeight="1">
      <c r="A362" s="94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05"/>
      <c r="N362" s="105"/>
      <c r="O362" s="105"/>
      <c r="P362" s="105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</row>
    <row r="363" spans="1:30" ht="18.75" customHeight="1">
      <c r="A363" s="94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05"/>
      <c r="N363" s="105"/>
      <c r="O363" s="105"/>
      <c r="P363" s="105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</row>
    <row r="364" spans="1:30" ht="18.75" customHeight="1">
      <c r="A364" s="94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05"/>
      <c r="N364" s="105"/>
      <c r="O364" s="105"/>
      <c r="P364" s="105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</row>
    <row r="365" spans="1:30" ht="18.75" customHeight="1">
      <c r="A365" s="94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05"/>
      <c r="N365" s="105"/>
      <c r="O365" s="105"/>
      <c r="P365" s="105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</row>
    <row r="366" spans="1:30" ht="18.75" customHeight="1">
      <c r="A366" s="94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05"/>
      <c r="N366" s="105"/>
      <c r="O366" s="105"/>
      <c r="P366" s="105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</row>
    <row r="367" spans="1:30" ht="18.75" customHeight="1">
      <c r="A367" s="94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05"/>
      <c r="N367" s="105"/>
      <c r="O367" s="105"/>
      <c r="P367" s="105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</row>
    <row r="368" spans="1:30" ht="18.75" customHeight="1">
      <c r="A368" s="94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05"/>
      <c r="N368" s="105"/>
      <c r="O368" s="105"/>
      <c r="P368" s="105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</row>
    <row r="369" spans="1:30" ht="18.75" customHeight="1">
      <c r="A369" s="94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05"/>
      <c r="N369" s="105"/>
      <c r="O369" s="105"/>
      <c r="P369" s="105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</row>
    <row r="370" spans="1:30" ht="18.75" customHeight="1">
      <c r="A370" s="94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05"/>
      <c r="N370" s="105"/>
      <c r="O370" s="105"/>
      <c r="P370" s="105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</row>
    <row r="371" spans="1:30" ht="18.75" customHeight="1">
      <c r="A371" s="94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05"/>
      <c r="N371" s="105"/>
      <c r="O371" s="105"/>
      <c r="P371" s="105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</row>
    <row r="372" spans="1:30" ht="18.75" customHeight="1">
      <c r="A372" s="94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05"/>
      <c r="N372" s="105"/>
      <c r="O372" s="105"/>
      <c r="P372" s="105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</row>
    <row r="373" spans="1:30" ht="18.75" customHeight="1">
      <c r="A373" s="94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05"/>
      <c r="N373" s="105"/>
      <c r="O373" s="105"/>
      <c r="P373" s="105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</row>
    <row r="374" spans="1:30" ht="18.75" customHeight="1">
      <c r="A374" s="94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05"/>
      <c r="N374" s="105"/>
      <c r="O374" s="105"/>
      <c r="P374" s="105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</row>
    <row r="375" spans="1:30" ht="18.75" customHeight="1">
      <c r="A375" s="94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05"/>
      <c r="N375" s="105"/>
      <c r="O375" s="105"/>
      <c r="P375" s="105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</row>
    <row r="376" spans="1:30" ht="18.75" customHeight="1">
      <c r="A376" s="94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05"/>
      <c r="N376" s="105"/>
      <c r="O376" s="105"/>
      <c r="P376" s="105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</row>
    <row r="377" spans="1:30" ht="18.75" customHeight="1">
      <c r="A377" s="94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05"/>
      <c r="N377" s="105"/>
      <c r="O377" s="105"/>
      <c r="P377" s="105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</row>
    <row r="378" spans="1:30" ht="18.75" customHeight="1">
      <c r="A378" s="94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05"/>
      <c r="N378" s="105"/>
      <c r="O378" s="105"/>
      <c r="P378" s="105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</row>
    <row r="379" spans="1:30" ht="18.75" customHeight="1">
      <c r="A379" s="94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05"/>
      <c r="N379" s="105"/>
      <c r="O379" s="105"/>
      <c r="P379" s="105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</row>
    <row r="380" spans="1:30" ht="18.75" customHeight="1">
      <c r="A380" s="94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05"/>
      <c r="N380" s="105"/>
      <c r="O380" s="105"/>
      <c r="P380" s="105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</row>
    <row r="381" spans="1:30" ht="18.75" customHeight="1">
      <c r="A381" s="94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05"/>
      <c r="N381" s="105"/>
      <c r="O381" s="105"/>
      <c r="P381" s="105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</row>
    <row r="382" spans="1:30" ht="18.75" customHeight="1">
      <c r="A382" s="94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05"/>
      <c r="N382" s="105"/>
      <c r="O382" s="105"/>
      <c r="P382" s="105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</row>
    <row r="383" spans="1:30" ht="18.75" customHeight="1">
      <c r="A383" s="94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05"/>
      <c r="N383" s="105"/>
      <c r="O383" s="105"/>
      <c r="P383" s="105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</row>
    <row r="384" spans="1:30" ht="18.75" customHeight="1">
      <c r="A384" s="94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05"/>
      <c r="N384" s="105"/>
      <c r="O384" s="105"/>
      <c r="P384" s="105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</row>
    <row r="385" spans="1:30" ht="18.75" customHeight="1">
      <c r="A385" s="94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05"/>
      <c r="N385" s="105"/>
      <c r="O385" s="105"/>
      <c r="P385" s="105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</row>
    <row r="386" spans="1:30" ht="18.75" customHeight="1">
      <c r="A386" s="94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05"/>
      <c r="N386" s="105"/>
      <c r="O386" s="105"/>
      <c r="P386" s="105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</row>
    <row r="387" spans="1:30" ht="18.75" customHeight="1">
      <c r="A387" s="94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05"/>
      <c r="N387" s="105"/>
      <c r="O387" s="105"/>
      <c r="P387" s="105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</row>
    <row r="388" spans="1:30" ht="18.75" customHeight="1">
      <c r="A388" s="94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05"/>
      <c r="N388" s="105"/>
      <c r="O388" s="105"/>
      <c r="P388" s="105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</row>
    <row r="389" spans="1:30" ht="18.75" customHeight="1">
      <c r="A389" s="94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05"/>
      <c r="N389" s="105"/>
      <c r="O389" s="105"/>
      <c r="P389" s="105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</row>
    <row r="390" spans="1:30" ht="18.75" customHeight="1">
      <c r="A390" s="94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05"/>
      <c r="N390" s="105"/>
      <c r="O390" s="105"/>
      <c r="P390" s="105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</row>
    <row r="391" spans="1:30" ht="18.75" customHeight="1">
      <c r="A391" s="94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05"/>
      <c r="N391" s="105"/>
      <c r="O391" s="105"/>
      <c r="P391" s="105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</row>
    <row r="392" spans="1:30" ht="18.75" customHeight="1">
      <c r="A392" s="94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05"/>
      <c r="N392" s="105"/>
      <c r="O392" s="105"/>
      <c r="P392" s="105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</row>
    <row r="393" spans="1:30" ht="18.75" customHeight="1">
      <c r="A393" s="94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05"/>
      <c r="N393" s="105"/>
      <c r="O393" s="105"/>
      <c r="P393" s="105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</row>
    <row r="394" spans="1:30" ht="18.75" customHeight="1">
      <c r="A394" s="94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05"/>
      <c r="N394" s="105"/>
      <c r="O394" s="105"/>
      <c r="P394" s="105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</row>
    <row r="395" spans="1:30" ht="18.75" customHeight="1">
      <c r="A395" s="94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05"/>
      <c r="N395" s="105"/>
      <c r="O395" s="105"/>
      <c r="P395" s="105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</row>
    <row r="396" spans="1:30" ht="18.75" customHeight="1">
      <c r="A396" s="94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05"/>
      <c r="N396" s="105"/>
      <c r="O396" s="105"/>
      <c r="P396" s="105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</row>
    <row r="397" spans="1:30" ht="18.75" customHeight="1">
      <c r="A397" s="94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05"/>
      <c r="N397" s="105"/>
      <c r="O397" s="105"/>
      <c r="P397" s="105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</row>
    <row r="398" spans="1:30" ht="18.75" customHeight="1">
      <c r="A398" s="94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05"/>
      <c r="N398" s="105"/>
      <c r="O398" s="105"/>
      <c r="P398" s="105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</row>
    <row r="399" spans="1:30" ht="18.75" customHeight="1">
      <c r="A399" s="94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05"/>
      <c r="N399" s="105"/>
      <c r="O399" s="105"/>
      <c r="P399" s="105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</row>
    <row r="400" spans="1:30" ht="18.75" customHeight="1">
      <c r="A400" s="94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05"/>
      <c r="N400" s="105"/>
      <c r="O400" s="105"/>
      <c r="P400" s="105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</row>
    <row r="401" spans="1:30" ht="18.75" customHeight="1">
      <c r="A401" s="94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05"/>
      <c r="N401" s="105"/>
      <c r="O401" s="105"/>
      <c r="P401" s="105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</row>
    <row r="402" spans="1:30" ht="18.75" customHeight="1">
      <c r="A402" s="94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05"/>
      <c r="N402" s="105"/>
      <c r="O402" s="105"/>
      <c r="P402" s="105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</row>
    <row r="403" spans="1:30" ht="18.75" customHeight="1">
      <c r="A403" s="94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05"/>
      <c r="N403" s="105"/>
      <c r="O403" s="105"/>
      <c r="P403" s="105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</row>
    <row r="404" spans="1:30" ht="18.75" customHeight="1">
      <c r="A404" s="94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05"/>
      <c r="N404" s="105"/>
      <c r="O404" s="105"/>
      <c r="P404" s="105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</row>
    <row r="405" spans="1:30" ht="18.75" customHeight="1">
      <c r="A405" s="94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05"/>
      <c r="N405" s="105"/>
      <c r="O405" s="105"/>
      <c r="P405" s="105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</row>
    <row r="406" spans="1:30" ht="18.75" customHeight="1">
      <c r="A406" s="94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05"/>
      <c r="N406" s="105"/>
      <c r="O406" s="105"/>
      <c r="P406" s="105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</row>
    <row r="407" spans="1:30" ht="18.75" customHeight="1">
      <c r="A407" s="94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05"/>
      <c r="N407" s="105"/>
      <c r="O407" s="105"/>
      <c r="P407" s="105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</row>
    <row r="408" spans="1:30" ht="18.75" customHeight="1">
      <c r="A408" s="94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05"/>
      <c r="N408" s="105"/>
      <c r="O408" s="105"/>
      <c r="P408" s="105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</row>
    <row r="409" spans="1:30" ht="18.75" customHeight="1">
      <c r="A409" s="94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05"/>
      <c r="N409" s="105"/>
      <c r="O409" s="105"/>
      <c r="P409" s="105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</row>
    <row r="410" spans="1:30" ht="18.75" customHeight="1">
      <c r="A410" s="94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05"/>
      <c r="N410" s="105"/>
      <c r="O410" s="105"/>
      <c r="P410" s="105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</row>
    <row r="411" spans="1:30" ht="18.75" customHeight="1">
      <c r="A411" s="94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05"/>
      <c r="N411" s="105"/>
      <c r="O411" s="105"/>
      <c r="P411" s="105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</row>
    <row r="412" spans="1:30" ht="18.75" customHeight="1">
      <c r="A412" s="94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05"/>
      <c r="N412" s="105"/>
      <c r="O412" s="105"/>
      <c r="P412" s="105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</row>
    <row r="413" spans="1:30" ht="18.75" customHeight="1">
      <c r="A413" s="94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05"/>
      <c r="N413" s="105"/>
      <c r="O413" s="105"/>
      <c r="P413" s="105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</row>
    <row r="414" spans="1:30" ht="18.75" customHeight="1">
      <c r="A414" s="94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05"/>
      <c r="N414" s="105"/>
      <c r="O414" s="105"/>
      <c r="P414" s="105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</row>
    <row r="415" spans="1:30" ht="18.75" customHeight="1">
      <c r="A415" s="94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05"/>
      <c r="N415" s="105"/>
      <c r="O415" s="105"/>
      <c r="P415" s="105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</row>
    <row r="416" spans="1:30" ht="18.75" customHeight="1">
      <c r="A416" s="94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05"/>
      <c r="N416" s="105"/>
      <c r="O416" s="105"/>
      <c r="P416" s="105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</row>
    <row r="417" spans="1:30" ht="18.75" customHeight="1">
      <c r="A417" s="94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05"/>
      <c r="N417" s="105"/>
      <c r="O417" s="105"/>
      <c r="P417" s="105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</row>
    <row r="418" spans="1:30" ht="18.75" customHeight="1">
      <c r="A418" s="94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05"/>
      <c r="N418" s="105"/>
      <c r="O418" s="105"/>
      <c r="P418" s="105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</row>
    <row r="419" spans="1:30" ht="18.75" customHeight="1">
      <c r="A419" s="94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05"/>
      <c r="N419" s="105"/>
      <c r="O419" s="105"/>
      <c r="P419" s="105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</row>
    <row r="420" spans="1:30" ht="18.75" customHeight="1">
      <c r="A420" s="94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05"/>
      <c r="N420" s="105"/>
      <c r="O420" s="105"/>
      <c r="P420" s="105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</row>
    <row r="421" spans="1:30" ht="18.75" customHeight="1">
      <c r="A421" s="94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05"/>
      <c r="N421" s="105"/>
      <c r="O421" s="105"/>
      <c r="P421" s="105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</row>
    <row r="422" spans="1:30" ht="18.75" customHeight="1">
      <c r="A422" s="94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05"/>
      <c r="N422" s="105"/>
      <c r="O422" s="105"/>
      <c r="P422" s="105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</row>
    <row r="423" spans="1:30" ht="18.75" customHeight="1">
      <c r="A423" s="94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05"/>
      <c r="N423" s="105"/>
      <c r="O423" s="105"/>
      <c r="P423" s="105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</row>
    <row r="424" spans="1:30" ht="18.75" customHeight="1">
      <c r="A424" s="94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05"/>
      <c r="N424" s="105"/>
      <c r="O424" s="105"/>
      <c r="P424" s="105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</row>
    <row r="425" spans="1:30" ht="18.75" customHeight="1">
      <c r="A425" s="94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05"/>
      <c r="N425" s="105"/>
      <c r="O425" s="105"/>
      <c r="P425" s="105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</row>
    <row r="426" spans="1:30" ht="18.75" customHeight="1">
      <c r="A426" s="94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05"/>
      <c r="N426" s="105"/>
      <c r="O426" s="105"/>
      <c r="P426" s="105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</row>
    <row r="427" spans="1:30" ht="18.75" customHeight="1">
      <c r="A427" s="94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05"/>
      <c r="N427" s="105"/>
      <c r="O427" s="105"/>
      <c r="P427" s="105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</row>
    <row r="428" spans="1:30" ht="18.75" customHeight="1">
      <c r="A428" s="94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05"/>
      <c r="N428" s="105"/>
      <c r="O428" s="105"/>
      <c r="P428" s="105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</row>
    <row r="429" spans="1:30" ht="18.75" customHeight="1">
      <c r="A429" s="94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05"/>
      <c r="N429" s="105"/>
      <c r="O429" s="105"/>
      <c r="P429" s="105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</row>
    <row r="430" spans="1:30" ht="18.75" customHeight="1">
      <c r="A430" s="94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05"/>
      <c r="N430" s="105"/>
      <c r="O430" s="105"/>
      <c r="P430" s="105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</row>
    <row r="431" spans="1:30" ht="18.75" customHeight="1">
      <c r="A431" s="94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05"/>
      <c r="N431" s="105"/>
      <c r="O431" s="105"/>
      <c r="P431" s="105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</row>
    <row r="432" spans="1:30" ht="18.75" customHeight="1">
      <c r="A432" s="94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05"/>
      <c r="N432" s="105"/>
      <c r="O432" s="105"/>
      <c r="P432" s="105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</row>
    <row r="433" spans="1:30" ht="18.75" customHeight="1">
      <c r="A433" s="94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05"/>
      <c r="N433" s="105"/>
      <c r="O433" s="105"/>
      <c r="P433" s="105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</row>
    <row r="434" spans="1:30" ht="18.75" customHeight="1">
      <c r="A434" s="94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05"/>
      <c r="N434" s="105"/>
      <c r="O434" s="105"/>
      <c r="P434" s="105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</row>
    <row r="435" spans="1:30" ht="18.75" customHeight="1">
      <c r="A435" s="94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05"/>
      <c r="N435" s="105"/>
      <c r="O435" s="105"/>
      <c r="P435" s="105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</row>
    <row r="436" spans="1:30" ht="18.75" customHeight="1">
      <c r="A436" s="94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05"/>
      <c r="N436" s="105"/>
      <c r="O436" s="105"/>
      <c r="P436" s="105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</row>
    <row r="437" spans="1:30" ht="18.75" customHeight="1">
      <c r="A437" s="94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05"/>
      <c r="N437" s="105"/>
      <c r="O437" s="105"/>
      <c r="P437" s="105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</row>
    <row r="438" spans="1:30" ht="18.75" customHeight="1">
      <c r="A438" s="94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05"/>
      <c r="N438" s="105"/>
      <c r="O438" s="105"/>
      <c r="P438" s="105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</row>
    <row r="439" spans="1:30" ht="18.75" customHeight="1">
      <c r="A439" s="94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05"/>
      <c r="N439" s="105"/>
      <c r="O439" s="105"/>
      <c r="P439" s="105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</row>
    <row r="440" spans="1:30" ht="18.75" customHeight="1">
      <c r="A440" s="94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05"/>
      <c r="N440" s="105"/>
      <c r="O440" s="105"/>
      <c r="P440" s="105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</row>
    <row r="441" spans="1:30" ht="18.75" customHeight="1">
      <c r="A441" s="94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05"/>
      <c r="N441" s="105"/>
      <c r="O441" s="105"/>
      <c r="P441" s="105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</row>
    <row r="442" spans="1:30" ht="18.75" customHeight="1">
      <c r="A442" s="94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05"/>
      <c r="N442" s="105"/>
      <c r="O442" s="105"/>
      <c r="P442" s="105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</row>
    <row r="443" spans="1:30" ht="18.75" customHeight="1">
      <c r="A443" s="94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05"/>
      <c r="N443" s="105"/>
      <c r="O443" s="105"/>
      <c r="P443" s="105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</row>
    <row r="444" spans="1:30" ht="18.75" customHeight="1">
      <c r="A444" s="94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05"/>
      <c r="N444" s="105"/>
      <c r="O444" s="105"/>
      <c r="P444" s="105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</row>
    <row r="445" spans="1:30" ht="18.75" customHeight="1">
      <c r="A445" s="94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05"/>
      <c r="N445" s="105"/>
      <c r="O445" s="105"/>
      <c r="P445" s="105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</row>
    <row r="446" spans="1:30" ht="18.75" customHeight="1">
      <c r="A446" s="94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05"/>
      <c r="N446" s="105"/>
      <c r="O446" s="105"/>
      <c r="P446" s="105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</row>
    <row r="447" spans="1:30" ht="18.75" customHeight="1">
      <c r="A447" s="94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05"/>
      <c r="N447" s="105"/>
      <c r="O447" s="105"/>
      <c r="P447" s="105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</row>
    <row r="448" spans="1:30" ht="18.75" customHeight="1">
      <c r="A448" s="94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05"/>
      <c r="N448" s="105"/>
      <c r="O448" s="105"/>
      <c r="P448" s="105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</row>
    <row r="449" spans="1:30" ht="18.75" customHeight="1">
      <c r="A449" s="94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05"/>
      <c r="N449" s="105"/>
      <c r="O449" s="105"/>
      <c r="P449" s="105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</row>
    <row r="450" spans="1:30" ht="18.75" customHeight="1">
      <c r="A450" s="94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05"/>
      <c r="N450" s="105"/>
      <c r="O450" s="105"/>
      <c r="P450" s="105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</row>
    <row r="451" spans="1:30" ht="18.75" customHeight="1">
      <c r="A451" s="94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05"/>
      <c r="N451" s="105"/>
      <c r="O451" s="105"/>
      <c r="P451" s="105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</row>
    <row r="452" spans="1:30" ht="18.75" customHeight="1">
      <c r="A452" s="94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05"/>
      <c r="N452" s="105"/>
      <c r="O452" s="105"/>
      <c r="P452" s="105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</row>
    <row r="453" spans="1:30" ht="18.75" customHeight="1">
      <c r="A453" s="94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05"/>
      <c r="N453" s="105"/>
      <c r="O453" s="105"/>
      <c r="P453" s="105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</row>
    <row r="454" spans="1:30" ht="18.75" customHeight="1">
      <c r="A454" s="94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05"/>
      <c r="N454" s="105"/>
      <c r="O454" s="105"/>
      <c r="P454" s="105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</row>
    <row r="455" spans="1:30" ht="18.75" customHeight="1">
      <c r="A455" s="94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05"/>
      <c r="N455" s="105"/>
      <c r="O455" s="105"/>
      <c r="P455" s="105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</row>
    <row r="456" spans="1:30" ht="18.75" customHeight="1">
      <c r="A456" s="94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05"/>
      <c r="N456" s="105"/>
      <c r="O456" s="105"/>
      <c r="P456" s="105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</row>
    <row r="457" spans="1:30" ht="18.75" customHeight="1">
      <c r="A457" s="94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05"/>
      <c r="N457" s="105"/>
      <c r="O457" s="105"/>
      <c r="P457" s="105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</row>
    <row r="458" spans="1:30" ht="18.75" customHeight="1">
      <c r="A458" s="94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05"/>
      <c r="N458" s="105"/>
      <c r="O458" s="105"/>
      <c r="P458" s="105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</row>
    <row r="459" spans="1:30" ht="18.75" customHeight="1">
      <c r="A459" s="94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05"/>
      <c r="N459" s="105"/>
      <c r="O459" s="105"/>
      <c r="P459" s="105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</row>
    <row r="460" spans="1:30" ht="18.75" customHeight="1">
      <c r="A460" s="94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05"/>
      <c r="N460" s="105"/>
      <c r="O460" s="105"/>
      <c r="P460" s="105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</row>
    <row r="461" spans="1:30" ht="18.75" customHeight="1">
      <c r="A461" s="94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05"/>
      <c r="N461" s="105"/>
      <c r="O461" s="105"/>
      <c r="P461" s="105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</row>
    <row r="462" spans="1:30" ht="18.75" customHeight="1">
      <c r="A462" s="94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05"/>
      <c r="N462" s="105"/>
      <c r="O462" s="105"/>
      <c r="P462" s="105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</row>
    <row r="463" spans="1:30" ht="18.75" customHeight="1">
      <c r="A463" s="94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05"/>
      <c r="N463" s="105"/>
      <c r="O463" s="105"/>
      <c r="P463" s="105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</row>
    <row r="464" spans="1:30" ht="18.75" customHeight="1">
      <c r="A464" s="94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05"/>
      <c r="N464" s="105"/>
      <c r="O464" s="105"/>
      <c r="P464" s="105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</row>
    <row r="465" spans="1:30" ht="18.75" customHeight="1">
      <c r="A465" s="94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05"/>
      <c r="N465" s="105"/>
      <c r="O465" s="105"/>
      <c r="P465" s="105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</row>
    <row r="466" spans="1:30" ht="18.75" customHeight="1">
      <c r="A466" s="94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05"/>
      <c r="N466" s="105"/>
      <c r="O466" s="105"/>
      <c r="P466" s="105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</row>
    <row r="467" spans="1:30" ht="18.75" customHeight="1">
      <c r="A467" s="94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05"/>
      <c r="N467" s="105"/>
      <c r="O467" s="105"/>
      <c r="P467" s="105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</row>
    <row r="468" spans="1:30" ht="18.75" customHeight="1">
      <c r="A468" s="94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05"/>
      <c r="N468" s="105"/>
      <c r="O468" s="105"/>
      <c r="P468" s="105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</row>
    <row r="469" spans="1:30" ht="18.75" customHeight="1">
      <c r="A469" s="94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05"/>
      <c r="N469" s="105"/>
      <c r="O469" s="105"/>
      <c r="P469" s="105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</row>
    <row r="470" spans="1:30" ht="18.75" customHeight="1">
      <c r="A470" s="94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05"/>
      <c r="N470" s="105"/>
      <c r="O470" s="105"/>
      <c r="P470" s="105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</row>
    <row r="471" spans="1:30" ht="18.75" customHeight="1">
      <c r="A471" s="94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05"/>
      <c r="N471" s="105"/>
      <c r="O471" s="105"/>
      <c r="P471" s="105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</row>
    <row r="472" spans="1:30" ht="18.75" customHeight="1">
      <c r="A472" s="94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05"/>
      <c r="N472" s="105"/>
      <c r="O472" s="105"/>
      <c r="P472" s="105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</row>
    <row r="473" spans="1:30" ht="18.75" customHeight="1">
      <c r="A473" s="94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05"/>
      <c r="N473" s="105"/>
      <c r="O473" s="105"/>
      <c r="P473" s="105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</row>
    <row r="474" spans="1:30" ht="18.75" customHeight="1">
      <c r="A474" s="94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05"/>
      <c r="N474" s="105"/>
      <c r="O474" s="105"/>
      <c r="P474" s="105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</row>
    <row r="475" spans="1:30" ht="18.75" customHeight="1">
      <c r="A475" s="94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05"/>
      <c r="N475" s="105"/>
      <c r="O475" s="105"/>
      <c r="P475" s="105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</row>
    <row r="476" spans="1:30" ht="18.75" customHeight="1">
      <c r="A476" s="94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05"/>
      <c r="N476" s="105"/>
      <c r="O476" s="105"/>
      <c r="P476" s="105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</row>
    <row r="477" spans="1:30" ht="18.75" customHeight="1">
      <c r="A477" s="94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05"/>
      <c r="N477" s="105"/>
      <c r="O477" s="105"/>
      <c r="P477" s="105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</row>
    <row r="478" spans="1:30" ht="18.75" customHeight="1">
      <c r="A478" s="94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05"/>
      <c r="N478" s="105"/>
      <c r="O478" s="105"/>
      <c r="P478" s="105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</row>
    <row r="479" spans="1:30" ht="18.75" customHeight="1">
      <c r="A479" s="94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05"/>
      <c r="N479" s="105"/>
      <c r="O479" s="105"/>
      <c r="P479" s="105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</row>
    <row r="480" spans="1:30" ht="18.75" customHeight="1">
      <c r="A480" s="94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05"/>
      <c r="N480" s="105"/>
      <c r="O480" s="105"/>
      <c r="P480" s="105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</row>
    <row r="481" spans="1:30" ht="18.75" customHeight="1">
      <c r="A481" s="94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05"/>
      <c r="N481" s="105"/>
      <c r="O481" s="105"/>
      <c r="P481" s="105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</row>
    <row r="482" spans="1:30" ht="18.75" customHeight="1">
      <c r="A482" s="94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05"/>
      <c r="N482" s="105"/>
      <c r="O482" s="105"/>
      <c r="P482" s="105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</row>
    <row r="483" spans="1:30" ht="18.75" customHeight="1">
      <c r="A483" s="94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05"/>
      <c r="N483" s="105"/>
      <c r="O483" s="105"/>
      <c r="P483" s="105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</row>
    <row r="484" spans="1:30" ht="18.75" customHeight="1">
      <c r="A484" s="94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05"/>
      <c r="N484" s="105"/>
      <c r="O484" s="105"/>
      <c r="P484" s="105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</row>
    <row r="485" spans="1:30" ht="18.75" customHeight="1">
      <c r="A485" s="94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05"/>
      <c r="N485" s="105"/>
      <c r="O485" s="105"/>
      <c r="P485" s="105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</row>
    <row r="486" spans="1:30" ht="18.75" customHeight="1">
      <c r="A486" s="94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05"/>
      <c r="N486" s="105"/>
      <c r="O486" s="105"/>
      <c r="P486" s="105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</row>
    <row r="487" spans="1:30" ht="18.75" customHeight="1">
      <c r="A487" s="94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05"/>
      <c r="N487" s="105"/>
      <c r="O487" s="105"/>
      <c r="P487" s="105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</row>
    <row r="488" spans="1:30" ht="18.75" customHeight="1">
      <c r="A488" s="94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05"/>
      <c r="N488" s="105"/>
      <c r="O488" s="105"/>
      <c r="P488" s="105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</row>
    <row r="489" spans="1:30" ht="18.75" customHeight="1">
      <c r="A489" s="94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05"/>
      <c r="N489" s="105"/>
      <c r="O489" s="105"/>
      <c r="P489" s="105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</row>
    <row r="490" spans="1:30" ht="18.75" customHeight="1">
      <c r="A490" s="94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05"/>
      <c r="N490" s="105"/>
      <c r="O490" s="105"/>
      <c r="P490" s="105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</row>
    <row r="491" spans="1:30" ht="18.75" customHeight="1">
      <c r="A491" s="94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05"/>
      <c r="N491" s="105"/>
      <c r="O491" s="105"/>
      <c r="P491" s="105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</row>
    <row r="492" spans="1:30" ht="18.75" customHeight="1">
      <c r="A492" s="94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05"/>
      <c r="N492" s="105"/>
      <c r="O492" s="105"/>
      <c r="P492" s="105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</row>
    <row r="493" spans="1:30" ht="18.75" customHeight="1">
      <c r="A493" s="94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05"/>
      <c r="N493" s="105"/>
      <c r="O493" s="105"/>
      <c r="P493" s="105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</row>
    <row r="494" spans="1:30" ht="18.75" customHeight="1">
      <c r="A494" s="94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05"/>
      <c r="N494" s="105"/>
      <c r="O494" s="105"/>
      <c r="P494" s="105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</row>
    <row r="495" spans="1:30" ht="18.75" customHeight="1">
      <c r="A495" s="94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05"/>
      <c r="N495" s="105"/>
      <c r="O495" s="105"/>
      <c r="P495" s="105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</row>
    <row r="496" spans="1:30" ht="18.75" customHeight="1">
      <c r="A496" s="94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05"/>
      <c r="N496" s="105"/>
      <c r="O496" s="105"/>
      <c r="P496" s="105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</row>
    <row r="497" spans="1:30" ht="18.75" customHeight="1">
      <c r="A497" s="94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05"/>
      <c r="N497" s="105"/>
      <c r="O497" s="105"/>
      <c r="P497" s="105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</row>
    <row r="498" spans="1:30" ht="18.75" customHeight="1">
      <c r="A498" s="94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05"/>
      <c r="N498" s="105"/>
      <c r="O498" s="105"/>
      <c r="P498" s="105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</row>
    <row r="499" spans="1:30" ht="18.75" customHeight="1">
      <c r="A499" s="94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05"/>
      <c r="N499" s="105"/>
      <c r="O499" s="105"/>
      <c r="P499" s="105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</row>
    <row r="500" spans="1:30" ht="18.75" customHeight="1">
      <c r="A500" s="94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05"/>
      <c r="N500" s="105"/>
      <c r="O500" s="105"/>
      <c r="P500" s="105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</row>
    <row r="501" spans="1:30" ht="18.75" customHeight="1">
      <c r="A501" s="94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05"/>
      <c r="N501" s="105"/>
      <c r="O501" s="105"/>
      <c r="P501" s="105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</row>
    <row r="502" spans="1:30" ht="18.75" customHeight="1">
      <c r="A502" s="94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05"/>
      <c r="N502" s="105"/>
      <c r="O502" s="105"/>
      <c r="P502" s="105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</row>
    <row r="503" spans="1:30" ht="18.75" customHeight="1">
      <c r="A503" s="94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05"/>
      <c r="N503" s="105"/>
      <c r="O503" s="105"/>
      <c r="P503" s="105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</row>
    <row r="504" spans="1:30" ht="18.75" customHeight="1">
      <c r="A504" s="94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05"/>
      <c r="N504" s="105"/>
      <c r="O504" s="105"/>
      <c r="P504" s="105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</row>
    <row r="505" spans="1:30" ht="18.75" customHeight="1">
      <c r="A505" s="94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05"/>
      <c r="N505" s="105"/>
      <c r="O505" s="105"/>
      <c r="P505" s="105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</row>
    <row r="506" spans="1:30" ht="18.75" customHeight="1">
      <c r="A506" s="94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05"/>
      <c r="N506" s="105"/>
      <c r="O506" s="105"/>
      <c r="P506" s="105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</row>
    <row r="507" spans="1:30" ht="18.75" customHeight="1">
      <c r="A507" s="94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05"/>
      <c r="N507" s="105"/>
      <c r="O507" s="105"/>
      <c r="P507" s="105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</row>
    <row r="508" spans="1:30" ht="18.75" customHeight="1">
      <c r="A508" s="94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05"/>
      <c r="N508" s="105"/>
      <c r="O508" s="105"/>
      <c r="P508" s="105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</row>
    <row r="509" spans="1:30" ht="18.75" customHeight="1">
      <c r="A509" s="94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05"/>
      <c r="N509" s="105"/>
      <c r="O509" s="105"/>
      <c r="P509" s="105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</row>
    <row r="510" spans="1:30" ht="18.75" customHeight="1">
      <c r="A510" s="94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05"/>
      <c r="N510" s="105"/>
      <c r="O510" s="105"/>
      <c r="P510" s="105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</row>
    <row r="511" spans="1:30" ht="18.75" customHeight="1">
      <c r="A511" s="94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05"/>
      <c r="N511" s="105"/>
      <c r="O511" s="105"/>
      <c r="P511" s="105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</row>
    <row r="512" spans="1:30" ht="18.75" customHeight="1">
      <c r="A512" s="94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05"/>
      <c r="N512" s="105"/>
      <c r="O512" s="105"/>
      <c r="P512" s="105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</row>
    <row r="513" spans="1:30" ht="18.75" customHeight="1">
      <c r="A513" s="94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05"/>
      <c r="N513" s="105"/>
      <c r="O513" s="105"/>
      <c r="P513" s="105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</row>
    <row r="514" spans="1:30" ht="18.75" customHeight="1">
      <c r="A514" s="94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05"/>
      <c r="N514" s="105"/>
      <c r="O514" s="105"/>
      <c r="P514" s="105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</row>
    <row r="515" spans="1:30" ht="18.75" customHeight="1">
      <c r="A515" s="94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05"/>
      <c r="N515" s="105"/>
      <c r="O515" s="105"/>
      <c r="P515" s="105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</row>
    <row r="516" spans="1:30" ht="18.75" customHeight="1">
      <c r="A516" s="94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05"/>
      <c r="N516" s="105"/>
      <c r="O516" s="105"/>
      <c r="P516" s="105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</row>
    <row r="517" spans="1:30" ht="18.75" customHeight="1">
      <c r="A517" s="94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05"/>
      <c r="N517" s="105"/>
      <c r="O517" s="105"/>
      <c r="P517" s="105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</row>
    <row r="518" spans="1:30" ht="18.75" customHeight="1">
      <c r="A518" s="94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05"/>
      <c r="N518" s="105"/>
      <c r="O518" s="105"/>
      <c r="P518" s="105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</row>
    <row r="519" spans="1:30" ht="18.75" customHeight="1">
      <c r="A519" s="94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05"/>
      <c r="N519" s="105"/>
      <c r="O519" s="105"/>
      <c r="P519" s="105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</row>
    <row r="520" spans="1:30" ht="18.75" customHeight="1">
      <c r="A520" s="94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05"/>
      <c r="N520" s="105"/>
      <c r="O520" s="105"/>
      <c r="P520" s="105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</row>
    <row r="521" spans="1:30" ht="18.75" customHeight="1">
      <c r="A521" s="94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05"/>
      <c r="N521" s="105"/>
      <c r="O521" s="105"/>
      <c r="P521" s="105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</row>
    <row r="522" spans="1:30" ht="18.75" customHeight="1">
      <c r="A522" s="94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05"/>
      <c r="N522" s="105"/>
      <c r="O522" s="105"/>
      <c r="P522" s="105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</row>
    <row r="523" spans="1:30" ht="18.75" customHeight="1">
      <c r="A523" s="94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05"/>
      <c r="N523" s="105"/>
      <c r="O523" s="105"/>
      <c r="P523" s="105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</row>
    <row r="524" spans="1:30" ht="18.75" customHeight="1">
      <c r="A524" s="94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05"/>
      <c r="N524" s="105"/>
      <c r="O524" s="105"/>
      <c r="P524" s="105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</row>
    <row r="525" spans="1:30" ht="18.75" customHeight="1">
      <c r="A525" s="94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05"/>
      <c r="N525" s="105"/>
      <c r="O525" s="105"/>
      <c r="P525" s="105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</row>
    <row r="526" spans="1:30" ht="18.75" customHeight="1">
      <c r="A526" s="94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05"/>
      <c r="N526" s="105"/>
      <c r="O526" s="105"/>
      <c r="P526" s="105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</row>
    <row r="527" spans="1:30" ht="18.75" customHeight="1">
      <c r="A527" s="94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05"/>
      <c r="N527" s="105"/>
      <c r="O527" s="105"/>
      <c r="P527" s="105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</row>
    <row r="528" spans="1:30" ht="18.75" customHeight="1">
      <c r="A528" s="94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05"/>
      <c r="N528" s="105"/>
      <c r="O528" s="105"/>
      <c r="P528" s="105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</row>
    <row r="529" spans="1:30" ht="18.75" customHeight="1">
      <c r="A529" s="94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05"/>
      <c r="N529" s="105"/>
      <c r="O529" s="105"/>
      <c r="P529" s="105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</row>
    <row r="530" spans="1:30" ht="18.75" customHeight="1">
      <c r="A530" s="94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05"/>
      <c r="N530" s="105"/>
      <c r="O530" s="105"/>
      <c r="P530" s="105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</row>
    <row r="531" spans="1:30" ht="18.75" customHeight="1">
      <c r="A531" s="94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05"/>
      <c r="N531" s="105"/>
      <c r="O531" s="105"/>
      <c r="P531" s="105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</row>
    <row r="532" spans="1:30" ht="18.75" customHeight="1">
      <c r="A532" s="94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05"/>
      <c r="N532" s="105"/>
      <c r="O532" s="105"/>
      <c r="P532" s="105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</row>
    <row r="533" spans="1:30" ht="18.75" customHeight="1">
      <c r="A533" s="94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05"/>
      <c r="N533" s="105"/>
      <c r="O533" s="105"/>
      <c r="P533" s="105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</row>
    <row r="534" spans="1:30" ht="18.75" customHeight="1">
      <c r="A534" s="94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05"/>
      <c r="N534" s="105"/>
      <c r="O534" s="105"/>
      <c r="P534" s="105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</row>
    <row r="535" spans="1:30" ht="18.75" customHeight="1">
      <c r="A535" s="94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05"/>
      <c r="N535" s="105"/>
      <c r="O535" s="105"/>
      <c r="P535" s="105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</row>
    <row r="536" spans="1:30" ht="18.75" customHeight="1">
      <c r="A536" s="94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05"/>
      <c r="N536" s="105"/>
      <c r="O536" s="105"/>
      <c r="P536" s="105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</row>
    <row r="537" spans="1:30" ht="18.75" customHeight="1">
      <c r="A537" s="94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05"/>
      <c r="N537" s="105"/>
      <c r="O537" s="105"/>
      <c r="P537" s="105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</row>
    <row r="538" spans="1:30" ht="18.75" customHeight="1">
      <c r="A538" s="94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05"/>
      <c r="N538" s="105"/>
      <c r="O538" s="105"/>
      <c r="P538" s="105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</row>
    <row r="539" spans="1:30" ht="18.75" customHeight="1">
      <c r="A539" s="94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05"/>
      <c r="N539" s="105"/>
      <c r="O539" s="105"/>
      <c r="P539" s="105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</row>
    <row r="540" spans="1:30" ht="18.75" customHeight="1">
      <c r="A540" s="94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05"/>
      <c r="N540" s="105"/>
      <c r="O540" s="105"/>
      <c r="P540" s="105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</row>
    <row r="541" spans="1:30" ht="18.75" customHeight="1">
      <c r="A541" s="94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05"/>
      <c r="N541" s="105"/>
      <c r="O541" s="105"/>
      <c r="P541" s="105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</row>
    <row r="542" spans="1:30" ht="18.75" customHeight="1">
      <c r="A542" s="94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05"/>
      <c r="N542" s="105"/>
      <c r="O542" s="105"/>
      <c r="P542" s="105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</row>
    <row r="543" spans="1:30" ht="18.75" customHeight="1">
      <c r="A543" s="94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05"/>
      <c r="N543" s="105"/>
      <c r="O543" s="105"/>
      <c r="P543" s="105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</row>
    <row r="544" spans="1:30" ht="18.75" customHeight="1">
      <c r="A544" s="94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05"/>
      <c r="N544" s="105"/>
      <c r="O544" s="105"/>
      <c r="P544" s="105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</row>
    <row r="545" spans="1:30" ht="18.75" customHeight="1">
      <c r="A545" s="94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05"/>
      <c r="N545" s="105"/>
      <c r="O545" s="105"/>
      <c r="P545" s="105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</row>
    <row r="546" spans="1:30" ht="18.75" customHeight="1">
      <c r="A546" s="94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05"/>
      <c r="N546" s="105"/>
      <c r="O546" s="105"/>
      <c r="P546" s="105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</row>
    <row r="547" spans="1:30" ht="18.75" customHeight="1">
      <c r="A547" s="94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05"/>
      <c r="N547" s="105"/>
      <c r="O547" s="105"/>
      <c r="P547" s="105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</row>
    <row r="548" spans="1:30" ht="18.75" customHeight="1">
      <c r="A548" s="94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05"/>
      <c r="N548" s="105"/>
      <c r="O548" s="105"/>
      <c r="P548" s="105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</row>
    <row r="549" spans="1:30" ht="18.75" customHeight="1">
      <c r="A549" s="94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05"/>
      <c r="N549" s="105"/>
      <c r="O549" s="105"/>
      <c r="P549" s="105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</row>
    <row r="550" spans="1:30" ht="18.75" customHeight="1">
      <c r="A550" s="94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05"/>
      <c r="N550" s="105"/>
      <c r="O550" s="105"/>
      <c r="P550" s="105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</row>
    <row r="551" spans="1:30" ht="18.75" customHeight="1">
      <c r="A551" s="94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05"/>
      <c r="N551" s="105"/>
      <c r="O551" s="105"/>
      <c r="P551" s="105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</row>
    <row r="552" spans="1:30" ht="18.75" customHeight="1">
      <c r="A552" s="94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05"/>
      <c r="N552" s="105"/>
      <c r="O552" s="105"/>
      <c r="P552" s="105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</row>
    <row r="553" spans="1:30" ht="18.75" customHeight="1">
      <c r="A553" s="94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05"/>
      <c r="N553" s="105"/>
      <c r="O553" s="105"/>
      <c r="P553" s="105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</row>
    <row r="554" spans="1:30" ht="18.75" customHeight="1">
      <c r="A554" s="94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05"/>
      <c r="N554" s="105"/>
      <c r="O554" s="105"/>
      <c r="P554" s="105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</row>
    <row r="555" spans="1:30" ht="18.75" customHeight="1">
      <c r="A555" s="94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05"/>
      <c r="N555" s="105"/>
      <c r="O555" s="105"/>
      <c r="P555" s="105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</row>
    <row r="556" spans="1:30" ht="18.75" customHeight="1">
      <c r="A556" s="94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05"/>
      <c r="N556" s="105"/>
      <c r="O556" s="105"/>
      <c r="P556" s="105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</row>
    <row r="557" spans="1:30" ht="18.75" customHeight="1">
      <c r="A557" s="94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05"/>
      <c r="N557" s="105"/>
      <c r="O557" s="105"/>
      <c r="P557" s="105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</row>
    <row r="558" spans="1:30" ht="18.75" customHeight="1">
      <c r="A558" s="94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05"/>
      <c r="N558" s="105"/>
      <c r="O558" s="105"/>
      <c r="P558" s="105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</row>
    <row r="559" spans="1:30" ht="18.75" customHeight="1">
      <c r="A559" s="94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05"/>
      <c r="N559" s="105"/>
      <c r="O559" s="105"/>
      <c r="P559" s="105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</row>
    <row r="560" spans="1:30" ht="18.75" customHeight="1">
      <c r="A560" s="94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05"/>
      <c r="N560" s="105"/>
      <c r="O560" s="105"/>
      <c r="P560" s="105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</row>
    <row r="561" spans="1:30" ht="18.75" customHeight="1">
      <c r="A561" s="94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05"/>
      <c r="N561" s="105"/>
      <c r="O561" s="105"/>
      <c r="P561" s="105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</row>
    <row r="562" spans="1:30" ht="18.75" customHeight="1">
      <c r="A562" s="94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05"/>
      <c r="N562" s="105"/>
      <c r="O562" s="105"/>
      <c r="P562" s="105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</row>
    <row r="563" spans="1:30" ht="18.75" customHeight="1">
      <c r="A563" s="94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05"/>
      <c r="N563" s="105"/>
      <c r="O563" s="105"/>
      <c r="P563" s="105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</row>
    <row r="564" spans="1:30" ht="18.75" customHeight="1">
      <c r="A564" s="94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05"/>
      <c r="N564" s="105"/>
      <c r="O564" s="105"/>
      <c r="P564" s="105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</row>
    <row r="565" spans="1:30" ht="18.75" customHeight="1">
      <c r="A565" s="94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05"/>
      <c r="N565" s="105"/>
      <c r="O565" s="105"/>
      <c r="P565" s="105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</row>
    <row r="566" spans="1:30" ht="18.75" customHeight="1">
      <c r="A566" s="94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05"/>
      <c r="N566" s="105"/>
      <c r="O566" s="105"/>
      <c r="P566" s="105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</row>
    <row r="567" spans="1:30" ht="18.75" customHeight="1">
      <c r="A567" s="94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05"/>
      <c r="N567" s="105"/>
      <c r="O567" s="105"/>
      <c r="P567" s="105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</row>
    <row r="568" spans="1:30" ht="18.75" customHeight="1">
      <c r="A568" s="94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05"/>
      <c r="N568" s="105"/>
      <c r="O568" s="105"/>
      <c r="P568" s="105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</row>
    <row r="569" spans="1:30" ht="18.75" customHeight="1">
      <c r="A569" s="94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05"/>
      <c r="N569" s="105"/>
      <c r="O569" s="105"/>
      <c r="P569" s="105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</row>
    <row r="570" spans="1:30" ht="18.75" customHeight="1">
      <c r="A570" s="94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05"/>
      <c r="N570" s="105"/>
      <c r="O570" s="105"/>
      <c r="P570" s="105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</row>
    <row r="571" spans="1:30" ht="18.75" customHeight="1">
      <c r="A571" s="94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05"/>
      <c r="N571" s="105"/>
      <c r="O571" s="105"/>
      <c r="P571" s="105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</row>
    <row r="572" spans="1:30" ht="18.75" customHeight="1">
      <c r="A572" s="94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05"/>
      <c r="N572" s="105"/>
      <c r="O572" s="105"/>
      <c r="P572" s="105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</row>
    <row r="573" spans="1:30" ht="18.75" customHeight="1">
      <c r="A573" s="94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05"/>
      <c r="N573" s="105"/>
      <c r="O573" s="105"/>
      <c r="P573" s="105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</row>
    <row r="574" spans="1:30" ht="18.75" customHeight="1">
      <c r="A574" s="94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05"/>
      <c r="N574" s="105"/>
      <c r="O574" s="105"/>
      <c r="P574" s="105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</row>
    <row r="575" spans="1:30" ht="18.75" customHeight="1">
      <c r="A575" s="94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05"/>
      <c r="N575" s="105"/>
      <c r="O575" s="105"/>
      <c r="P575" s="105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</row>
    <row r="576" spans="1:30" ht="18.75" customHeight="1">
      <c r="A576" s="94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05"/>
      <c r="N576" s="105"/>
      <c r="O576" s="105"/>
      <c r="P576" s="105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</row>
    <row r="577" spans="1:30" ht="18.75" customHeight="1">
      <c r="A577" s="94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05"/>
      <c r="N577" s="105"/>
      <c r="O577" s="105"/>
      <c r="P577" s="105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</row>
    <row r="578" spans="1:30" ht="18.75" customHeight="1">
      <c r="A578" s="94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05"/>
      <c r="N578" s="105"/>
      <c r="O578" s="105"/>
      <c r="P578" s="105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</row>
    <row r="579" spans="1:30" ht="18.75" customHeight="1">
      <c r="A579" s="94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05"/>
      <c r="N579" s="105"/>
      <c r="O579" s="105"/>
      <c r="P579" s="105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</row>
    <row r="580" spans="1:30" ht="18.75" customHeight="1">
      <c r="A580" s="94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05"/>
      <c r="N580" s="105"/>
      <c r="O580" s="105"/>
      <c r="P580" s="105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</row>
    <row r="581" spans="1:30" ht="18.75" customHeight="1">
      <c r="A581" s="94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05"/>
      <c r="N581" s="105"/>
      <c r="O581" s="105"/>
      <c r="P581" s="105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</row>
    <row r="582" spans="1:30" ht="18.75" customHeight="1">
      <c r="A582" s="94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05"/>
      <c r="N582" s="105"/>
      <c r="O582" s="105"/>
      <c r="P582" s="105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</row>
    <row r="583" spans="1:30" ht="18.75" customHeight="1">
      <c r="A583" s="94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05"/>
      <c r="N583" s="105"/>
      <c r="O583" s="105"/>
      <c r="P583" s="105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</row>
    <row r="584" spans="1:30" ht="18.75" customHeight="1">
      <c r="A584" s="94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05"/>
      <c r="N584" s="105"/>
      <c r="O584" s="105"/>
      <c r="P584" s="105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</row>
    <row r="585" spans="1:30" ht="18.75" customHeight="1">
      <c r="A585" s="94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05"/>
      <c r="N585" s="105"/>
      <c r="O585" s="105"/>
      <c r="P585" s="105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</row>
    <row r="586" spans="1:30" ht="18.75" customHeight="1">
      <c r="A586" s="94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05"/>
      <c r="N586" s="105"/>
      <c r="O586" s="105"/>
      <c r="P586" s="105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</row>
    <row r="587" spans="1:30" ht="18.75" customHeight="1">
      <c r="A587" s="94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05"/>
      <c r="N587" s="105"/>
      <c r="O587" s="105"/>
      <c r="P587" s="105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</row>
    <row r="588" spans="1:30" ht="18.75" customHeight="1">
      <c r="A588" s="94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05"/>
      <c r="N588" s="105"/>
      <c r="O588" s="105"/>
      <c r="P588" s="105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</row>
    <row r="589" spans="1:30" ht="18.75" customHeight="1">
      <c r="A589" s="94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05"/>
      <c r="N589" s="105"/>
      <c r="O589" s="105"/>
      <c r="P589" s="105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</row>
    <row r="590" spans="1:30" ht="18.75" customHeight="1">
      <c r="A590" s="94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05"/>
      <c r="N590" s="105"/>
      <c r="O590" s="105"/>
      <c r="P590" s="105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</row>
    <row r="591" spans="1:30" ht="18.75" customHeight="1">
      <c r="A591" s="94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05"/>
      <c r="N591" s="105"/>
      <c r="O591" s="105"/>
      <c r="P591" s="105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</row>
    <row r="592" spans="1:30" ht="18.75" customHeight="1">
      <c r="A592" s="94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05"/>
      <c r="N592" s="105"/>
      <c r="O592" s="105"/>
      <c r="P592" s="105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</row>
    <row r="593" spans="1:30" ht="18.75" customHeight="1">
      <c r="A593" s="94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05"/>
      <c r="N593" s="105"/>
      <c r="O593" s="105"/>
      <c r="P593" s="105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</row>
    <row r="594" spans="1:30" ht="18.75" customHeight="1">
      <c r="A594" s="94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05"/>
      <c r="N594" s="105"/>
      <c r="O594" s="105"/>
      <c r="P594" s="105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</row>
    <row r="595" spans="1:30" ht="18.75" customHeight="1">
      <c r="A595" s="94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05"/>
      <c r="N595" s="105"/>
      <c r="O595" s="105"/>
      <c r="P595" s="105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</row>
    <row r="596" spans="1:30" ht="18.75" customHeight="1">
      <c r="A596" s="94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05"/>
      <c r="N596" s="105"/>
      <c r="O596" s="105"/>
      <c r="P596" s="105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</row>
    <row r="597" spans="1:30" ht="18.75" customHeight="1">
      <c r="A597" s="94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05"/>
      <c r="N597" s="105"/>
      <c r="O597" s="105"/>
      <c r="P597" s="105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</row>
    <row r="598" spans="1:30" ht="18.75" customHeight="1">
      <c r="A598" s="94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05"/>
      <c r="N598" s="105"/>
      <c r="O598" s="105"/>
      <c r="P598" s="105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</row>
    <row r="599" spans="1:30" ht="18.75" customHeight="1">
      <c r="A599" s="94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05"/>
      <c r="N599" s="105"/>
      <c r="O599" s="105"/>
      <c r="P599" s="105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</row>
    <row r="600" spans="1:30" ht="18.75" customHeight="1">
      <c r="A600" s="94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05"/>
      <c r="N600" s="105"/>
      <c r="O600" s="105"/>
      <c r="P600" s="105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</row>
    <row r="601" spans="1:30" ht="18.75" customHeight="1">
      <c r="A601" s="94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05"/>
      <c r="N601" s="105"/>
      <c r="O601" s="105"/>
      <c r="P601" s="105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</row>
    <row r="602" spans="1:30" ht="18.75" customHeight="1">
      <c r="A602" s="94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05"/>
      <c r="N602" s="105"/>
      <c r="O602" s="105"/>
      <c r="P602" s="105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</row>
    <row r="603" spans="1:30" ht="18.75" customHeight="1">
      <c r="A603" s="94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05"/>
      <c r="N603" s="105"/>
      <c r="O603" s="105"/>
      <c r="P603" s="105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</row>
    <row r="604" spans="1:30" ht="18.75" customHeight="1">
      <c r="A604" s="94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05"/>
      <c r="N604" s="105"/>
      <c r="O604" s="105"/>
      <c r="P604" s="105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</row>
    <row r="605" spans="1:30" ht="18.75" customHeight="1">
      <c r="A605" s="94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05"/>
      <c r="N605" s="105"/>
      <c r="O605" s="105"/>
      <c r="P605" s="105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</row>
    <row r="606" spans="1:30" ht="18.75" customHeight="1">
      <c r="A606" s="94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05"/>
      <c r="N606" s="105"/>
      <c r="O606" s="105"/>
      <c r="P606" s="105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</row>
    <row r="607" spans="1:30" ht="18.75" customHeight="1">
      <c r="A607" s="94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05"/>
      <c r="N607" s="105"/>
      <c r="O607" s="105"/>
      <c r="P607" s="105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</row>
    <row r="608" spans="1:30" ht="18.75" customHeight="1">
      <c r="A608" s="94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05"/>
      <c r="N608" s="105"/>
      <c r="O608" s="105"/>
      <c r="P608" s="105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</row>
    <row r="609" spans="1:30" ht="18.75" customHeight="1">
      <c r="A609" s="94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05"/>
      <c r="N609" s="105"/>
      <c r="O609" s="105"/>
      <c r="P609" s="105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</row>
    <row r="610" spans="1:30" ht="18.75" customHeight="1">
      <c r="A610" s="94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05"/>
      <c r="N610" s="105"/>
      <c r="O610" s="105"/>
      <c r="P610" s="105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</row>
    <row r="611" spans="1:30" ht="18.75" customHeight="1">
      <c r="A611" s="94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05"/>
      <c r="N611" s="105"/>
      <c r="O611" s="105"/>
      <c r="P611" s="105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</row>
    <row r="612" spans="1:30" ht="18.75" customHeight="1">
      <c r="A612" s="94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05"/>
      <c r="N612" s="105"/>
      <c r="O612" s="105"/>
      <c r="P612" s="105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</row>
    <row r="613" spans="1:30" ht="18.75" customHeight="1">
      <c r="A613" s="94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05"/>
      <c r="N613" s="105"/>
      <c r="O613" s="105"/>
      <c r="P613" s="105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</row>
    <row r="614" spans="1:30" ht="18.75" customHeight="1">
      <c r="A614" s="94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05"/>
      <c r="N614" s="105"/>
      <c r="O614" s="105"/>
      <c r="P614" s="105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</row>
    <row r="615" spans="1:30" ht="18.75" customHeight="1">
      <c r="A615" s="94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05"/>
      <c r="N615" s="105"/>
      <c r="O615" s="105"/>
      <c r="P615" s="105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</row>
    <row r="616" spans="1:30" ht="18.75" customHeight="1">
      <c r="A616" s="94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05"/>
      <c r="N616" s="105"/>
      <c r="O616" s="105"/>
      <c r="P616" s="105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</row>
    <row r="617" spans="1:30" ht="18.75" customHeight="1">
      <c r="A617" s="94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05"/>
      <c r="N617" s="105"/>
      <c r="O617" s="105"/>
      <c r="P617" s="105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</row>
    <row r="618" spans="1:30" ht="18.75" customHeight="1">
      <c r="A618" s="94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05"/>
      <c r="N618" s="105"/>
      <c r="O618" s="105"/>
      <c r="P618" s="105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</row>
    <row r="619" spans="1:30" ht="18.75" customHeight="1">
      <c r="A619" s="94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05"/>
      <c r="N619" s="105"/>
      <c r="O619" s="105"/>
      <c r="P619" s="105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</row>
    <row r="620" spans="1:30" ht="18.75" customHeight="1">
      <c r="A620" s="94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05"/>
      <c r="N620" s="105"/>
      <c r="O620" s="105"/>
      <c r="P620" s="105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</row>
    <row r="621" spans="1:30" ht="18.75" customHeight="1">
      <c r="A621" s="94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05"/>
      <c r="N621" s="105"/>
      <c r="O621" s="105"/>
      <c r="P621" s="105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</row>
    <row r="622" spans="1:30" ht="18.75" customHeight="1">
      <c r="A622" s="94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05"/>
      <c r="N622" s="105"/>
      <c r="O622" s="105"/>
      <c r="P622" s="105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</row>
    <row r="623" spans="1:30" ht="18.75" customHeight="1">
      <c r="A623" s="94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05"/>
      <c r="N623" s="105"/>
      <c r="O623" s="105"/>
      <c r="P623" s="105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</row>
    <row r="624" spans="1:30" ht="18.75" customHeight="1">
      <c r="A624" s="94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05"/>
      <c r="N624" s="105"/>
      <c r="O624" s="105"/>
      <c r="P624" s="105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</row>
    <row r="625" spans="1:30" ht="18.75" customHeight="1">
      <c r="A625" s="94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05"/>
      <c r="N625" s="105"/>
      <c r="O625" s="105"/>
      <c r="P625" s="105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</row>
    <row r="626" spans="1:30" ht="18.75" customHeight="1">
      <c r="A626" s="94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05"/>
      <c r="N626" s="105"/>
      <c r="O626" s="105"/>
      <c r="P626" s="105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</row>
    <row r="627" spans="1:30" ht="18.75" customHeight="1">
      <c r="A627" s="94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05"/>
      <c r="N627" s="105"/>
      <c r="O627" s="105"/>
      <c r="P627" s="105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</row>
    <row r="628" spans="1:30" ht="18.75" customHeight="1">
      <c r="A628" s="94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05"/>
      <c r="N628" s="105"/>
      <c r="O628" s="105"/>
      <c r="P628" s="105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</row>
    <row r="629" spans="1:30" ht="18.75" customHeight="1">
      <c r="A629" s="94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05"/>
      <c r="N629" s="105"/>
      <c r="O629" s="105"/>
      <c r="P629" s="105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</row>
    <row r="630" spans="1:30" ht="18.75" customHeight="1">
      <c r="A630" s="94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05"/>
      <c r="N630" s="105"/>
      <c r="O630" s="105"/>
      <c r="P630" s="105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</row>
    <row r="631" spans="1:30" ht="18.75" customHeight="1">
      <c r="A631" s="94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05"/>
      <c r="N631" s="105"/>
      <c r="O631" s="105"/>
      <c r="P631" s="105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</row>
    <row r="632" spans="1:30" ht="18.75" customHeight="1">
      <c r="A632" s="94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05"/>
      <c r="N632" s="105"/>
      <c r="O632" s="105"/>
      <c r="P632" s="105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</row>
    <row r="633" spans="1:30" ht="18.75" customHeight="1">
      <c r="A633" s="94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05"/>
      <c r="N633" s="105"/>
      <c r="O633" s="105"/>
      <c r="P633" s="105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</row>
    <row r="634" spans="1:30" ht="18.75" customHeight="1">
      <c r="A634" s="94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05"/>
      <c r="N634" s="105"/>
      <c r="O634" s="105"/>
      <c r="P634" s="105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</row>
    <row r="635" spans="1:30" ht="18.75" customHeight="1">
      <c r="A635" s="94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05"/>
      <c r="N635" s="105"/>
      <c r="O635" s="105"/>
      <c r="P635" s="105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</row>
    <row r="636" spans="1:30" ht="18.75" customHeight="1">
      <c r="A636" s="94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05"/>
      <c r="N636" s="105"/>
      <c r="O636" s="105"/>
      <c r="P636" s="105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</row>
    <row r="637" spans="1:30" ht="18.75" customHeight="1">
      <c r="A637" s="94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05"/>
      <c r="N637" s="105"/>
      <c r="O637" s="105"/>
      <c r="P637" s="105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</row>
    <row r="638" spans="1:30" ht="18.75" customHeight="1">
      <c r="A638" s="94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05"/>
      <c r="N638" s="105"/>
      <c r="O638" s="105"/>
      <c r="P638" s="105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</row>
    <row r="639" spans="1:30" ht="18.75" customHeight="1">
      <c r="A639" s="94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05"/>
      <c r="N639" s="105"/>
      <c r="O639" s="105"/>
      <c r="P639" s="105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</row>
    <row r="640" spans="1:30" ht="18.75" customHeight="1">
      <c r="A640" s="94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05"/>
      <c r="N640" s="105"/>
      <c r="O640" s="105"/>
      <c r="P640" s="105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</row>
    <row r="641" spans="1:30" ht="18.75" customHeight="1">
      <c r="A641" s="94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05"/>
      <c r="N641" s="105"/>
      <c r="O641" s="105"/>
      <c r="P641" s="105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</row>
    <row r="642" spans="1:30" ht="18.75" customHeight="1">
      <c r="A642" s="94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05"/>
      <c r="N642" s="105"/>
      <c r="O642" s="105"/>
      <c r="P642" s="105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</row>
    <row r="643" spans="1:30" ht="18.75" customHeight="1">
      <c r="A643" s="94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05"/>
      <c r="N643" s="105"/>
      <c r="O643" s="105"/>
      <c r="P643" s="105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</row>
    <row r="644" spans="1:30" ht="18.75" customHeight="1">
      <c r="A644" s="94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05"/>
      <c r="N644" s="105"/>
      <c r="O644" s="105"/>
      <c r="P644" s="105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</row>
    <row r="645" spans="1:30" ht="18.75" customHeight="1">
      <c r="A645" s="94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05"/>
      <c r="N645" s="105"/>
      <c r="O645" s="105"/>
      <c r="P645" s="105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</row>
    <row r="646" spans="1:30" ht="18.75" customHeight="1">
      <c r="A646" s="94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05"/>
      <c r="N646" s="105"/>
      <c r="O646" s="105"/>
      <c r="P646" s="105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</row>
    <row r="647" spans="1:30" ht="18.75" customHeight="1">
      <c r="A647" s="94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05"/>
      <c r="N647" s="105"/>
      <c r="O647" s="105"/>
      <c r="P647" s="105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</row>
    <row r="648" spans="1:30" ht="18.75" customHeight="1">
      <c r="A648" s="94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05"/>
      <c r="N648" s="105"/>
      <c r="O648" s="105"/>
      <c r="P648" s="105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</row>
    <row r="649" spans="1:30" ht="18.75" customHeight="1">
      <c r="A649" s="94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05"/>
      <c r="N649" s="105"/>
      <c r="O649" s="105"/>
      <c r="P649" s="105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</row>
    <row r="650" spans="1:30" ht="18.75" customHeight="1">
      <c r="A650" s="94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05"/>
      <c r="N650" s="105"/>
      <c r="O650" s="105"/>
      <c r="P650" s="105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</row>
    <row r="651" spans="1:30" ht="18.75" customHeight="1">
      <c r="A651" s="94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05"/>
      <c r="N651" s="105"/>
      <c r="O651" s="105"/>
      <c r="P651" s="105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</row>
    <row r="652" spans="1:30" ht="18.75" customHeight="1">
      <c r="A652" s="94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05"/>
      <c r="N652" s="105"/>
      <c r="O652" s="105"/>
      <c r="P652" s="105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</row>
    <row r="653" spans="1:30" ht="18.75" customHeight="1">
      <c r="A653" s="94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05"/>
      <c r="N653" s="105"/>
      <c r="O653" s="105"/>
      <c r="P653" s="105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</row>
    <row r="654" spans="1:30" ht="18.75" customHeight="1">
      <c r="A654" s="94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05"/>
      <c r="N654" s="105"/>
      <c r="O654" s="105"/>
      <c r="P654" s="105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</row>
    <row r="655" spans="1:30" ht="18.75" customHeight="1">
      <c r="A655" s="94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05"/>
      <c r="N655" s="105"/>
      <c r="O655" s="105"/>
      <c r="P655" s="105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</row>
    <row r="656" spans="1:30" ht="18.75" customHeight="1">
      <c r="A656" s="94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05"/>
      <c r="N656" s="105"/>
      <c r="O656" s="105"/>
      <c r="P656" s="105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</row>
    <row r="657" spans="1:30" ht="18.75" customHeight="1">
      <c r="A657" s="94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05"/>
      <c r="N657" s="105"/>
      <c r="O657" s="105"/>
      <c r="P657" s="105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</row>
    <row r="658" spans="1:30" ht="18.75" customHeight="1">
      <c r="A658" s="94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05"/>
      <c r="N658" s="105"/>
      <c r="O658" s="105"/>
      <c r="P658" s="105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</row>
    <row r="659" spans="1:30" ht="18.75" customHeight="1">
      <c r="A659" s="94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05"/>
      <c r="N659" s="105"/>
      <c r="O659" s="105"/>
      <c r="P659" s="105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</row>
    <row r="660" spans="1:30" ht="18.75" customHeight="1">
      <c r="A660" s="94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05"/>
      <c r="N660" s="105"/>
      <c r="O660" s="105"/>
      <c r="P660" s="105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</row>
    <row r="661" spans="1:30" ht="18.75" customHeight="1">
      <c r="A661" s="94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05"/>
      <c r="N661" s="105"/>
      <c r="O661" s="105"/>
      <c r="P661" s="105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</row>
    <row r="662" spans="1:30" ht="18.75" customHeight="1">
      <c r="A662" s="94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05"/>
      <c r="N662" s="105"/>
      <c r="O662" s="105"/>
      <c r="P662" s="105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</row>
    <row r="663" spans="1:30" ht="18.75" customHeight="1">
      <c r="A663" s="94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05"/>
      <c r="N663" s="105"/>
      <c r="O663" s="105"/>
      <c r="P663" s="105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</row>
    <row r="664" spans="1:30" ht="18.75" customHeight="1">
      <c r="A664" s="94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05"/>
      <c r="N664" s="105"/>
      <c r="O664" s="105"/>
      <c r="P664" s="105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</row>
    <row r="665" spans="1:30" ht="18.75" customHeight="1">
      <c r="A665" s="94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05"/>
      <c r="N665" s="105"/>
      <c r="O665" s="105"/>
      <c r="P665" s="105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</row>
    <row r="666" spans="1:30" ht="18.75" customHeight="1">
      <c r="A666" s="94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05"/>
      <c r="N666" s="105"/>
      <c r="O666" s="105"/>
      <c r="P666" s="105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</row>
    <row r="667" spans="1:30" ht="18.75" customHeight="1">
      <c r="A667" s="94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05"/>
      <c r="N667" s="105"/>
      <c r="O667" s="105"/>
      <c r="P667" s="105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</row>
    <row r="668" spans="1:30" ht="18.75" customHeight="1">
      <c r="A668" s="94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05"/>
      <c r="N668" s="105"/>
      <c r="O668" s="105"/>
      <c r="P668" s="105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</row>
    <row r="669" spans="1:30" ht="18.75" customHeight="1">
      <c r="A669" s="94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05"/>
      <c r="N669" s="105"/>
      <c r="O669" s="105"/>
      <c r="P669" s="105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</row>
    <row r="670" spans="1:30" ht="18.75" customHeight="1">
      <c r="A670" s="94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05"/>
      <c r="N670" s="105"/>
      <c r="O670" s="105"/>
      <c r="P670" s="105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</row>
    <row r="671" spans="1:30" ht="18.75" customHeight="1">
      <c r="A671" s="94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05"/>
      <c r="N671" s="105"/>
      <c r="O671" s="105"/>
      <c r="P671" s="105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</row>
    <row r="672" spans="1:30" ht="18.75" customHeight="1">
      <c r="A672" s="94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05"/>
      <c r="N672" s="105"/>
      <c r="O672" s="105"/>
      <c r="P672" s="105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</row>
    <row r="673" spans="1:30" ht="18.75" customHeight="1">
      <c r="A673" s="94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05"/>
      <c r="N673" s="105"/>
      <c r="O673" s="105"/>
      <c r="P673" s="105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</row>
    <row r="674" spans="1:30" ht="18.75" customHeight="1">
      <c r="A674" s="94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05"/>
      <c r="N674" s="105"/>
      <c r="O674" s="105"/>
      <c r="P674" s="105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</row>
    <row r="675" spans="1:30" ht="18.75" customHeight="1">
      <c r="A675" s="94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05"/>
      <c r="N675" s="105"/>
      <c r="O675" s="105"/>
      <c r="P675" s="105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</row>
    <row r="676" spans="1:30" ht="18.75" customHeight="1">
      <c r="A676" s="94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05"/>
      <c r="N676" s="105"/>
      <c r="O676" s="105"/>
      <c r="P676" s="105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</row>
    <row r="677" spans="1:30" ht="18.75" customHeight="1">
      <c r="A677" s="94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05"/>
      <c r="N677" s="105"/>
      <c r="O677" s="105"/>
      <c r="P677" s="105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</row>
    <row r="678" spans="1:30" ht="18.75" customHeight="1">
      <c r="A678" s="94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05"/>
      <c r="N678" s="105"/>
      <c r="O678" s="105"/>
      <c r="P678" s="105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</row>
    <row r="679" spans="1:30" ht="18.75" customHeight="1">
      <c r="A679" s="94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05"/>
      <c r="N679" s="105"/>
      <c r="O679" s="105"/>
      <c r="P679" s="105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</row>
    <row r="680" spans="1:30" ht="18.75" customHeight="1">
      <c r="A680" s="94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05"/>
      <c r="N680" s="105"/>
      <c r="O680" s="105"/>
      <c r="P680" s="105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</row>
    <row r="681" spans="1:30" ht="18.75" customHeight="1">
      <c r="A681" s="94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05"/>
      <c r="N681" s="105"/>
      <c r="O681" s="105"/>
      <c r="P681" s="105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</row>
    <row r="682" spans="1:30" ht="18.75" customHeight="1">
      <c r="A682" s="94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05"/>
      <c r="N682" s="105"/>
      <c r="O682" s="105"/>
      <c r="P682" s="105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</row>
    <row r="683" spans="1:30" ht="18.75" customHeight="1">
      <c r="A683" s="94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05"/>
      <c r="N683" s="105"/>
      <c r="O683" s="105"/>
      <c r="P683" s="105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</row>
    <row r="684" spans="1:30" ht="18.75" customHeight="1">
      <c r="A684" s="94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05"/>
      <c r="N684" s="105"/>
      <c r="O684" s="105"/>
      <c r="P684" s="105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</row>
    <row r="685" spans="1:30" ht="18.75" customHeight="1">
      <c r="A685" s="94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05"/>
      <c r="N685" s="105"/>
      <c r="O685" s="105"/>
      <c r="P685" s="105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</row>
    <row r="686" spans="1:30" ht="18.75" customHeight="1">
      <c r="A686" s="94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05"/>
      <c r="N686" s="105"/>
      <c r="O686" s="105"/>
      <c r="P686" s="105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</row>
    <row r="687" spans="1:30" ht="18.75" customHeight="1">
      <c r="A687" s="94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05"/>
      <c r="N687" s="105"/>
      <c r="O687" s="105"/>
      <c r="P687" s="105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</row>
    <row r="688" spans="1:30" ht="18.75" customHeight="1">
      <c r="A688" s="94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05"/>
      <c r="N688" s="105"/>
      <c r="O688" s="105"/>
      <c r="P688" s="105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</row>
    <row r="689" spans="1:30" ht="18.75" customHeight="1">
      <c r="A689" s="94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05"/>
      <c r="N689" s="105"/>
      <c r="O689" s="105"/>
      <c r="P689" s="105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</row>
    <row r="690" spans="1:30" ht="18.75" customHeight="1">
      <c r="A690" s="94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05"/>
      <c r="N690" s="105"/>
      <c r="O690" s="105"/>
      <c r="P690" s="105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</row>
    <row r="691" spans="1:30" ht="18.75" customHeight="1">
      <c r="A691" s="94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05"/>
      <c r="N691" s="105"/>
      <c r="O691" s="105"/>
      <c r="P691" s="105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</row>
    <row r="692" spans="1:30" ht="18.75" customHeight="1">
      <c r="A692" s="94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05"/>
      <c r="N692" s="105"/>
      <c r="O692" s="105"/>
      <c r="P692" s="105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</row>
    <row r="693" spans="1:30" ht="18.75" customHeight="1">
      <c r="A693" s="94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05"/>
      <c r="N693" s="105"/>
      <c r="O693" s="105"/>
      <c r="P693" s="105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</row>
    <row r="694" spans="1:30" ht="18.75" customHeight="1">
      <c r="A694" s="94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05"/>
      <c r="N694" s="105"/>
      <c r="O694" s="105"/>
      <c r="P694" s="105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</row>
    <row r="695" spans="1:30" ht="18.75" customHeight="1">
      <c r="A695" s="94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05"/>
      <c r="N695" s="105"/>
      <c r="O695" s="105"/>
      <c r="P695" s="105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</row>
    <row r="696" spans="1:30" ht="18.75" customHeight="1">
      <c r="A696" s="94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05"/>
      <c r="N696" s="105"/>
      <c r="O696" s="105"/>
      <c r="P696" s="105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</row>
    <row r="697" spans="1:30" ht="18.75" customHeight="1">
      <c r="A697" s="94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05"/>
      <c r="N697" s="105"/>
      <c r="O697" s="105"/>
      <c r="P697" s="105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</row>
    <row r="698" spans="1:30" ht="18.75" customHeight="1">
      <c r="A698" s="94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05"/>
      <c r="N698" s="105"/>
      <c r="O698" s="105"/>
      <c r="P698" s="105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</row>
    <row r="699" spans="1:30" ht="18.75" customHeight="1">
      <c r="A699" s="94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05"/>
      <c r="N699" s="105"/>
      <c r="O699" s="105"/>
      <c r="P699" s="105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</row>
    <row r="700" spans="1:30" ht="18.75" customHeight="1">
      <c r="A700" s="94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05"/>
      <c r="N700" s="105"/>
      <c r="O700" s="105"/>
      <c r="P700" s="105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</row>
    <row r="701" spans="1:30" ht="18.75" customHeight="1">
      <c r="A701" s="94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05"/>
      <c r="N701" s="105"/>
      <c r="O701" s="105"/>
      <c r="P701" s="105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</row>
    <row r="702" spans="1:30" ht="18.75" customHeight="1">
      <c r="A702" s="94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05"/>
      <c r="N702" s="105"/>
      <c r="O702" s="105"/>
      <c r="P702" s="105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</row>
    <row r="703" spans="1:30" ht="18.75" customHeight="1">
      <c r="A703" s="94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05"/>
      <c r="N703" s="105"/>
      <c r="O703" s="105"/>
      <c r="P703" s="105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</row>
    <row r="704" spans="1:30" ht="18.75" customHeight="1">
      <c r="A704" s="94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05"/>
      <c r="N704" s="105"/>
      <c r="O704" s="105"/>
      <c r="P704" s="105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</row>
    <row r="705" spans="1:30" ht="18.75" customHeight="1">
      <c r="A705" s="94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05"/>
      <c r="N705" s="105"/>
      <c r="O705" s="105"/>
      <c r="P705" s="105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</row>
    <row r="706" spans="1:30" ht="18.75" customHeight="1">
      <c r="A706" s="94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05"/>
      <c r="N706" s="105"/>
      <c r="O706" s="105"/>
      <c r="P706" s="105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</row>
    <row r="707" spans="1:30" ht="18.75" customHeight="1">
      <c r="A707" s="94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05"/>
      <c r="N707" s="105"/>
      <c r="O707" s="105"/>
      <c r="P707" s="105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</row>
    <row r="708" spans="1:30" ht="18.75" customHeight="1">
      <c r="A708" s="94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05"/>
      <c r="N708" s="105"/>
      <c r="O708" s="105"/>
      <c r="P708" s="105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</row>
    <row r="709" spans="1:30" ht="18.75" customHeight="1">
      <c r="A709" s="94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05"/>
      <c r="N709" s="105"/>
      <c r="O709" s="105"/>
      <c r="P709" s="105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</row>
    <row r="710" spans="1:30" ht="18.75" customHeight="1">
      <c r="A710" s="94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05"/>
      <c r="N710" s="105"/>
      <c r="O710" s="105"/>
      <c r="P710" s="105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</row>
    <row r="711" spans="1:30" ht="18.75" customHeight="1">
      <c r="A711" s="94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05"/>
      <c r="N711" s="105"/>
      <c r="O711" s="105"/>
      <c r="P711" s="105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</row>
    <row r="712" spans="1:30" ht="18.75" customHeight="1">
      <c r="A712" s="94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05"/>
      <c r="N712" s="105"/>
      <c r="O712" s="105"/>
      <c r="P712" s="105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</row>
    <row r="713" spans="1:30" ht="18.75" customHeight="1">
      <c r="A713" s="94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05"/>
      <c r="N713" s="105"/>
      <c r="O713" s="105"/>
      <c r="P713" s="105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</row>
    <row r="714" spans="1:30" ht="18.75" customHeight="1">
      <c r="A714" s="94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05"/>
      <c r="N714" s="105"/>
      <c r="O714" s="105"/>
      <c r="P714" s="105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</row>
    <row r="715" spans="1:30" ht="18.75" customHeight="1">
      <c r="A715" s="94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05"/>
      <c r="N715" s="105"/>
      <c r="O715" s="105"/>
      <c r="P715" s="105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</row>
    <row r="716" spans="1:30" ht="18.75" customHeight="1">
      <c r="A716" s="94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05"/>
      <c r="N716" s="105"/>
      <c r="O716" s="105"/>
      <c r="P716" s="105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</row>
    <row r="717" spans="1:30" ht="18.75" customHeight="1">
      <c r="A717" s="94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05"/>
      <c r="N717" s="105"/>
      <c r="O717" s="105"/>
      <c r="P717" s="105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</row>
    <row r="718" spans="1:30" ht="18.75" customHeight="1">
      <c r="A718" s="94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05"/>
      <c r="N718" s="105"/>
      <c r="O718" s="105"/>
      <c r="P718" s="105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</row>
    <row r="719" spans="1:30" ht="18.75" customHeight="1">
      <c r="A719" s="94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05"/>
      <c r="N719" s="105"/>
      <c r="O719" s="105"/>
      <c r="P719" s="105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</row>
    <row r="720" spans="1:30" ht="18.75" customHeight="1">
      <c r="A720" s="94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05"/>
      <c r="N720" s="105"/>
      <c r="O720" s="105"/>
      <c r="P720" s="105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</row>
    <row r="721" spans="1:30" ht="18.75" customHeight="1">
      <c r="A721" s="94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05"/>
      <c r="N721" s="105"/>
      <c r="O721" s="105"/>
      <c r="P721" s="105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</row>
    <row r="722" spans="1:30" ht="18.75" customHeight="1">
      <c r="A722" s="94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05"/>
      <c r="N722" s="105"/>
      <c r="O722" s="105"/>
      <c r="P722" s="105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</row>
    <row r="723" spans="1:30" ht="18.75" customHeight="1">
      <c r="A723" s="94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05"/>
      <c r="N723" s="105"/>
      <c r="O723" s="105"/>
      <c r="P723" s="105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</row>
    <row r="724" spans="1:30" ht="18.75" customHeight="1">
      <c r="A724" s="94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05"/>
      <c r="N724" s="105"/>
      <c r="O724" s="105"/>
      <c r="P724" s="105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</row>
    <row r="725" spans="1:30" ht="18.75" customHeight="1">
      <c r="A725" s="94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05"/>
      <c r="N725" s="105"/>
      <c r="O725" s="105"/>
      <c r="P725" s="105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</row>
    <row r="726" spans="1:30" ht="18.75" customHeight="1">
      <c r="A726" s="94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05"/>
      <c r="N726" s="105"/>
      <c r="O726" s="105"/>
      <c r="P726" s="105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</row>
    <row r="727" spans="1:30" ht="18.75" customHeight="1">
      <c r="A727" s="94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05"/>
      <c r="N727" s="105"/>
      <c r="O727" s="105"/>
      <c r="P727" s="105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</row>
    <row r="728" spans="1:30" ht="18.75" customHeight="1">
      <c r="A728" s="94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05"/>
      <c r="N728" s="105"/>
      <c r="O728" s="105"/>
      <c r="P728" s="105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</row>
    <row r="729" spans="1:30" ht="18.75" customHeight="1">
      <c r="A729" s="94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05"/>
      <c r="N729" s="105"/>
      <c r="O729" s="105"/>
      <c r="P729" s="105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</row>
    <row r="730" spans="1:30" ht="18.75" customHeight="1">
      <c r="A730" s="94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05"/>
      <c r="N730" s="105"/>
      <c r="O730" s="105"/>
      <c r="P730" s="105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</row>
    <row r="731" spans="1:30" ht="18.75" customHeight="1">
      <c r="A731" s="94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05"/>
      <c r="N731" s="105"/>
      <c r="O731" s="105"/>
      <c r="P731" s="105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</row>
    <row r="732" spans="1:30" ht="18.75" customHeight="1">
      <c r="A732" s="94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05"/>
      <c r="N732" s="105"/>
      <c r="O732" s="105"/>
      <c r="P732" s="105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</row>
    <row r="733" spans="1:30" ht="18.75" customHeight="1">
      <c r="A733" s="94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05"/>
      <c r="N733" s="105"/>
      <c r="O733" s="105"/>
      <c r="P733" s="105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</row>
    <row r="734" spans="1:30" ht="18.75" customHeight="1">
      <c r="A734" s="94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05"/>
      <c r="N734" s="105"/>
      <c r="O734" s="105"/>
      <c r="P734" s="105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</row>
    <row r="735" spans="1:30" ht="18.75" customHeight="1">
      <c r="A735" s="94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05"/>
      <c r="N735" s="105"/>
      <c r="O735" s="105"/>
      <c r="P735" s="105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</row>
    <row r="736" spans="1:30" ht="18.75" customHeight="1">
      <c r="A736" s="94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05"/>
      <c r="N736" s="105"/>
      <c r="O736" s="105"/>
      <c r="P736" s="105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</row>
    <row r="737" spans="1:30" ht="18.75" customHeight="1">
      <c r="A737" s="94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05"/>
      <c r="N737" s="105"/>
      <c r="O737" s="105"/>
      <c r="P737" s="105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</row>
    <row r="738" spans="1:30" ht="18.75" customHeight="1">
      <c r="A738" s="94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05"/>
      <c r="N738" s="105"/>
      <c r="O738" s="105"/>
      <c r="P738" s="105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</row>
    <row r="739" spans="1:30" ht="18.75" customHeight="1">
      <c r="A739" s="94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05"/>
      <c r="N739" s="105"/>
      <c r="O739" s="105"/>
      <c r="P739" s="105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</row>
    <row r="740" spans="1:30" ht="18.75" customHeight="1">
      <c r="A740" s="94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05"/>
      <c r="N740" s="105"/>
      <c r="O740" s="105"/>
      <c r="P740" s="105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</row>
    <row r="741" spans="1:30" ht="18.75" customHeight="1">
      <c r="A741" s="94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05"/>
      <c r="N741" s="105"/>
      <c r="O741" s="105"/>
      <c r="P741" s="105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</row>
    <row r="742" spans="1:30" ht="18.75" customHeight="1">
      <c r="A742" s="94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05"/>
      <c r="N742" s="105"/>
      <c r="O742" s="105"/>
      <c r="P742" s="105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</row>
    <row r="743" spans="1:30" ht="18.75" customHeight="1">
      <c r="A743" s="94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05"/>
      <c r="N743" s="105"/>
      <c r="O743" s="105"/>
      <c r="P743" s="105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</row>
    <row r="744" spans="1:30" ht="18.75" customHeight="1">
      <c r="A744" s="94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05"/>
      <c r="N744" s="105"/>
      <c r="O744" s="105"/>
      <c r="P744" s="105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</row>
    <row r="745" spans="1:30" ht="18.75" customHeight="1">
      <c r="A745" s="94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05"/>
      <c r="N745" s="105"/>
      <c r="O745" s="105"/>
      <c r="P745" s="105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</row>
    <row r="746" spans="1:30" ht="18.75" customHeight="1">
      <c r="A746" s="94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05"/>
      <c r="N746" s="105"/>
      <c r="O746" s="105"/>
      <c r="P746" s="105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</row>
    <row r="747" spans="1:30" ht="18.75" customHeight="1">
      <c r="A747" s="94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05"/>
      <c r="N747" s="105"/>
      <c r="O747" s="105"/>
      <c r="P747" s="105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</row>
    <row r="748" spans="1:30" ht="18.75" customHeight="1">
      <c r="A748" s="94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05"/>
      <c r="N748" s="105"/>
      <c r="O748" s="105"/>
      <c r="P748" s="105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</row>
    <row r="749" spans="1:30" ht="18.75" customHeight="1">
      <c r="A749" s="94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05"/>
      <c r="N749" s="105"/>
      <c r="O749" s="105"/>
      <c r="P749" s="105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</row>
    <row r="750" spans="1:30" ht="18.75" customHeight="1">
      <c r="A750" s="94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05"/>
      <c r="N750" s="105"/>
      <c r="O750" s="105"/>
      <c r="P750" s="105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</row>
    <row r="751" spans="1:30" ht="18.75" customHeight="1">
      <c r="A751" s="94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05"/>
      <c r="N751" s="105"/>
      <c r="O751" s="105"/>
      <c r="P751" s="105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</row>
    <row r="752" spans="1:30" ht="18.75" customHeight="1">
      <c r="A752" s="94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05"/>
      <c r="N752" s="105"/>
      <c r="O752" s="105"/>
      <c r="P752" s="105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</row>
    <row r="753" spans="1:30" ht="18.75" customHeight="1">
      <c r="A753" s="94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05"/>
      <c r="N753" s="105"/>
      <c r="O753" s="105"/>
      <c r="P753" s="105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</row>
    <row r="754" spans="1:30" ht="18.75" customHeight="1">
      <c r="A754" s="94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05"/>
      <c r="N754" s="105"/>
      <c r="O754" s="105"/>
      <c r="P754" s="105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</row>
    <row r="755" spans="1:30" ht="18.75" customHeight="1">
      <c r="A755" s="94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05"/>
      <c r="N755" s="105"/>
      <c r="O755" s="105"/>
      <c r="P755" s="105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</row>
    <row r="756" spans="1:30" ht="18.75" customHeight="1">
      <c r="A756" s="94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05"/>
      <c r="N756" s="105"/>
      <c r="O756" s="105"/>
      <c r="P756" s="105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</row>
    <row r="757" spans="1:30" ht="18.75" customHeight="1">
      <c r="A757" s="94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05"/>
      <c r="N757" s="105"/>
      <c r="O757" s="105"/>
      <c r="P757" s="105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</row>
    <row r="758" spans="1:30" ht="18.75" customHeight="1">
      <c r="A758" s="94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05"/>
      <c r="N758" s="105"/>
      <c r="O758" s="105"/>
      <c r="P758" s="105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</row>
    <row r="759" spans="1:30" ht="18.75" customHeight="1">
      <c r="A759" s="94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05"/>
      <c r="N759" s="105"/>
      <c r="O759" s="105"/>
      <c r="P759" s="105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</row>
    <row r="760" spans="1:30" ht="18.75" customHeight="1">
      <c r="A760" s="94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05"/>
      <c r="N760" s="105"/>
      <c r="O760" s="105"/>
      <c r="P760" s="105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</row>
    <row r="761" spans="1:30" ht="18.75" customHeight="1">
      <c r="A761" s="94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05"/>
      <c r="N761" s="105"/>
      <c r="O761" s="105"/>
      <c r="P761" s="105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</row>
    <row r="762" spans="1:30" ht="18.75" customHeight="1">
      <c r="A762" s="94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05"/>
      <c r="N762" s="105"/>
      <c r="O762" s="105"/>
      <c r="P762" s="105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</row>
    <row r="763" spans="1:30" ht="18.75" customHeight="1">
      <c r="A763" s="94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05"/>
      <c r="N763" s="105"/>
      <c r="O763" s="105"/>
      <c r="P763" s="105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</row>
    <row r="764" spans="1:30" ht="18.75" customHeight="1">
      <c r="A764" s="94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05"/>
      <c r="N764" s="105"/>
      <c r="O764" s="105"/>
      <c r="P764" s="105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</row>
    <row r="765" spans="1:30" ht="18.75" customHeight="1">
      <c r="A765" s="94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05"/>
      <c r="N765" s="105"/>
      <c r="O765" s="105"/>
      <c r="P765" s="105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</row>
    <row r="766" spans="1:30" ht="18.75" customHeight="1">
      <c r="A766" s="94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05"/>
      <c r="N766" s="105"/>
      <c r="O766" s="105"/>
      <c r="P766" s="105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</row>
    <row r="767" spans="1:30" ht="18.75" customHeight="1">
      <c r="A767" s="94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05"/>
      <c r="N767" s="105"/>
      <c r="O767" s="105"/>
      <c r="P767" s="105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</row>
    <row r="768" spans="1:30" ht="18.75" customHeight="1">
      <c r="A768" s="94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05"/>
      <c r="N768" s="105"/>
      <c r="O768" s="105"/>
      <c r="P768" s="105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</row>
    <row r="769" spans="1:30" ht="18.75" customHeight="1">
      <c r="A769" s="94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05"/>
      <c r="N769" s="105"/>
      <c r="O769" s="105"/>
      <c r="P769" s="105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</row>
    <row r="770" spans="1:30" ht="18.75" customHeight="1">
      <c r="A770" s="94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05"/>
      <c r="N770" s="105"/>
      <c r="O770" s="105"/>
      <c r="P770" s="105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</row>
    <row r="771" spans="1:30" ht="18.75" customHeight="1">
      <c r="A771" s="94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05"/>
      <c r="N771" s="105"/>
      <c r="O771" s="105"/>
      <c r="P771" s="105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</row>
    <row r="772" spans="1:30" ht="18.75" customHeight="1">
      <c r="A772" s="94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05"/>
      <c r="N772" s="105"/>
      <c r="O772" s="105"/>
      <c r="P772" s="105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</row>
    <row r="773" spans="1:30" ht="18.75" customHeight="1">
      <c r="A773" s="94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05"/>
      <c r="N773" s="105"/>
      <c r="O773" s="105"/>
      <c r="P773" s="105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</row>
    <row r="774" spans="1:30" ht="18.75" customHeight="1">
      <c r="A774" s="94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05"/>
      <c r="N774" s="105"/>
      <c r="O774" s="105"/>
      <c r="P774" s="105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</row>
    <row r="775" spans="1:30" ht="18.75" customHeight="1">
      <c r="A775" s="94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05"/>
      <c r="N775" s="105"/>
      <c r="O775" s="105"/>
      <c r="P775" s="105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</row>
    <row r="776" spans="1:30" ht="18.75" customHeight="1">
      <c r="A776" s="94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05"/>
      <c r="N776" s="105"/>
      <c r="O776" s="105"/>
      <c r="P776" s="105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</row>
    <row r="777" spans="1:30" ht="18.75" customHeight="1">
      <c r="A777" s="94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05"/>
      <c r="N777" s="105"/>
      <c r="O777" s="105"/>
      <c r="P777" s="105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</row>
    <row r="778" spans="1:30" ht="18.75" customHeight="1">
      <c r="A778" s="94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05"/>
      <c r="N778" s="105"/>
      <c r="O778" s="105"/>
      <c r="P778" s="105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</row>
    <row r="779" spans="1:30" ht="18.75" customHeight="1">
      <c r="A779" s="94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05"/>
      <c r="N779" s="105"/>
      <c r="O779" s="105"/>
      <c r="P779" s="105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</row>
    <row r="780" spans="1:30" ht="18.75" customHeight="1">
      <c r="A780" s="94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05"/>
      <c r="N780" s="105"/>
      <c r="O780" s="105"/>
      <c r="P780" s="105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</row>
    <row r="781" spans="1:30" ht="18.75" customHeight="1">
      <c r="A781" s="94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05"/>
      <c r="N781" s="105"/>
      <c r="O781" s="105"/>
      <c r="P781" s="105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</row>
    <row r="782" spans="1:30" ht="18.75" customHeight="1">
      <c r="A782" s="94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05"/>
      <c r="N782" s="105"/>
      <c r="O782" s="105"/>
      <c r="P782" s="105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</row>
    <row r="783" spans="1:30" ht="18.75" customHeight="1">
      <c r="A783" s="94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05"/>
      <c r="N783" s="105"/>
      <c r="O783" s="105"/>
      <c r="P783" s="105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</row>
    <row r="784" spans="1:30" ht="18.75" customHeight="1">
      <c r="A784" s="94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05"/>
      <c r="N784" s="105"/>
      <c r="O784" s="105"/>
      <c r="P784" s="105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</row>
    <row r="785" spans="1:30" ht="18.75" customHeight="1">
      <c r="A785" s="94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05"/>
      <c r="N785" s="105"/>
      <c r="O785" s="105"/>
      <c r="P785" s="105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</row>
    <row r="786" spans="1:30" ht="18.75" customHeight="1">
      <c r="A786" s="94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05"/>
      <c r="N786" s="105"/>
      <c r="O786" s="105"/>
      <c r="P786" s="105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</row>
    <row r="787" spans="1:30" ht="18.75" customHeight="1">
      <c r="A787" s="94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05"/>
      <c r="N787" s="105"/>
      <c r="O787" s="105"/>
      <c r="P787" s="105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</row>
    <row r="788" spans="1:30" ht="18.75" customHeight="1">
      <c r="A788" s="94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05"/>
      <c r="N788" s="105"/>
      <c r="O788" s="105"/>
      <c r="P788" s="105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</row>
    <row r="789" spans="1:30" ht="18.75" customHeight="1">
      <c r="A789" s="94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05"/>
      <c r="N789" s="105"/>
      <c r="O789" s="105"/>
      <c r="P789" s="105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</row>
    <row r="790" spans="1:30" ht="18.75" customHeight="1">
      <c r="A790" s="94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05"/>
      <c r="N790" s="105"/>
      <c r="O790" s="105"/>
      <c r="P790" s="105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</row>
    <row r="791" spans="1:30" ht="18.75" customHeight="1">
      <c r="A791" s="94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05"/>
      <c r="N791" s="105"/>
      <c r="O791" s="105"/>
      <c r="P791" s="105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</row>
    <row r="792" spans="1:30" ht="18.75" customHeight="1">
      <c r="A792" s="94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05"/>
      <c r="N792" s="105"/>
      <c r="O792" s="105"/>
      <c r="P792" s="105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</row>
    <row r="793" spans="1:30" ht="18.75" customHeight="1">
      <c r="A793" s="94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05"/>
      <c r="N793" s="105"/>
      <c r="O793" s="105"/>
      <c r="P793" s="105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</row>
    <row r="794" spans="1:30" ht="18.75" customHeight="1">
      <c r="A794" s="94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05"/>
      <c r="N794" s="105"/>
      <c r="O794" s="105"/>
      <c r="P794" s="105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</row>
    <row r="795" spans="1:30" ht="18.75" customHeight="1">
      <c r="A795" s="94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05"/>
      <c r="N795" s="105"/>
      <c r="O795" s="105"/>
      <c r="P795" s="105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</row>
    <row r="796" spans="1:30" ht="18.75" customHeight="1">
      <c r="A796" s="94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05"/>
      <c r="N796" s="105"/>
      <c r="O796" s="105"/>
      <c r="P796" s="105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</row>
    <row r="797" spans="1:30" ht="18.75" customHeight="1">
      <c r="A797" s="94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05"/>
      <c r="N797" s="105"/>
      <c r="O797" s="105"/>
      <c r="P797" s="105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</row>
    <row r="798" spans="1:30" ht="18.75" customHeight="1">
      <c r="A798" s="94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05"/>
      <c r="N798" s="105"/>
      <c r="O798" s="105"/>
      <c r="P798" s="105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</row>
    <row r="799" spans="1:30" ht="18.75" customHeight="1">
      <c r="A799" s="94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05"/>
      <c r="N799" s="105"/>
      <c r="O799" s="105"/>
      <c r="P799" s="105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</row>
    <row r="800" spans="1:30" ht="18.75" customHeight="1">
      <c r="A800" s="94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05"/>
      <c r="N800" s="105"/>
      <c r="O800" s="105"/>
      <c r="P800" s="105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</row>
    <row r="801" spans="1:30" ht="18.75" customHeight="1">
      <c r="A801" s="94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05"/>
      <c r="N801" s="105"/>
      <c r="O801" s="105"/>
      <c r="P801" s="105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</row>
    <row r="802" spans="1:30" ht="18.75" customHeight="1">
      <c r="A802" s="94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05"/>
      <c r="N802" s="105"/>
      <c r="O802" s="105"/>
      <c r="P802" s="105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</row>
    <row r="803" spans="1:30" ht="18.75" customHeight="1">
      <c r="A803" s="94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05"/>
      <c r="N803" s="105"/>
      <c r="O803" s="105"/>
      <c r="P803" s="105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</row>
    <row r="804" spans="1:30" ht="18.75" customHeight="1">
      <c r="A804" s="94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05"/>
      <c r="N804" s="105"/>
      <c r="O804" s="105"/>
      <c r="P804" s="105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</row>
    <row r="805" spans="1:30" ht="18.75" customHeight="1">
      <c r="A805" s="94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05"/>
      <c r="N805" s="105"/>
      <c r="O805" s="105"/>
      <c r="P805" s="105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</row>
    <row r="806" spans="1:30" ht="18.75" customHeight="1">
      <c r="A806" s="94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05"/>
      <c r="N806" s="105"/>
      <c r="O806" s="105"/>
      <c r="P806" s="105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</row>
    <row r="807" spans="1:30" ht="18.75" customHeight="1">
      <c r="A807" s="94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05"/>
      <c r="N807" s="105"/>
      <c r="O807" s="105"/>
      <c r="P807" s="105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</row>
    <row r="808" spans="1:30" ht="18.75" customHeight="1">
      <c r="A808" s="94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05"/>
      <c r="N808" s="105"/>
      <c r="O808" s="105"/>
      <c r="P808" s="105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</row>
    <row r="809" spans="1:30" ht="18.75" customHeight="1">
      <c r="A809" s="94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05"/>
      <c r="N809" s="105"/>
      <c r="O809" s="105"/>
      <c r="P809" s="105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</row>
    <row r="810" spans="1:30" ht="18.75" customHeight="1">
      <c r="A810" s="94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05"/>
      <c r="N810" s="105"/>
      <c r="O810" s="105"/>
      <c r="P810" s="105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</row>
    <row r="811" spans="1:30" ht="18.75" customHeight="1">
      <c r="A811" s="94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05"/>
      <c r="N811" s="105"/>
      <c r="O811" s="105"/>
      <c r="P811" s="105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</row>
    <row r="812" spans="1:30" ht="18.75" customHeight="1">
      <c r="A812" s="94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05"/>
      <c r="N812" s="105"/>
      <c r="O812" s="105"/>
      <c r="P812" s="105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</row>
    <row r="813" spans="1:30" ht="18.75" customHeight="1">
      <c r="A813" s="94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05"/>
      <c r="N813" s="105"/>
      <c r="O813" s="105"/>
      <c r="P813" s="105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</row>
    <row r="814" spans="1:30" ht="18.75" customHeight="1">
      <c r="A814" s="94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05"/>
      <c r="N814" s="105"/>
      <c r="O814" s="105"/>
      <c r="P814" s="105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</row>
    <row r="815" spans="1:30" ht="18.75" customHeight="1">
      <c r="A815" s="94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05"/>
      <c r="N815" s="105"/>
      <c r="O815" s="105"/>
      <c r="P815" s="105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</row>
    <row r="816" spans="1:30" ht="18.75" customHeight="1">
      <c r="A816" s="94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05"/>
      <c r="N816" s="105"/>
      <c r="O816" s="105"/>
      <c r="P816" s="105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</row>
    <row r="817" spans="1:30" ht="18.75" customHeight="1">
      <c r="A817" s="94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05"/>
      <c r="N817" s="105"/>
      <c r="O817" s="105"/>
      <c r="P817" s="105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</row>
    <row r="818" spans="1:30" ht="18.75" customHeight="1">
      <c r="A818" s="94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05"/>
      <c r="N818" s="105"/>
      <c r="O818" s="105"/>
      <c r="P818" s="105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</row>
    <row r="819" spans="1:30" ht="18.75" customHeight="1">
      <c r="A819" s="94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05"/>
      <c r="N819" s="105"/>
      <c r="O819" s="105"/>
      <c r="P819" s="105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</row>
    <row r="820" spans="1:30" ht="18.75" customHeight="1">
      <c r="A820" s="94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05"/>
      <c r="N820" s="105"/>
      <c r="O820" s="105"/>
      <c r="P820" s="105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</row>
    <row r="821" spans="1:30" ht="18.75" customHeight="1">
      <c r="A821" s="94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05"/>
      <c r="N821" s="105"/>
      <c r="O821" s="105"/>
      <c r="P821" s="105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</row>
    <row r="822" spans="1:30" ht="18.75" customHeight="1">
      <c r="A822" s="94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05"/>
      <c r="N822" s="105"/>
      <c r="O822" s="105"/>
      <c r="P822" s="105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</row>
    <row r="823" spans="1:30" ht="18.75" customHeight="1">
      <c r="A823" s="94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05"/>
      <c r="N823" s="105"/>
      <c r="O823" s="105"/>
      <c r="P823" s="105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</row>
    <row r="824" spans="1:30" ht="18.75" customHeight="1">
      <c r="A824" s="94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05"/>
      <c r="N824" s="105"/>
      <c r="O824" s="105"/>
      <c r="P824" s="105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</row>
    <row r="825" spans="1:30" ht="18.75" customHeight="1">
      <c r="A825" s="94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05"/>
      <c r="N825" s="105"/>
      <c r="O825" s="105"/>
      <c r="P825" s="105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</row>
    <row r="826" spans="1:30" ht="18.75" customHeight="1">
      <c r="A826" s="94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05"/>
      <c r="N826" s="105"/>
      <c r="O826" s="105"/>
      <c r="P826" s="105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</row>
    <row r="827" spans="1:30" ht="18.75" customHeight="1">
      <c r="A827" s="94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05"/>
      <c r="N827" s="105"/>
      <c r="O827" s="105"/>
      <c r="P827" s="105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</row>
    <row r="828" spans="1:30" ht="18.75" customHeight="1">
      <c r="A828" s="94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05"/>
      <c r="N828" s="105"/>
      <c r="O828" s="105"/>
      <c r="P828" s="105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</row>
    <row r="829" spans="1:30" ht="18.75" customHeight="1">
      <c r="A829" s="94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05"/>
      <c r="N829" s="105"/>
      <c r="O829" s="105"/>
      <c r="P829" s="105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</row>
    <row r="830" spans="1:30" ht="18.75" customHeight="1">
      <c r="A830" s="94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05"/>
      <c r="N830" s="105"/>
      <c r="O830" s="105"/>
      <c r="P830" s="105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</row>
    <row r="831" spans="1:30" ht="18.75" customHeight="1">
      <c r="A831" s="94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05"/>
      <c r="N831" s="105"/>
      <c r="O831" s="105"/>
      <c r="P831" s="105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</row>
    <row r="832" spans="1:30" ht="18.75" customHeight="1">
      <c r="A832" s="94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05"/>
      <c r="N832" s="105"/>
      <c r="O832" s="105"/>
      <c r="P832" s="105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</row>
    <row r="833" spans="1:30" ht="18.75" customHeight="1">
      <c r="A833" s="94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05"/>
      <c r="N833" s="105"/>
      <c r="O833" s="105"/>
      <c r="P833" s="105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</row>
    <row r="834" spans="1:30" ht="18.75" customHeight="1">
      <c r="A834" s="94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05"/>
      <c r="N834" s="105"/>
      <c r="O834" s="105"/>
      <c r="P834" s="105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</row>
    <row r="835" spans="1:30" ht="18.75" customHeight="1">
      <c r="A835" s="94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05"/>
      <c r="N835" s="105"/>
      <c r="O835" s="105"/>
      <c r="P835" s="105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</row>
    <row r="836" spans="1:30" ht="18.75" customHeight="1">
      <c r="A836" s="94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05"/>
      <c r="N836" s="105"/>
      <c r="O836" s="105"/>
      <c r="P836" s="105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</row>
    <row r="837" spans="1:30" ht="18.75" customHeight="1">
      <c r="A837" s="94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05"/>
      <c r="N837" s="105"/>
      <c r="O837" s="105"/>
      <c r="P837" s="105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</row>
    <row r="838" spans="1:30" ht="18.75" customHeight="1">
      <c r="A838" s="94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05"/>
      <c r="N838" s="105"/>
      <c r="O838" s="105"/>
      <c r="P838" s="105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</row>
    <row r="839" spans="1:30" ht="18.75" customHeight="1">
      <c r="A839" s="94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05"/>
      <c r="N839" s="105"/>
      <c r="O839" s="105"/>
      <c r="P839" s="105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</row>
    <row r="840" spans="1:30" ht="18.75" customHeight="1">
      <c r="A840" s="94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05"/>
      <c r="N840" s="105"/>
      <c r="O840" s="105"/>
      <c r="P840" s="105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</row>
    <row r="841" spans="1:30" ht="18.75" customHeight="1">
      <c r="A841" s="94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05"/>
      <c r="N841" s="105"/>
      <c r="O841" s="105"/>
      <c r="P841" s="105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</row>
    <row r="842" spans="1:30" ht="18.75" customHeight="1">
      <c r="A842" s="94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05"/>
      <c r="N842" s="105"/>
      <c r="O842" s="105"/>
      <c r="P842" s="105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</row>
    <row r="843" spans="1:30" ht="18.75" customHeight="1">
      <c r="A843" s="94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05"/>
      <c r="N843" s="105"/>
      <c r="O843" s="105"/>
      <c r="P843" s="105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</row>
    <row r="844" spans="1:30" ht="18.75" customHeight="1">
      <c r="A844" s="94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05"/>
      <c r="N844" s="105"/>
      <c r="O844" s="105"/>
      <c r="P844" s="105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</row>
    <row r="845" spans="1:30" ht="18.75" customHeight="1">
      <c r="A845" s="94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05"/>
      <c r="N845" s="105"/>
      <c r="O845" s="105"/>
      <c r="P845" s="105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</row>
    <row r="846" spans="1:30" ht="18.75" customHeight="1">
      <c r="A846" s="94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05"/>
      <c r="N846" s="105"/>
      <c r="O846" s="105"/>
      <c r="P846" s="105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</row>
    <row r="847" spans="1:30" ht="18.75" customHeight="1">
      <c r="A847" s="94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05"/>
      <c r="N847" s="105"/>
      <c r="O847" s="105"/>
      <c r="P847" s="105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</row>
    <row r="848" spans="1:30" ht="18.75" customHeight="1">
      <c r="A848" s="94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05"/>
      <c r="N848" s="105"/>
      <c r="O848" s="105"/>
      <c r="P848" s="105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</row>
    <row r="849" spans="1:30" ht="18.75" customHeight="1">
      <c r="A849" s="94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05"/>
      <c r="N849" s="105"/>
      <c r="O849" s="105"/>
      <c r="P849" s="105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</row>
    <row r="850" spans="1:30" ht="18.75" customHeight="1">
      <c r="A850" s="94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05"/>
      <c r="N850" s="105"/>
      <c r="O850" s="105"/>
      <c r="P850" s="105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</row>
    <row r="851" spans="1:30" ht="18.75" customHeight="1">
      <c r="A851" s="94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05"/>
      <c r="N851" s="105"/>
      <c r="O851" s="105"/>
      <c r="P851" s="105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</row>
    <row r="852" spans="1:30" ht="18.75" customHeight="1">
      <c r="A852" s="94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05"/>
      <c r="N852" s="105"/>
      <c r="O852" s="105"/>
      <c r="P852" s="105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</row>
    <row r="853" spans="1:30" ht="18.75" customHeight="1">
      <c r="A853" s="94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05"/>
      <c r="N853" s="105"/>
      <c r="O853" s="105"/>
      <c r="P853" s="105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</row>
    <row r="854" spans="1:30" ht="18.75" customHeight="1">
      <c r="A854" s="94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05"/>
      <c r="N854" s="105"/>
      <c r="O854" s="105"/>
      <c r="P854" s="105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</row>
    <row r="855" spans="1:30" ht="18.75" customHeight="1">
      <c r="A855" s="94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05"/>
      <c r="N855" s="105"/>
      <c r="O855" s="105"/>
      <c r="P855" s="105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</row>
    <row r="856" spans="1:30" ht="18.75" customHeight="1">
      <c r="A856" s="94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05"/>
      <c r="N856" s="105"/>
      <c r="O856" s="105"/>
      <c r="P856" s="105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</row>
    <row r="857" spans="1:30" ht="18.75" customHeight="1">
      <c r="A857" s="94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05"/>
      <c r="N857" s="105"/>
      <c r="O857" s="105"/>
      <c r="P857" s="105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</row>
    <row r="858" spans="1:30" ht="18.75" customHeight="1">
      <c r="A858" s="94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05"/>
      <c r="N858" s="105"/>
      <c r="O858" s="105"/>
      <c r="P858" s="105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</row>
    <row r="859" spans="1:30" ht="18.75" customHeight="1">
      <c r="A859" s="94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05"/>
      <c r="N859" s="105"/>
      <c r="O859" s="105"/>
      <c r="P859" s="105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</row>
    <row r="860" spans="1:30" ht="18.75" customHeight="1">
      <c r="A860" s="94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05"/>
      <c r="N860" s="105"/>
      <c r="O860" s="105"/>
      <c r="P860" s="105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</row>
    <row r="861" spans="1:30" ht="18.75" customHeight="1">
      <c r="A861" s="94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05"/>
      <c r="N861" s="105"/>
      <c r="O861" s="105"/>
      <c r="P861" s="105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</row>
    <row r="862" spans="1:30" ht="18.75" customHeight="1">
      <c r="A862" s="94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05"/>
      <c r="N862" s="105"/>
      <c r="O862" s="105"/>
      <c r="P862" s="105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</row>
    <row r="863" spans="1:30" ht="18.75" customHeight="1">
      <c r="A863" s="94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05"/>
      <c r="N863" s="105"/>
      <c r="O863" s="105"/>
      <c r="P863" s="105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</row>
    <row r="864" spans="1:30" ht="18.75" customHeight="1">
      <c r="A864" s="94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05"/>
      <c r="N864" s="105"/>
      <c r="O864" s="105"/>
      <c r="P864" s="105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</row>
    <row r="865" spans="1:30" ht="18.75" customHeight="1">
      <c r="A865" s="94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05"/>
      <c r="N865" s="105"/>
      <c r="O865" s="105"/>
      <c r="P865" s="105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</row>
    <row r="866" spans="1:30" ht="18.75" customHeight="1">
      <c r="A866" s="94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05"/>
      <c r="N866" s="105"/>
      <c r="O866" s="105"/>
      <c r="P866" s="105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</row>
    <row r="867" spans="1:30" ht="18.75" customHeight="1">
      <c r="A867" s="94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05"/>
      <c r="N867" s="105"/>
      <c r="O867" s="105"/>
      <c r="P867" s="105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</row>
    <row r="868" spans="1:30" ht="18.75" customHeight="1">
      <c r="A868" s="94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05"/>
      <c r="N868" s="105"/>
      <c r="O868" s="105"/>
      <c r="P868" s="105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</row>
    <row r="869" spans="1:30" ht="18.75" customHeight="1">
      <c r="A869" s="94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05"/>
      <c r="N869" s="105"/>
      <c r="O869" s="105"/>
      <c r="P869" s="105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</row>
    <row r="870" spans="1:30" ht="18.75" customHeight="1">
      <c r="A870" s="94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05"/>
      <c r="N870" s="105"/>
      <c r="O870" s="105"/>
      <c r="P870" s="105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</row>
    <row r="871" spans="1:30" ht="18.75" customHeight="1">
      <c r="A871" s="94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05"/>
      <c r="N871" s="105"/>
      <c r="O871" s="105"/>
      <c r="P871" s="105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</row>
    <row r="872" spans="1:30" ht="18.75" customHeight="1">
      <c r="A872" s="94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05"/>
      <c r="N872" s="105"/>
      <c r="O872" s="105"/>
      <c r="P872" s="105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</row>
    <row r="873" spans="1:30" ht="18.75" customHeight="1">
      <c r="A873" s="94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05"/>
      <c r="N873" s="105"/>
      <c r="O873" s="105"/>
      <c r="P873" s="105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</row>
    <row r="874" spans="1:30" ht="18.75" customHeight="1">
      <c r="A874" s="94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05"/>
      <c r="N874" s="105"/>
      <c r="O874" s="105"/>
      <c r="P874" s="105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</row>
    <row r="875" spans="1:30" ht="18.75" customHeight="1">
      <c r="A875" s="94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05"/>
      <c r="N875" s="105"/>
      <c r="O875" s="105"/>
      <c r="P875" s="105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</row>
    <row r="876" spans="1:30" ht="18.75" customHeight="1">
      <c r="A876" s="94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05"/>
      <c r="N876" s="105"/>
      <c r="O876" s="105"/>
      <c r="P876" s="105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</row>
    <row r="877" spans="1:30" ht="18.75" customHeight="1">
      <c r="A877" s="94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05"/>
      <c r="N877" s="105"/>
      <c r="O877" s="105"/>
      <c r="P877" s="105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</row>
    <row r="878" spans="1:30" ht="18.75" customHeight="1">
      <c r="A878" s="94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05"/>
      <c r="N878" s="105"/>
      <c r="O878" s="105"/>
      <c r="P878" s="105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</row>
    <row r="879" spans="1:30" ht="18.75" customHeight="1">
      <c r="A879" s="94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05"/>
      <c r="N879" s="105"/>
      <c r="O879" s="105"/>
      <c r="P879" s="105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</row>
    <row r="880" spans="1:30" ht="18.75" customHeight="1">
      <c r="A880" s="94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05"/>
      <c r="N880" s="105"/>
      <c r="O880" s="105"/>
      <c r="P880" s="105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</row>
    <row r="881" spans="1:30" ht="18.75" customHeight="1">
      <c r="A881" s="94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05"/>
      <c r="N881" s="105"/>
      <c r="O881" s="105"/>
      <c r="P881" s="105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</row>
    <row r="882" spans="1:30" ht="18.75" customHeight="1">
      <c r="A882" s="94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05"/>
      <c r="N882" s="105"/>
      <c r="O882" s="105"/>
      <c r="P882" s="105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</row>
    <row r="883" spans="1:30" ht="18.75" customHeight="1">
      <c r="A883" s="94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05"/>
      <c r="N883" s="105"/>
      <c r="O883" s="105"/>
      <c r="P883" s="105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</row>
    <row r="884" spans="1:30" ht="18.75" customHeight="1">
      <c r="A884" s="94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05"/>
      <c r="N884" s="105"/>
      <c r="O884" s="105"/>
      <c r="P884" s="105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</row>
    <row r="885" spans="1:30" ht="18.75" customHeight="1">
      <c r="A885" s="94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05"/>
      <c r="N885" s="105"/>
      <c r="O885" s="105"/>
      <c r="P885" s="105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</row>
    <row r="886" spans="1:30" ht="18.75" customHeight="1">
      <c r="A886" s="94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05"/>
      <c r="N886" s="105"/>
      <c r="O886" s="105"/>
      <c r="P886" s="105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</row>
    <row r="887" spans="1:30" ht="18.75" customHeight="1">
      <c r="A887" s="94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05"/>
      <c r="N887" s="105"/>
      <c r="O887" s="105"/>
      <c r="P887" s="105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</row>
    <row r="888" spans="1:30" ht="18.75" customHeight="1">
      <c r="A888" s="94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05"/>
      <c r="N888" s="105"/>
      <c r="O888" s="105"/>
      <c r="P888" s="105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</row>
    <row r="889" spans="1:30" ht="18.75" customHeight="1">
      <c r="A889" s="94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05"/>
      <c r="N889" s="105"/>
      <c r="O889" s="105"/>
      <c r="P889" s="105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</row>
    <row r="890" spans="1:30" ht="18.75" customHeight="1">
      <c r="A890" s="94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05"/>
      <c r="N890" s="105"/>
      <c r="O890" s="105"/>
      <c r="P890" s="105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</row>
    <row r="891" spans="1:30" ht="18.75" customHeight="1">
      <c r="A891" s="94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05"/>
      <c r="N891" s="105"/>
      <c r="O891" s="105"/>
      <c r="P891" s="105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</row>
    <row r="892" spans="1:30" ht="18.75" customHeight="1">
      <c r="A892" s="94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05"/>
      <c r="N892" s="105"/>
      <c r="O892" s="105"/>
      <c r="P892" s="105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</row>
    <row r="893" spans="1:30" ht="18.75" customHeight="1">
      <c r="A893" s="94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05"/>
      <c r="N893" s="105"/>
      <c r="O893" s="105"/>
      <c r="P893" s="105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</row>
    <row r="894" spans="1:30" ht="18.75" customHeight="1">
      <c r="A894" s="94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05"/>
      <c r="N894" s="105"/>
      <c r="O894" s="105"/>
      <c r="P894" s="105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</row>
    <row r="895" spans="1:30" ht="18.75" customHeight="1">
      <c r="A895" s="94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05"/>
      <c r="N895" s="105"/>
      <c r="O895" s="105"/>
      <c r="P895" s="105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</row>
    <row r="896" spans="1:30" ht="18.75" customHeight="1">
      <c r="A896" s="94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05"/>
      <c r="N896" s="105"/>
      <c r="O896" s="105"/>
      <c r="P896" s="105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</row>
    <row r="897" spans="1:30" ht="18.75" customHeight="1">
      <c r="A897" s="94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05"/>
      <c r="N897" s="105"/>
      <c r="O897" s="105"/>
      <c r="P897" s="105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</row>
    <row r="898" spans="1:30" ht="18.75" customHeight="1">
      <c r="A898" s="94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05"/>
      <c r="N898" s="105"/>
      <c r="O898" s="105"/>
      <c r="P898" s="105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</row>
    <row r="899" spans="1:30" ht="18.75" customHeight="1">
      <c r="A899" s="94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05"/>
      <c r="N899" s="105"/>
      <c r="O899" s="105"/>
      <c r="P899" s="105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</row>
    <row r="900" spans="1:30" ht="18.75" customHeight="1">
      <c r="A900" s="94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05"/>
      <c r="N900" s="105"/>
      <c r="O900" s="105"/>
      <c r="P900" s="105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</row>
    <row r="901" spans="1:30" ht="18.75" customHeight="1">
      <c r="A901" s="94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05"/>
      <c r="N901" s="105"/>
      <c r="O901" s="105"/>
      <c r="P901" s="105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</row>
    <row r="902" spans="1:30" ht="18.75" customHeight="1">
      <c r="A902" s="94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05"/>
      <c r="N902" s="105"/>
      <c r="O902" s="105"/>
      <c r="P902" s="105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</row>
    <row r="903" spans="1:30" ht="18.75" customHeight="1">
      <c r="A903" s="94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05"/>
      <c r="N903" s="105"/>
      <c r="O903" s="105"/>
      <c r="P903" s="105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</row>
    <row r="904" spans="1:30" ht="18.75" customHeight="1">
      <c r="A904" s="94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05"/>
      <c r="N904" s="105"/>
      <c r="O904" s="105"/>
      <c r="P904" s="105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</row>
    <row r="905" spans="1:30" ht="18.75" customHeight="1">
      <c r="A905" s="94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05"/>
      <c r="N905" s="105"/>
      <c r="O905" s="105"/>
      <c r="P905" s="105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</row>
    <row r="906" spans="1:30" ht="18.75" customHeight="1">
      <c r="A906" s="94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05"/>
      <c r="N906" s="105"/>
      <c r="O906" s="105"/>
      <c r="P906" s="105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</row>
    <row r="907" spans="1:30" ht="18.75" customHeight="1">
      <c r="A907" s="94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05"/>
      <c r="N907" s="105"/>
      <c r="O907" s="105"/>
      <c r="P907" s="105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</row>
    <row r="908" spans="1:30" ht="18.75" customHeight="1">
      <c r="A908" s="94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05"/>
      <c r="N908" s="105"/>
      <c r="O908" s="105"/>
      <c r="P908" s="105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</row>
    <row r="909" spans="1:30" ht="18.75" customHeight="1">
      <c r="A909" s="94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05"/>
      <c r="N909" s="105"/>
      <c r="O909" s="105"/>
      <c r="P909" s="105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</row>
    <row r="910" spans="1:30" ht="18.75" customHeight="1">
      <c r="A910" s="94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05"/>
      <c r="N910" s="105"/>
      <c r="O910" s="105"/>
      <c r="P910" s="105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</row>
    <row r="911" spans="1:30" ht="18.75" customHeight="1">
      <c r="A911" s="94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05"/>
      <c r="N911" s="105"/>
      <c r="O911" s="105"/>
      <c r="P911" s="105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</row>
    <row r="912" spans="1:30" ht="18.75" customHeight="1">
      <c r="A912" s="94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05"/>
      <c r="N912" s="105"/>
      <c r="O912" s="105"/>
      <c r="P912" s="105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</row>
    <row r="913" spans="1:30" ht="18.75" customHeight="1">
      <c r="A913" s="94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05"/>
      <c r="N913" s="105"/>
      <c r="O913" s="105"/>
      <c r="P913" s="105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</row>
    <row r="914" spans="1:30" ht="18.75" customHeight="1">
      <c r="A914" s="94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05"/>
      <c r="N914" s="105"/>
      <c r="O914" s="105"/>
      <c r="P914" s="105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</row>
    <row r="915" spans="1:30" ht="18.75" customHeight="1">
      <c r="A915" s="94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05"/>
      <c r="N915" s="105"/>
      <c r="O915" s="105"/>
      <c r="P915" s="105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</row>
    <row r="916" spans="1:30" ht="18.75" customHeight="1">
      <c r="A916" s="94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05"/>
      <c r="N916" s="105"/>
      <c r="O916" s="105"/>
      <c r="P916" s="105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</row>
    <row r="917" spans="1:30" ht="18.75" customHeight="1">
      <c r="A917" s="94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05"/>
      <c r="N917" s="105"/>
      <c r="O917" s="105"/>
      <c r="P917" s="105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</row>
    <row r="918" spans="1:30" ht="18.75" customHeight="1">
      <c r="A918" s="94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05"/>
      <c r="N918" s="105"/>
      <c r="O918" s="105"/>
      <c r="P918" s="105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</row>
    <row r="919" spans="1:30" ht="18.75" customHeight="1">
      <c r="A919" s="94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05"/>
      <c r="N919" s="105"/>
      <c r="O919" s="105"/>
      <c r="P919" s="105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</row>
    <row r="920" spans="1:30" ht="18.75" customHeight="1">
      <c r="A920" s="94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05"/>
      <c r="N920" s="105"/>
      <c r="O920" s="105"/>
      <c r="P920" s="105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</row>
    <row r="921" spans="1:30" ht="18.75" customHeight="1">
      <c r="A921" s="94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05"/>
      <c r="N921" s="105"/>
      <c r="O921" s="105"/>
      <c r="P921" s="105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</row>
    <row r="922" spans="1:30" ht="18.75" customHeight="1">
      <c r="A922" s="94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05"/>
      <c r="N922" s="105"/>
      <c r="O922" s="105"/>
      <c r="P922" s="105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</row>
    <row r="923" spans="1:30" ht="18.75" customHeight="1">
      <c r="A923" s="94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05"/>
      <c r="N923" s="105"/>
      <c r="O923" s="105"/>
      <c r="P923" s="105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</row>
    <row r="924" spans="1:30" ht="18.75" customHeight="1">
      <c r="A924" s="94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05"/>
      <c r="N924" s="105"/>
      <c r="O924" s="105"/>
      <c r="P924" s="105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</row>
    <row r="925" spans="1:30" ht="18.75" customHeight="1">
      <c r="A925" s="94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05"/>
      <c r="N925" s="105"/>
      <c r="O925" s="105"/>
      <c r="P925" s="105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</row>
    <row r="926" spans="1:30" ht="18.75" customHeight="1">
      <c r="A926" s="94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05"/>
      <c r="N926" s="105"/>
      <c r="O926" s="105"/>
      <c r="P926" s="105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</row>
    <row r="927" spans="1:30" ht="18.75" customHeight="1">
      <c r="A927" s="94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05"/>
      <c r="N927" s="105"/>
      <c r="O927" s="105"/>
      <c r="P927" s="105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</row>
    <row r="928" spans="1:30" ht="18.75" customHeight="1">
      <c r="A928" s="94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05"/>
      <c r="N928" s="105"/>
      <c r="O928" s="105"/>
      <c r="P928" s="105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</row>
    <row r="929" spans="1:30" ht="18.75" customHeight="1">
      <c r="A929" s="94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05"/>
      <c r="N929" s="105"/>
      <c r="O929" s="105"/>
      <c r="P929" s="105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</row>
    <row r="930" spans="1:30" ht="18.75" customHeight="1">
      <c r="A930" s="94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05"/>
      <c r="N930" s="105"/>
      <c r="O930" s="105"/>
      <c r="P930" s="105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</row>
    <row r="931" spans="1:30" ht="18.75" customHeight="1">
      <c r="A931" s="94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05"/>
      <c r="N931" s="105"/>
      <c r="O931" s="105"/>
      <c r="P931" s="105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</row>
    <row r="932" spans="1:30" ht="18.75" customHeight="1">
      <c r="A932" s="94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05"/>
      <c r="N932" s="105"/>
      <c r="O932" s="105"/>
      <c r="P932" s="105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</row>
    <row r="933" spans="1:30" ht="18.75" customHeight="1">
      <c r="A933" s="94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05"/>
      <c r="N933" s="105"/>
      <c r="O933" s="105"/>
      <c r="P933" s="105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</row>
    <row r="934" spans="1:30" ht="18.75" customHeight="1">
      <c r="A934" s="94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05"/>
      <c r="N934" s="105"/>
      <c r="O934" s="105"/>
      <c r="P934" s="105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</row>
    <row r="935" spans="1:30" ht="18.75" customHeight="1">
      <c r="A935" s="94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05"/>
      <c r="N935" s="105"/>
      <c r="O935" s="105"/>
      <c r="P935" s="105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</row>
    <row r="936" spans="1:30" ht="18.75" customHeight="1">
      <c r="A936" s="94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05"/>
      <c r="N936" s="105"/>
      <c r="O936" s="105"/>
      <c r="P936" s="105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</row>
    <row r="937" spans="1:30" ht="18.75" customHeight="1">
      <c r="A937" s="94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05"/>
      <c r="N937" s="105"/>
      <c r="O937" s="105"/>
      <c r="P937" s="105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</row>
    <row r="938" spans="1:30" ht="18.75" customHeight="1">
      <c r="A938" s="94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05"/>
      <c r="N938" s="105"/>
      <c r="O938" s="105"/>
      <c r="P938" s="105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</row>
    <row r="939" spans="1:30" ht="18.75" customHeight="1">
      <c r="A939" s="94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05"/>
      <c r="N939" s="105"/>
      <c r="O939" s="105"/>
      <c r="P939" s="105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</row>
    <row r="940" spans="1:30" ht="18.75" customHeight="1">
      <c r="A940" s="94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05"/>
      <c r="N940" s="105"/>
      <c r="O940" s="105"/>
      <c r="P940" s="105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</row>
    <row r="941" spans="1:30" ht="18.75" customHeight="1">
      <c r="A941" s="94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05"/>
      <c r="N941" s="105"/>
      <c r="O941" s="105"/>
      <c r="P941" s="105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</row>
    <row r="942" spans="1:30" ht="18.75" customHeight="1">
      <c r="A942" s="94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05"/>
      <c r="N942" s="105"/>
      <c r="O942" s="105"/>
      <c r="P942" s="105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</row>
    <row r="943" spans="1:30" ht="18.75" customHeight="1">
      <c r="A943" s="94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05"/>
      <c r="N943" s="105"/>
      <c r="O943" s="105"/>
      <c r="P943" s="105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</row>
    <row r="944" spans="1:30" ht="18.75" customHeight="1">
      <c r="A944" s="94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05"/>
      <c r="N944" s="105"/>
      <c r="O944" s="105"/>
      <c r="P944" s="105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</row>
    <row r="945" spans="1:30" ht="18.75" customHeight="1">
      <c r="A945" s="94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05"/>
      <c r="N945" s="105"/>
      <c r="O945" s="105"/>
      <c r="P945" s="105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</row>
    <row r="946" spans="1:30" ht="18.75" customHeight="1">
      <c r="A946" s="94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05"/>
      <c r="N946" s="105"/>
      <c r="O946" s="105"/>
      <c r="P946" s="105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</row>
    <row r="947" spans="1:30" ht="18.75" customHeight="1">
      <c r="A947" s="94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05"/>
      <c r="N947" s="105"/>
      <c r="O947" s="105"/>
      <c r="P947" s="105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</row>
    <row r="948" spans="1:30" ht="18.75" customHeight="1">
      <c r="A948" s="94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05"/>
      <c r="N948" s="105"/>
      <c r="O948" s="105"/>
      <c r="P948" s="105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</row>
    <row r="949" spans="1:30" ht="18.75" customHeight="1">
      <c r="A949" s="94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05"/>
      <c r="N949" s="105"/>
      <c r="O949" s="105"/>
      <c r="P949" s="105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</row>
    <row r="950" spans="1:30" ht="18.75" customHeight="1">
      <c r="A950" s="94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05"/>
      <c r="N950" s="105"/>
      <c r="O950" s="105"/>
      <c r="P950" s="105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</row>
    <row r="951" spans="1:30" ht="18.75" customHeight="1">
      <c r="A951" s="94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05"/>
      <c r="N951" s="105"/>
      <c r="O951" s="105"/>
      <c r="P951" s="105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</row>
    <row r="952" spans="1:30" ht="18.75" customHeight="1">
      <c r="A952" s="94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05"/>
      <c r="N952" s="105"/>
      <c r="O952" s="105"/>
      <c r="P952" s="105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</row>
    <row r="953" spans="1:30" ht="18.75" customHeight="1">
      <c r="A953" s="94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05"/>
      <c r="N953" s="105"/>
      <c r="O953" s="105"/>
      <c r="P953" s="105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</row>
    <row r="954" spans="1:30" ht="18.75" customHeight="1">
      <c r="A954" s="94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05"/>
      <c r="N954" s="105"/>
      <c r="O954" s="105"/>
      <c r="P954" s="105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</row>
    <row r="955" spans="1:30" ht="18.75" customHeight="1">
      <c r="A955" s="94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05"/>
      <c r="N955" s="105"/>
      <c r="O955" s="105"/>
      <c r="P955" s="105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</row>
    <row r="956" spans="1:30" ht="18.75" customHeight="1">
      <c r="A956" s="94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05"/>
      <c r="N956" s="105"/>
      <c r="O956" s="105"/>
      <c r="P956" s="105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</row>
    <row r="957" spans="1:30" ht="18.75" customHeight="1">
      <c r="A957" s="94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05"/>
      <c r="N957" s="105"/>
      <c r="O957" s="105"/>
      <c r="P957" s="105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</row>
    <row r="958" spans="1:30" ht="18.75" customHeight="1">
      <c r="A958" s="94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05"/>
      <c r="N958" s="105"/>
      <c r="O958" s="105"/>
      <c r="P958" s="105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</row>
    <row r="959" spans="1:30" ht="18.75" customHeight="1">
      <c r="A959" s="94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05"/>
      <c r="N959" s="105"/>
      <c r="O959" s="105"/>
      <c r="P959" s="105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</row>
    <row r="960" spans="1:30" ht="18.75" customHeight="1">
      <c r="A960" s="94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05"/>
      <c r="N960" s="105"/>
      <c r="O960" s="105"/>
      <c r="P960" s="105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</row>
    <row r="961" spans="1:30" ht="18.75" customHeight="1">
      <c r="A961" s="94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05"/>
      <c r="N961" s="105"/>
      <c r="O961" s="105"/>
      <c r="P961" s="105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</row>
    <row r="962" spans="1:30" ht="18.75" customHeight="1">
      <c r="A962" s="94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05"/>
      <c r="N962" s="105"/>
      <c r="O962" s="105"/>
      <c r="P962" s="105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</row>
    <row r="963" spans="1:30" ht="18.75" customHeight="1">
      <c r="A963" s="94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05"/>
      <c r="N963" s="105"/>
      <c r="O963" s="105"/>
      <c r="P963" s="105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</row>
    <row r="964" spans="1:30" ht="18.75" customHeight="1">
      <c r="A964" s="94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05"/>
      <c r="N964" s="105"/>
      <c r="O964" s="105"/>
      <c r="P964" s="105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</row>
    <row r="965" spans="1:30" ht="18.75" customHeight="1">
      <c r="A965" s="94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05"/>
      <c r="N965" s="105"/>
      <c r="O965" s="105"/>
      <c r="P965" s="105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</row>
    <row r="966" spans="1:30" ht="18.75" customHeight="1">
      <c r="A966" s="94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05"/>
      <c r="N966" s="105"/>
      <c r="O966" s="105"/>
      <c r="P966" s="105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</row>
    <row r="967" spans="1:30" ht="18.75" customHeight="1">
      <c r="A967" s="94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05"/>
      <c r="N967" s="105"/>
      <c r="O967" s="105"/>
      <c r="P967" s="105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</row>
    <row r="968" spans="1:30" ht="18.75" customHeight="1">
      <c r="A968" s="94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05"/>
      <c r="N968" s="105"/>
      <c r="O968" s="105"/>
      <c r="P968" s="105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</row>
    <row r="969" spans="1:30" ht="18.75" customHeight="1">
      <c r="A969" s="94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05"/>
      <c r="N969" s="105"/>
      <c r="O969" s="105"/>
      <c r="P969" s="105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</row>
    <row r="970" spans="1:30" ht="18.75" customHeight="1">
      <c r="A970" s="94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05"/>
      <c r="N970" s="105"/>
      <c r="O970" s="105"/>
      <c r="P970" s="105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</row>
    <row r="971" spans="1:30" ht="18.75" customHeight="1">
      <c r="A971" s="94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05"/>
      <c r="N971" s="105"/>
      <c r="O971" s="105"/>
      <c r="P971" s="105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</row>
    <row r="972" spans="1:30" ht="18.75" customHeight="1">
      <c r="A972" s="94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05"/>
      <c r="N972" s="105"/>
      <c r="O972" s="105"/>
      <c r="P972" s="105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</row>
    <row r="973" spans="1:30" ht="18.75" customHeight="1">
      <c r="A973" s="94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05"/>
      <c r="N973" s="105"/>
      <c r="O973" s="105"/>
      <c r="P973" s="105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</row>
    <row r="974" spans="1:30" ht="18.75" customHeight="1">
      <c r="A974" s="94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05"/>
      <c r="N974" s="105"/>
      <c r="O974" s="105"/>
      <c r="P974" s="105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  <c r="AD974" s="1"/>
    </row>
    <row r="975" spans="1:30" ht="18.75" customHeight="1">
      <c r="A975" s="94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05"/>
      <c r="N975" s="105"/>
      <c r="O975" s="105"/>
      <c r="P975" s="105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</row>
    <row r="976" spans="1:30" ht="18.75" customHeight="1">
      <c r="A976" s="94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05"/>
      <c r="N976" s="105"/>
      <c r="O976" s="105"/>
      <c r="P976" s="105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</row>
    <row r="977" spans="1:30" ht="18.75" customHeight="1">
      <c r="A977" s="94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05"/>
      <c r="N977" s="105"/>
      <c r="O977" s="105"/>
      <c r="P977" s="105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  <c r="AD977" s="1"/>
    </row>
    <row r="978" spans="1:30" ht="18.75" customHeight="1">
      <c r="A978" s="94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05"/>
      <c r="N978" s="105"/>
      <c r="O978" s="105"/>
      <c r="P978" s="105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  <c r="AD978" s="1"/>
    </row>
    <row r="979" spans="1:30" ht="18.75" customHeight="1">
      <c r="A979" s="94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05"/>
      <c r="N979" s="105"/>
      <c r="O979" s="105"/>
      <c r="P979" s="105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  <c r="AD979" s="1"/>
    </row>
    <row r="980" spans="1:30" ht="18.75" customHeight="1">
      <c r="A980" s="94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05"/>
      <c r="N980" s="105"/>
      <c r="O980" s="105"/>
      <c r="P980" s="105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  <c r="AD980" s="1"/>
    </row>
    <row r="981" spans="1:30" ht="18.75" customHeight="1">
      <c r="A981" s="94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05"/>
      <c r="N981" s="105"/>
      <c r="O981" s="105"/>
      <c r="P981" s="105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  <c r="AD981" s="1"/>
    </row>
    <row r="982" spans="1:30" ht="18.75" customHeight="1">
      <c r="A982" s="94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05"/>
      <c r="N982" s="105"/>
      <c r="O982" s="105"/>
      <c r="P982" s="105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  <c r="AD982" s="1"/>
    </row>
    <row r="983" spans="1:30" ht="18.75" customHeight="1">
      <c r="A983" s="94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05"/>
      <c r="N983" s="105"/>
      <c r="O983" s="105"/>
      <c r="P983" s="105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  <c r="AD983" s="1"/>
    </row>
    <row r="984" spans="1:30" ht="18.75" customHeight="1">
      <c r="A984" s="94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05"/>
      <c r="N984" s="105"/>
      <c r="O984" s="105"/>
      <c r="P984" s="105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  <c r="AD984" s="1"/>
    </row>
    <row r="985" spans="1:30" ht="18.75" customHeight="1">
      <c r="A985" s="94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05"/>
      <c r="N985" s="105"/>
      <c r="O985" s="105"/>
      <c r="P985" s="105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  <c r="AD985" s="1"/>
    </row>
    <row r="986" spans="1:30" ht="18.75" customHeight="1">
      <c r="A986" s="94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05"/>
      <c r="N986" s="105"/>
      <c r="O986" s="105"/>
      <c r="P986" s="105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  <c r="AD986" s="1"/>
    </row>
    <row r="987" spans="1:30" ht="18.75" customHeight="1">
      <c r="A987" s="94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05"/>
      <c r="N987" s="105"/>
      <c r="O987" s="105"/>
      <c r="P987" s="105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  <c r="AD987" s="1"/>
    </row>
    <row r="988" spans="1:30" ht="18.75" customHeight="1">
      <c r="A988" s="94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05"/>
      <c r="N988" s="105"/>
      <c r="O988" s="105"/>
      <c r="P988" s="105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  <c r="AD988" s="1"/>
    </row>
    <row r="989" spans="1:30" ht="18.75" customHeight="1">
      <c r="A989" s="94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05"/>
      <c r="N989" s="105"/>
      <c r="O989" s="105"/>
      <c r="P989" s="105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  <c r="AD989" s="1"/>
    </row>
    <row r="990" spans="1:30" ht="18.75" customHeight="1">
      <c r="A990" s="94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05"/>
      <c r="N990" s="105"/>
      <c r="O990" s="105"/>
      <c r="P990" s="105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  <c r="AD990" s="1"/>
    </row>
    <row r="991" spans="1:30" ht="18.75" customHeight="1">
      <c r="A991" s="94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05"/>
      <c r="N991" s="105"/>
      <c r="O991" s="105"/>
      <c r="P991" s="105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  <c r="AD991" s="1"/>
    </row>
    <row r="992" spans="1:30" ht="18.75" customHeight="1">
      <c r="A992" s="94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05"/>
      <c r="N992" s="105"/>
      <c r="O992" s="105"/>
      <c r="P992" s="105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  <c r="AD992" s="1"/>
    </row>
    <row r="993" spans="1:30" ht="18.75" customHeight="1">
      <c r="A993" s="94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05"/>
      <c r="N993" s="105"/>
      <c r="O993" s="105"/>
      <c r="P993" s="105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  <c r="AD993" s="1"/>
    </row>
    <row r="994" spans="1:30" ht="18.75" customHeight="1">
      <c r="A994" s="94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05"/>
      <c r="N994" s="105"/>
      <c r="O994" s="105"/>
      <c r="P994" s="105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  <c r="AC994" s="1"/>
      <c r="AD994" s="1"/>
    </row>
    <row r="995" spans="1:30" ht="18.75" customHeight="1">
      <c r="A995" s="94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05"/>
      <c r="N995" s="105"/>
      <c r="O995" s="105"/>
      <c r="P995" s="105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  <c r="AC995" s="1"/>
      <c r="AD995" s="1"/>
    </row>
    <row r="996" spans="1:30" ht="18.75" customHeight="1">
      <c r="A996" s="94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05"/>
      <c r="N996" s="105"/>
      <c r="O996" s="105"/>
      <c r="P996" s="105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  <c r="AC996" s="1"/>
      <c r="AD996" s="1"/>
    </row>
    <row r="997" spans="1:30" ht="18.75" customHeight="1">
      <c r="A997" s="94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05"/>
      <c r="N997" s="105"/>
      <c r="O997" s="105"/>
      <c r="P997" s="105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  <c r="AC997" s="1"/>
      <c r="AD997" s="1"/>
    </row>
    <row r="998" spans="1:30" ht="18.75" customHeight="1">
      <c r="A998" s="94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05"/>
      <c r="N998" s="105"/>
      <c r="O998" s="105"/>
      <c r="P998" s="105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  <c r="AC998" s="1"/>
      <c r="AD998" s="1"/>
    </row>
    <row r="999" spans="1:30" ht="18.75" customHeight="1">
      <c r="A999" s="94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05"/>
      <c r="N999" s="105"/>
      <c r="O999" s="105"/>
      <c r="P999" s="105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  <c r="AB999" s="1"/>
      <c r="AC999" s="1"/>
      <c r="AD999" s="1"/>
    </row>
    <row r="1000" spans="1:30" ht="18.75" customHeight="1">
      <c r="A1000" s="94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05"/>
      <c r="N1000" s="105"/>
      <c r="O1000" s="105"/>
      <c r="P1000" s="105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  <c r="AB1000" s="1"/>
      <c r="AC1000" s="1"/>
      <c r="AD1000" s="1"/>
    </row>
    <row r="1001" spans="1:30" ht="18.75" customHeight="1">
      <c r="A1001" s="94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05"/>
      <c r="N1001" s="105"/>
      <c r="O1001" s="105"/>
      <c r="P1001" s="105"/>
      <c r="Q1001" s="1"/>
      <c r="R1001" s="1"/>
      <c r="S1001" s="1"/>
      <c r="T1001" s="1"/>
      <c r="U1001" s="1"/>
      <c r="V1001" s="1"/>
      <c r="W1001" s="1"/>
      <c r="X1001" s="1"/>
      <c r="Y1001" s="1"/>
      <c r="Z1001" s="1"/>
      <c r="AA1001" s="1"/>
      <c r="AB1001" s="1"/>
      <c r="AC1001" s="1"/>
      <c r="AD1001" s="1"/>
    </row>
    <row r="1002" spans="1:30" ht="18.75" customHeight="1">
      <c r="A1002" s="94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05"/>
      <c r="N1002" s="105"/>
      <c r="O1002" s="105"/>
      <c r="P1002" s="105"/>
      <c r="Q1002" s="1"/>
      <c r="R1002" s="1"/>
      <c r="S1002" s="1"/>
      <c r="T1002" s="1"/>
      <c r="U1002" s="1"/>
      <c r="V1002" s="1"/>
      <c r="W1002" s="1"/>
      <c r="X1002" s="1"/>
      <c r="Y1002" s="1"/>
      <c r="Z1002" s="1"/>
      <c r="AA1002" s="1"/>
      <c r="AB1002" s="1"/>
      <c r="AC1002" s="1"/>
      <c r="AD1002" s="1"/>
    </row>
    <row r="1003" spans="1:30" ht="18.75" customHeight="1">
      <c r="A1003" s="94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05"/>
      <c r="N1003" s="105"/>
      <c r="O1003" s="105"/>
      <c r="P1003" s="105"/>
      <c r="Q1003" s="1"/>
      <c r="R1003" s="1"/>
      <c r="S1003" s="1"/>
      <c r="T1003" s="1"/>
      <c r="U1003" s="1"/>
      <c r="V1003" s="1"/>
      <c r="W1003" s="1"/>
      <c r="X1003" s="1"/>
      <c r="Y1003" s="1"/>
      <c r="Z1003" s="1"/>
      <c r="AA1003" s="1"/>
      <c r="AB1003" s="1"/>
      <c r="AC1003" s="1"/>
      <c r="AD1003" s="1"/>
    </row>
    <row r="1004" spans="1:30" ht="18.75" customHeight="1">
      <c r="A1004" s="94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05"/>
      <c r="N1004" s="105"/>
      <c r="O1004" s="105"/>
      <c r="P1004" s="105"/>
      <c r="Q1004" s="1"/>
      <c r="R1004" s="1"/>
      <c r="S1004" s="1"/>
      <c r="T1004" s="1"/>
      <c r="U1004" s="1"/>
      <c r="V1004" s="1"/>
      <c r="W1004" s="1"/>
      <c r="X1004" s="1"/>
      <c r="Y1004" s="1"/>
      <c r="Z1004" s="1"/>
      <c r="AA1004" s="1"/>
      <c r="AB1004" s="1"/>
      <c r="AC1004" s="1"/>
      <c r="AD1004" s="1"/>
    </row>
    <row r="1005" spans="1:30" ht="18.75" customHeight="1">
      <c r="A1005" s="94"/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05"/>
      <c r="N1005" s="105"/>
      <c r="O1005" s="105"/>
      <c r="P1005" s="105"/>
      <c r="Q1005" s="1"/>
      <c r="R1005" s="1"/>
      <c r="S1005" s="1"/>
      <c r="T1005" s="1"/>
      <c r="U1005" s="1"/>
      <c r="V1005" s="1"/>
      <c r="W1005" s="1"/>
      <c r="X1005" s="1"/>
      <c r="Y1005" s="1"/>
      <c r="Z1005" s="1"/>
      <c r="AA1005" s="1"/>
      <c r="AB1005" s="1"/>
      <c r="AC1005" s="1"/>
      <c r="AD1005" s="1"/>
    </row>
    <row r="1006" spans="1:30" ht="18.75" customHeight="1">
      <c r="A1006" s="94"/>
      <c r="B1006" s="1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05"/>
      <c r="N1006" s="105"/>
      <c r="O1006" s="105"/>
      <c r="P1006" s="105"/>
      <c r="Q1006" s="1"/>
      <c r="R1006" s="1"/>
      <c r="S1006" s="1"/>
      <c r="T1006" s="1"/>
      <c r="U1006" s="1"/>
      <c r="V1006" s="1"/>
      <c r="W1006" s="1"/>
      <c r="X1006" s="1"/>
      <c r="Y1006" s="1"/>
      <c r="Z1006" s="1"/>
      <c r="AA1006" s="1"/>
      <c r="AB1006" s="1"/>
      <c r="AC1006" s="1"/>
      <c r="AD1006" s="1"/>
    </row>
    <row r="1007" spans="1:30" ht="18.75" customHeight="1">
      <c r="A1007" s="94"/>
      <c r="B1007" s="1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05"/>
      <c r="N1007" s="105"/>
      <c r="O1007" s="105"/>
      <c r="P1007" s="105"/>
      <c r="Q1007" s="1"/>
      <c r="R1007" s="1"/>
      <c r="S1007" s="1"/>
      <c r="T1007" s="1"/>
      <c r="U1007" s="1"/>
      <c r="V1007" s="1"/>
      <c r="W1007" s="1"/>
      <c r="X1007" s="1"/>
      <c r="Y1007" s="1"/>
      <c r="Z1007" s="1"/>
      <c r="AA1007" s="1"/>
      <c r="AB1007" s="1"/>
      <c r="AC1007" s="1"/>
      <c r="AD1007" s="1"/>
    </row>
    <row r="1008" spans="1:30" ht="18.75" customHeight="1">
      <c r="A1008" s="94"/>
      <c r="B1008" s="1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05"/>
      <c r="N1008" s="105"/>
      <c r="O1008" s="105"/>
      <c r="P1008" s="105"/>
      <c r="Q1008" s="1"/>
      <c r="R1008" s="1"/>
      <c r="S1008" s="1"/>
      <c r="T1008" s="1"/>
      <c r="U1008" s="1"/>
      <c r="V1008" s="1"/>
      <c r="W1008" s="1"/>
      <c r="X1008" s="1"/>
      <c r="Y1008" s="1"/>
      <c r="Z1008" s="1"/>
      <c r="AA1008" s="1"/>
      <c r="AB1008" s="1"/>
      <c r="AC1008" s="1"/>
      <c r="AD1008" s="1"/>
    </row>
    <row r="1009" spans="1:30" ht="18.75" customHeight="1">
      <c r="A1009" s="94"/>
      <c r="B1009" s="1"/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05"/>
      <c r="N1009" s="105"/>
      <c r="O1009" s="105"/>
      <c r="P1009" s="105"/>
      <c r="Q1009" s="1"/>
      <c r="R1009" s="1"/>
      <c r="S1009" s="1"/>
      <c r="T1009" s="1"/>
      <c r="U1009" s="1"/>
      <c r="V1009" s="1"/>
      <c r="W1009" s="1"/>
      <c r="X1009" s="1"/>
      <c r="Y1009" s="1"/>
      <c r="Z1009" s="1"/>
      <c r="AA1009" s="1"/>
      <c r="AB1009" s="1"/>
      <c r="AC1009" s="1"/>
      <c r="AD1009" s="1"/>
    </row>
    <row r="1010" spans="1:30" ht="18.75" customHeight="1">
      <c r="A1010" s="94"/>
      <c r="B1010" s="1"/>
      <c r="C1010" s="1"/>
      <c r="D1010" s="1"/>
      <c r="E1010" s="1"/>
      <c r="F1010" s="1"/>
      <c r="G1010" s="1"/>
      <c r="H1010" s="1"/>
      <c r="I1010" s="1"/>
      <c r="J1010" s="1"/>
      <c r="K1010" s="1"/>
      <c r="L1010" s="1"/>
      <c r="M1010" s="105"/>
      <c r="N1010" s="105"/>
      <c r="O1010" s="105"/>
      <c r="P1010" s="105"/>
      <c r="Q1010" s="1"/>
      <c r="R1010" s="1"/>
      <c r="S1010" s="1"/>
      <c r="T1010" s="1"/>
      <c r="U1010" s="1"/>
      <c r="V1010" s="1"/>
      <c r="W1010" s="1"/>
      <c r="X1010" s="1"/>
      <c r="Y1010" s="1"/>
      <c r="Z1010" s="1"/>
      <c r="AA1010" s="1"/>
      <c r="AB1010" s="1"/>
      <c r="AC1010" s="1"/>
      <c r="AD1010" s="1"/>
    </row>
    <row r="1011" spans="1:30" ht="18.75" customHeight="1">
      <c r="A1011" s="94"/>
      <c r="B1011" s="1"/>
      <c r="C1011" s="1"/>
      <c r="D1011" s="1"/>
      <c r="E1011" s="1"/>
      <c r="F1011" s="1"/>
      <c r="G1011" s="1"/>
      <c r="H1011" s="1"/>
      <c r="I1011" s="1"/>
      <c r="J1011" s="1"/>
      <c r="K1011" s="1"/>
      <c r="L1011" s="1"/>
      <c r="M1011" s="105"/>
      <c r="N1011" s="105"/>
      <c r="O1011" s="105"/>
      <c r="P1011" s="105"/>
      <c r="Q1011" s="1"/>
      <c r="R1011" s="1"/>
      <c r="S1011" s="1"/>
      <c r="T1011" s="1"/>
      <c r="U1011" s="1"/>
      <c r="V1011" s="1"/>
      <c r="W1011" s="1"/>
      <c r="X1011" s="1"/>
      <c r="Y1011" s="1"/>
      <c r="Z1011" s="1"/>
      <c r="AA1011" s="1"/>
      <c r="AB1011" s="1"/>
      <c r="AC1011" s="1"/>
      <c r="AD1011" s="1"/>
    </row>
    <row r="1012" spans="1:30" ht="18.75" customHeight="1">
      <c r="A1012" s="94"/>
      <c r="B1012" s="1"/>
      <c r="C1012" s="1"/>
      <c r="D1012" s="1"/>
      <c r="E1012" s="1"/>
      <c r="F1012" s="1"/>
      <c r="G1012" s="1"/>
      <c r="H1012" s="1"/>
      <c r="I1012" s="1"/>
      <c r="J1012" s="1"/>
      <c r="K1012" s="1"/>
      <c r="L1012" s="1"/>
      <c r="M1012" s="105"/>
      <c r="N1012" s="105"/>
      <c r="O1012" s="105"/>
      <c r="P1012" s="105"/>
      <c r="Q1012" s="1"/>
      <c r="R1012" s="1"/>
      <c r="S1012" s="1"/>
      <c r="T1012" s="1"/>
      <c r="U1012" s="1"/>
      <c r="V1012" s="1"/>
      <c r="W1012" s="1"/>
      <c r="X1012" s="1"/>
      <c r="Y1012" s="1"/>
      <c r="Z1012" s="1"/>
      <c r="AA1012" s="1"/>
      <c r="AB1012" s="1"/>
      <c r="AC1012" s="1"/>
      <c r="AD1012" s="1"/>
    </row>
    <row r="1013" spans="1:30" ht="18.75" customHeight="1">
      <c r="A1013" s="94"/>
      <c r="B1013" s="1"/>
      <c r="C1013" s="1"/>
      <c r="D1013" s="1"/>
      <c r="E1013" s="1"/>
      <c r="F1013" s="1"/>
      <c r="G1013" s="1"/>
      <c r="H1013" s="1"/>
      <c r="I1013" s="1"/>
      <c r="J1013" s="1"/>
      <c r="K1013" s="1"/>
      <c r="L1013" s="1"/>
      <c r="M1013" s="105"/>
      <c r="N1013" s="105"/>
      <c r="O1013" s="105"/>
      <c r="P1013" s="105"/>
      <c r="Q1013" s="1"/>
      <c r="R1013" s="1"/>
      <c r="S1013" s="1"/>
      <c r="T1013" s="1"/>
      <c r="U1013" s="1"/>
      <c r="V1013" s="1"/>
      <c r="W1013" s="1"/>
      <c r="X1013" s="1"/>
      <c r="Y1013" s="1"/>
      <c r="Z1013" s="1"/>
      <c r="AA1013" s="1"/>
      <c r="AB1013" s="1"/>
      <c r="AC1013" s="1"/>
      <c r="AD1013" s="1"/>
    </row>
    <row r="1014" spans="1:30" ht="18.75" customHeight="1">
      <c r="A1014" s="94"/>
      <c r="B1014" s="1"/>
      <c r="C1014" s="1"/>
      <c r="D1014" s="1"/>
      <c r="E1014" s="1"/>
      <c r="F1014" s="1"/>
      <c r="G1014" s="1"/>
      <c r="H1014" s="1"/>
      <c r="I1014" s="1"/>
      <c r="J1014" s="1"/>
      <c r="K1014" s="1"/>
      <c r="L1014" s="1"/>
      <c r="M1014" s="105"/>
      <c r="N1014" s="105"/>
      <c r="O1014" s="105"/>
      <c r="P1014" s="105"/>
      <c r="Q1014" s="1"/>
      <c r="R1014" s="1"/>
      <c r="S1014" s="1"/>
      <c r="T1014" s="1"/>
      <c r="U1014" s="1"/>
      <c r="V1014" s="1"/>
      <c r="W1014" s="1"/>
      <c r="X1014" s="1"/>
      <c r="Y1014" s="1"/>
      <c r="Z1014" s="1"/>
      <c r="AA1014" s="1"/>
      <c r="AB1014" s="1"/>
      <c r="AC1014" s="1"/>
      <c r="AD1014" s="1"/>
    </row>
    <row r="1015" spans="1:30" ht="18.75" customHeight="1">
      <c r="A1015" s="94"/>
      <c r="B1015" s="1"/>
      <c r="C1015" s="1"/>
      <c r="D1015" s="1"/>
      <c r="E1015" s="1"/>
      <c r="F1015" s="1"/>
      <c r="G1015" s="1"/>
      <c r="H1015" s="1"/>
      <c r="I1015" s="1"/>
      <c r="J1015" s="1"/>
      <c r="K1015" s="1"/>
      <c r="L1015" s="1"/>
      <c r="M1015" s="105"/>
      <c r="N1015" s="105"/>
      <c r="O1015" s="105"/>
      <c r="P1015" s="105"/>
      <c r="Q1015" s="1"/>
      <c r="R1015" s="1"/>
      <c r="S1015" s="1"/>
      <c r="T1015" s="1"/>
      <c r="U1015" s="1"/>
      <c r="V1015" s="1"/>
      <c r="W1015" s="1"/>
      <c r="X1015" s="1"/>
      <c r="Y1015" s="1"/>
      <c r="Z1015" s="1"/>
      <c r="AA1015" s="1"/>
      <c r="AB1015" s="1"/>
      <c r="AC1015" s="1"/>
      <c r="AD1015" s="1"/>
    </row>
    <row r="1016" spans="1:30" ht="18.75" customHeight="1">
      <c r="A1016" s="94"/>
      <c r="B1016" s="1"/>
      <c r="C1016" s="1"/>
      <c r="D1016" s="1"/>
      <c r="E1016" s="1"/>
      <c r="F1016" s="1"/>
      <c r="G1016" s="1"/>
      <c r="H1016" s="1"/>
      <c r="I1016" s="1"/>
      <c r="J1016" s="1"/>
      <c r="K1016" s="1"/>
      <c r="L1016" s="1"/>
      <c r="M1016" s="105"/>
      <c r="N1016" s="105"/>
      <c r="O1016" s="105"/>
      <c r="P1016" s="105"/>
      <c r="Q1016" s="1"/>
      <c r="R1016" s="1"/>
      <c r="S1016" s="1"/>
      <c r="T1016" s="1"/>
      <c r="U1016" s="1"/>
      <c r="V1016" s="1"/>
      <c r="W1016" s="1"/>
      <c r="X1016" s="1"/>
      <c r="Y1016" s="1"/>
      <c r="Z1016" s="1"/>
      <c r="AA1016" s="1"/>
      <c r="AB1016" s="1"/>
      <c r="AC1016" s="1"/>
      <c r="AD1016" s="1"/>
    </row>
    <row r="1017" spans="1:30" ht="18.75" customHeight="1">
      <c r="A1017" s="94"/>
      <c r="B1017" s="1"/>
      <c r="C1017" s="1"/>
      <c r="D1017" s="1"/>
      <c r="E1017" s="1"/>
      <c r="F1017" s="1"/>
      <c r="G1017" s="1"/>
      <c r="H1017" s="1"/>
      <c r="I1017" s="1"/>
      <c r="J1017" s="1"/>
      <c r="K1017" s="1"/>
      <c r="L1017" s="1"/>
      <c r="M1017" s="105"/>
      <c r="N1017" s="105"/>
      <c r="O1017" s="105"/>
      <c r="P1017" s="105"/>
      <c r="Q1017" s="1"/>
      <c r="R1017" s="1"/>
      <c r="S1017" s="1"/>
      <c r="T1017" s="1"/>
      <c r="U1017" s="1"/>
      <c r="V1017" s="1"/>
      <c r="W1017" s="1"/>
      <c r="X1017" s="1"/>
      <c r="Y1017" s="1"/>
      <c r="Z1017" s="1"/>
      <c r="AA1017" s="1"/>
      <c r="AB1017" s="1"/>
      <c r="AC1017" s="1"/>
      <c r="AD1017" s="1"/>
    </row>
    <row r="1018" spans="1:30" ht="18.75" customHeight="1">
      <c r="A1018" s="94"/>
      <c r="B1018" s="1"/>
      <c r="C1018" s="1"/>
      <c r="D1018" s="1"/>
      <c r="E1018" s="1"/>
      <c r="F1018" s="1"/>
      <c r="G1018" s="1"/>
      <c r="H1018" s="1"/>
      <c r="I1018" s="1"/>
      <c r="J1018" s="1"/>
      <c r="K1018" s="1"/>
      <c r="L1018" s="1"/>
      <c r="M1018" s="105"/>
      <c r="N1018" s="105"/>
      <c r="O1018" s="105"/>
      <c r="P1018" s="105"/>
      <c r="Q1018" s="1"/>
      <c r="R1018" s="1"/>
      <c r="S1018" s="1"/>
      <c r="T1018" s="1"/>
      <c r="U1018" s="1"/>
      <c r="V1018" s="1"/>
      <c r="W1018" s="1"/>
      <c r="X1018" s="1"/>
      <c r="Y1018" s="1"/>
      <c r="Z1018" s="1"/>
      <c r="AA1018" s="1"/>
      <c r="AB1018" s="1"/>
      <c r="AC1018" s="1"/>
      <c r="AD1018" s="1"/>
    </row>
    <row r="1019" spans="1:30" ht="18.75" customHeight="1">
      <c r="A1019" s="94"/>
      <c r="B1019" s="1"/>
      <c r="C1019" s="1"/>
      <c r="D1019" s="1"/>
      <c r="E1019" s="1"/>
      <c r="F1019" s="1"/>
      <c r="G1019" s="1"/>
      <c r="H1019" s="1"/>
      <c r="I1019" s="1"/>
      <c r="J1019" s="1"/>
      <c r="K1019" s="1"/>
      <c r="L1019" s="1"/>
      <c r="M1019" s="105"/>
      <c r="N1019" s="105"/>
      <c r="O1019" s="105"/>
      <c r="P1019" s="105"/>
      <c r="Q1019" s="1"/>
      <c r="R1019" s="1"/>
      <c r="S1019" s="1"/>
      <c r="T1019" s="1"/>
      <c r="U1019" s="1"/>
      <c r="V1019" s="1"/>
      <c r="W1019" s="1"/>
      <c r="X1019" s="1"/>
      <c r="Y1019" s="1"/>
      <c r="Z1019" s="1"/>
      <c r="AA1019" s="1"/>
      <c r="AB1019" s="1"/>
      <c r="AC1019" s="1"/>
      <c r="AD1019" s="1"/>
    </row>
    <row r="1020" spans="1:30" ht="18.75" customHeight="1">
      <c r="A1020" s="94"/>
      <c r="B1020" s="1"/>
      <c r="C1020" s="1"/>
      <c r="D1020" s="1"/>
      <c r="E1020" s="1"/>
      <c r="F1020" s="1"/>
      <c r="G1020" s="1"/>
      <c r="H1020" s="1"/>
      <c r="I1020" s="1"/>
      <c r="J1020" s="1"/>
      <c r="K1020" s="1"/>
      <c r="L1020" s="1"/>
      <c r="M1020" s="105"/>
      <c r="N1020" s="105"/>
      <c r="O1020" s="105"/>
      <c r="P1020" s="105"/>
      <c r="Q1020" s="1"/>
      <c r="R1020" s="1"/>
      <c r="S1020" s="1"/>
      <c r="T1020" s="1"/>
      <c r="U1020" s="1"/>
      <c r="V1020" s="1"/>
      <c r="W1020" s="1"/>
      <c r="X1020" s="1"/>
      <c r="Y1020" s="1"/>
      <c r="Z1020" s="1"/>
      <c r="AA1020" s="1"/>
      <c r="AB1020" s="1"/>
      <c r="AC1020" s="1"/>
      <c r="AD1020" s="1"/>
    </row>
    <row r="1021" spans="1:30" ht="18.75" customHeight="1">
      <c r="A1021" s="94"/>
      <c r="B1021" s="1"/>
      <c r="C1021" s="1"/>
      <c r="D1021" s="1"/>
      <c r="E1021" s="1"/>
      <c r="F1021" s="1"/>
      <c r="G1021" s="1"/>
      <c r="H1021" s="1"/>
      <c r="I1021" s="1"/>
      <c r="J1021" s="1"/>
      <c r="K1021" s="1"/>
      <c r="L1021" s="1"/>
      <c r="M1021" s="105"/>
      <c r="N1021" s="105"/>
      <c r="O1021" s="105"/>
      <c r="P1021" s="105"/>
      <c r="Q1021" s="1"/>
      <c r="R1021" s="1"/>
      <c r="S1021" s="1"/>
      <c r="T1021" s="1"/>
      <c r="U1021" s="1"/>
      <c r="V1021" s="1"/>
      <c r="W1021" s="1"/>
      <c r="X1021" s="1"/>
      <c r="Y1021" s="1"/>
      <c r="Z1021" s="1"/>
      <c r="AA1021" s="1"/>
      <c r="AB1021" s="1"/>
      <c r="AC1021" s="1"/>
      <c r="AD1021" s="1"/>
    </row>
    <row r="1022" spans="1:30" ht="18.75" customHeight="1">
      <c r="A1022" s="94"/>
      <c r="B1022" s="1"/>
      <c r="C1022" s="1"/>
      <c r="D1022" s="1"/>
      <c r="E1022" s="1"/>
      <c r="F1022" s="1"/>
      <c r="G1022" s="1"/>
      <c r="H1022" s="1"/>
      <c r="I1022" s="1"/>
      <c r="J1022" s="1"/>
      <c r="K1022" s="1"/>
      <c r="L1022" s="1"/>
      <c r="M1022" s="105"/>
      <c r="N1022" s="105"/>
      <c r="O1022" s="105"/>
      <c r="P1022" s="105"/>
      <c r="Q1022" s="1"/>
      <c r="R1022" s="1"/>
      <c r="S1022" s="1"/>
      <c r="T1022" s="1"/>
      <c r="U1022" s="1"/>
      <c r="V1022" s="1"/>
      <c r="W1022" s="1"/>
      <c r="X1022" s="1"/>
      <c r="Y1022" s="1"/>
      <c r="Z1022" s="1"/>
      <c r="AA1022" s="1"/>
      <c r="AB1022" s="1"/>
      <c r="AC1022" s="1"/>
      <c r="AD1022" s="1"/>
    </row>
    <row r="1023" spans="1:30" ht="18.75" customHeight="1">
      <c r="A1023" s="94"/>
      <c r="B1023" s="1"/>
      <c r="C1023" s="1"/>
      <c r="D1023" s="1"/>
      <c r="E1023" s="1"/>
      <c r="F1023" s="1"/>
      <c r="G1023" s="1"/>
      <c r="H1023" s="1"/>
      <c r="I1023" s="1"/>
      <c r="J1023" s="1"/>
      <c r="K1023" s="1"/>
      <c r="L1023" s="1"/>
      <c r="M1023" s="105"/>
      <c r="N1023" s="105"/>
      <c r="O1023" s="105"/>
      <c r="P1023" s="105"/>
      <c r="Q1023" s="1"/>
      <c r="R1023" s="1"/>
      <c r="S1023" s="1"/>
      <c r="T1023" s="1"/>
      <c r="U1023" s="1"/>
      <c r="V1023" s="1"/>
      <c r="W1023" s="1"/>
      <c r="X1023" s="1"/>
      <c r="Y1023" s="1"/>
      <c r="Z1023" s="1"/>
      <c r="AA1023" s="1"/>
      <c r="AB1023" s="1"/>
      <c r="AC1023" s="1"/>
      <c r="AD1023" s="1"/>
    </row>
    <row r="1024" spans="1:30" ht="18.75" customHeight="1">
      <c r="A1024" s="94"/>
      <c r="B1024" s="1"/>
      <c r="C1024" s="1"/>
      <c r="D1024" s="1"/>
      <c r="E1024" s="1"/>
      <c r="F1024" s="1"/>
      <c r="G1024" s="1"/>
      <c r="H1024" s="1"/>
      <c r="I1024" s="1"/>
      <c r="J1024" s="1"/>
      <c r="K1024" s="1"/>
      <c r="L1024" s="1"/>
      <c r="M1024" s="105"/>
      <c r="N1024" s="105"/>
      <c r="O1024" s="105"/>
      <c r="P1024" s="105"/>
      <c r="Q1024" s="1"/>
      <c r="R1024" s="1"/>
      <c r="S1024" s="1"/>
      <c r="T1024" s="1"/>
      <c r="U1024" s="1"/>
      <c r="V1024" s="1"/>
      <c r="W1024" s="1"/>
      <c r="X1024" s="1"/>
      <c r="Y1024" s="1"/>
      <c r="Z1024" s="1"/>
      <c r="AA1024" s="1"/>
      <c r="AB1024" s="1"/>
      <c r="AC1024" s="1"/>
      <c r="AD1024" s="1"/>
    </row>
    <row r="1025" spans="1:30" ht="18.75" customHeight="1">
      <c r="A1025" s="94"/>
      <c r="B1025" s="1"/>
      <c r="C1025" s="1"/>
      <c r="D1025" s="1"/>
      <c r="E1025" s="1"/>
      <c r="F1025" s="1"/>
      <c r="G1025" s="1"/>
      <c r="H1025" s="1"/>
      <c r="I1025" s="1"/>
      <c r="J1025" s="1"/>
      <c r="K1025" s="1"/>
      <c r="L1025" s="1"/>
      <c r="M1025" s="105"/>
      <c r="N1025" s="105"/>
      <c r="O1025" s="105"/>
      <c r="P1025" s="105"/>
      <c r="Q1025" s="1"/>
      <c r="R1025" s="1"/>
      <c r="S1025" s="1"/>
      <c r="T1025" s="1"/>
      <c r="U1025" s="1"/>
      <c r="V1025" s="1"/>
      <c r="W1025" s="1"/>
      <c r="X1025" s="1"/>
      <c r="Y1025" s="1"/>
      <c r="Z1025" s="1"/>
      <c r="AA1025" s="1"/>
      <c r="AB1025" s="1"/>
      <c r="AC1025" s="1"/>
      <c r="AD1025" s="1"/>
    </row>
    <row r="1026" spans="1:30" ht="18.75" customHeight="1">
      <c r="A1026" s="94"/>
      <c r="B1026" s="1"/>
      <c r="C1026" s="1"/>
      <c r="D1026" s="1"/>
      <c r="E1026" s="1"/>
      <c r="F1026" s="1"/>
      <c r="G1026" s="1"/>
      <c r="H1026" s="1"/>
      <c r="I1026" s="1"/>
      <c r="J1026" s="1"/>
      <c r="K1026" s="1"/>
      <c r="L1026" s="1"/>
      <c r="M1026" s="105"/>
      <c r="N1026" s="105"/>
      <c r="O1026" s="105"/>
      <c r="P1026" s="105"/>
      <c r="Q1026" s="1"/>
      <c r="R1026" s="1"/>
      <c r="S1026" s="1"/>
      <c r="T1026" s="1"/>
      <c r="U1026" s="1"/>
      <c r="V1026" s="1"/>
      <c r="W1026" s="1"/>
      <c r="X1026" s="1"/>
      <c r="Y1026" s="1"/>
      <c r="Z1026" s="1"/>
      <c r="AA1026" s="1"/>
      <c r="AB1026" s="1"/>
      <c r="AC1026" s="1"/>
      <c r="AD1026" s="1"/>
    </row>
    <row r="1027" spans="1:30" ht="18.75" customHeight="1">
      <c r="A1027" s="94"/>
      <c r="B1027" s="1"/>
      <c r="C1027" s="1"/>
      <c r="D1027" s="1"/>
      <c r="E1027" s="1"/>
      <c r="F1027" s="1"/>
      <c r="G1027" s="1"/>
      <c r="H1027" s="1"/>
      <c r="I1027" s="1"/>
      <c r="J1027" s="1"/>
      <c r="K1027" s="1"/>
      <c r="L1027" s="1"/>
      <c r="M1027" s="105"/>
      <c r="N1027" s="105"/>
      <c r="O1027" s="105"/>
      <c r="P1027" s="105"/>
      <c r="Q1027" s="1"/>
      <c r="R1027" s="1"/>
      <c r="S1027" s="1"/>
      <c r="T1027" s="1"/>
      <c r="U1027" s="1"/>
      <c r="V1027" s="1"/>
      <c r="W1027" s="1"/>
      <c r="X1027" s="1"/>
      <c r="Y1027" s="1"/>
      <c r="Z1027" s="1"/>
      <c r="AA1027" s="1"/>
      <c r="AB1027" s="1"/>
      <c r="AC1027" s="1"/>
      <c r="AD1027" s="1"/>
    </row>
    <row r="1028" spans="1:30" ht="18.75" customHeight="1">
      <c r="A1028" s="94"/>
      <c r="B1028" s="1"/>
      <c r="C1028" s="1"/>
      <c r="D1028" s="1"/>
      <c r="E1028" s="1"/>
      <c r="F1028" s="1"/>
      <c r="G1028" s="1"/>
      <c r="H1028" s="1"/>
      <c r="I1028" s="1"/>
      <c r="J1028" s="1"/>
      <c r="K1028" s="1"/>
      <c r="L1028" s="1"/>
      <c r="M1028" s="105"/>
      <c r="N1028" s="105"/>
      <c r="O1028" s="105"/>
      <c r="P1028" s="105"/>
      <c r="Q1028" s="1"/>
      <c r="R1028" s="1"/>
      <c r="S1028" s="1"/>
      <c r="T1028" s="1"/>
      <c r="U1028" s="1"/>
      <c r="V1028" s="1"/>
      <c r="W1028" s="1"/>
      <c r="X1028" s="1"/>
      <c r="Y1028" s="1"/>
      <c r="Z1028" s="1"/>
      <c r="AA1028" s="1"/>
      <c r="AB1028" s="1"/>
      <c r="AC1028" s="1"/>
      <c r="AD1028" s="1"/>
    </row>
    <row r="1029" spans="1:30" ht="18.75" customHeight="1">
      <c r="A1029" s="94"/>
      <c r="B1029" s="1"/>
      <c r="C1029" s="1"/>
      <c r="D1029" s="1"/>
      <c r="E1029" s="1"/>
      <c r="F1029" s="1"/>
      <c r="G1029" s="1"/>
      <c r="H1029" s="1"/>
      <c r="I1029" s="1"/>
      <c r="J1029" s="1"/>
      <c r="K1029" s="1"/>
      <c r="L1029" s="1"/>
      <c r="M1029" s="105"/>
      <c r="N1029" s="105"/>
      <c r="O1029" s="105"/>
      <c r="P1029" s="105"/>
      <c r="Q1029" s="1"/>
      <c r="R1029" s="1"/>
      <c r="S1029" s="1"/>
      <c r="T1029" s="1"/>
      <c r="U1029" s="1"/>
      <c r="V1029" s="1"/>
      <c r="W1029" s="1"/>
      <c r="X1029" s="1"/>
      <c r="Y1029" s="1"/>
      <c r="Z1029" s="1"/>
      <c r="AA1029" s="1"/>
      <c r="AB1029" s="1"/>
      <c r="AC1029" s="1"/>
      <c r="AD1029" s="1"/>
    </row>
    <row r="1030" spans="1:30" ht="18.75" customHeight="1">
      <c r="A1030" s="94"/>
      <c r="B1030" s="1"/>
      <c r="C1030" s="1"/>
      <c r="D1030" s="1"/>
      <c r="E1030" s="1"/>
      <c r="F1030" s="1"/>
      <c r="G1030" s="1"/>
      <c r="H1030" s="1"/>
      <c r="I1030" s="1"/>
      <c r="J1030" s="1"/>
      <c r="K1030" s="1"/>
      <c r="L1030" s="1"/>
      <c r="M1030" s="105"/>
      <c r="N1030" s="105"/>
      <c r="O1030" s="105"/>
      <c r="P1030" s="105"/>
      <c r="Q1030" s="1"/>
      <c r="R1030" s="1"/>
      <c r="S1030" s="1"/>
      <c r="T1030" s="1"/>
      <c r="U1030" s="1"/>
      <c r="V1030" s="1"/>
      <c r="W1030" s="1"/>
      <c r="X1030" s="1"/>
      <c r="Y1030" s="1"/>
      <c r="Z1030" s="1"/>
      <c r="AA1030" s="1"/>
      <c r="AB1030" s="1"/>
      <c r="AC1030" s="1"/>
      <c r="AD1030" s="1"/>
    </row>
    <row r="1031" spans="1:30" ht="18.75" customHeight="1">
      <c r="A1031" s="94"/>
      <c r="B1031" s="1"/>
      <c r="C1031" s="1"/>
      <c r="D1031" s="1"/>
      <c r="E1031" s="1"/>
      <c r="F1031" s="1"/>
      <c r="G1031" s="1"/>
      <c r="H1031" s="1"/>
      <c r="I1031" s="1"/>
      <c r="J1031" s="1"/>
      <c r="K1031" s="1"/>
      <c r="L1031" s="1"/>
      <c r="M1031" s="105"/>
      <c r="N1031" s="105"/>
      <c r="O1031" s="105"/>
      <c r="P1031" s="105"/>
      <c r="Q1031" s="1"/>
      <c r="R1031" s="1"/>
      <c r="S1031" s="1"/>
      <c r="T1031" s="1"/>
      <c r="U1031" s="1"/>
      <c r="V1031" s="1"/>
      <c r="W1031" s="1"/>
      <c r="X1031" s="1"/>
      <c r="Y1031" s="1"/>
      <c r="Z1031" s="1"/>
      <c r="AA1031" s="1"/>
      <c r="AB1031" s="1"/>
      <c r="AC1031" s="1"/>
      <c r="AD1031" s="1"/>
    </row>
    <row r="1032" spans="1:30" ht="18.75" customHeight="1">
      <c r="A1032" s="94"/>
      <c r="B1032" s="1"/>
      <c r="C1032" s="1"/>
      <c r="D1032" s="1"/>
      <c r="E1032" s="1"/>
      <c r="F1032" s="1"/>
      <c r="G1032" s="1"/>
      <c r="H1032" s="1"/>
      <c r="I1032" s="1"/>
      <c r="J1032" s="1"/>
      <c r="K1032" s="1"/>
      <c r="L1032" s="1"/>
      <c r="M1032" s="105"/>
      <c r="N1032" s="105"/>
      <c r="O1032" s="105"/>
      <c r="P1032" s="105"/>
      <c r="Q1032" s="1"/>
      <c r="R1032" s="1"/>
      <c r="S1032" s="1"/>
      <c r="T1032" s="1"/>
      <c r="U1032" s="1"/>
      <c r="V1032" s="1"/>
      <c r="W1032" s="1"/>
      <c r="X1032" s="1"/>
      <c r="Y1032" s="1"/>
      <c r="Z1032" s="1"/>
      <c r="AA1032" s="1"/>
      <c r="AB1032" s="1"/>
      <c r="AC1032" s="1"/>
      <c r="AD1032" s="1"/>
    </row>
    <row r="1033" spans="1:30" ht="18.75" customHeight="1">
      <c r="A1033" s="94"/>
      <c r="B1033" s="1"/>
      <c r="C1033" s="1"/>
      <c r="D1033" s="1"/>
      <c r="E1033" s="1"/>
      <c r="F1033" s="1"/>
      <c r="G1033" s="1"/>
      <c r="H1033" s="1"/>
      <c r="I1033" s="1"/>
      <c r="J1033" s="1"/>
      <c r="K1033" s="1"/>
      <c r="L1033" s="1"/>
      <c r="M1033" s="105"/>
      <c r="N1033" s="105"/>
      <c r="O1033" s="105"/>
      <c r="P1033" s="105"/>
      <c r="Q1033" s="1"/>
      <c r="R1033" s="1"/>
      <c r="S1033" s="1"/>
      <c r="T1033" s="1"/>
      <c r="U1033" s="1"/>
      <c r="V1033" s="1"/>
      <c r="W1033" s="1"/>
      <c r="X1033" s="1"/>
      <c r="Y1033" s="1"/>
      <c r="Z1033" s="1"/>
      <c r="AA1033" s="1"/>
      <c r="AB1033" s="1"/>
      <c r="AC1033" s="1"/>
      <c r="AD1033" s="1"/>
    </row>
    <row r="1034" spans="1:30" ht="18.75" customHeight="1">
      <c r="A1034" s="94"/>
      <c r="B1034" s="1"/>
      <c r="C1034" s="1"/>
      <c r="D1034" s="1"/>
      <c r="E1034" s="1"/>
      <c r="F1034" s="1"/>
      <c r="G1034" s="1"/>
      <c r="H1034" s="1"/>
      <c r="I1034" s="1"/>
      <c r="J1034" s="1"/>
      <c r="K1034" s="1"/>
      <c r="L1034" s="1"/>
      <c r="M1034" s="105"/>
      <c r="N1034" s="105"/>
      <c r="O1034" s="105"/>
      <c r="P1034" s="105"/>
      <c r="Q1034" s="1"/>
      <c r="R1034" s="1"/>
      <c r="S1034" s="1"/>
      <c r="T1034" s="1"/>
      <c r="U1034" s="1"/>
      <c r="V1034" s="1"/>
      <c r="W1034" s="1"/>
      <c r="X1034" s="1"/>
      <c r="Y1034" s="1"/>
      <c r="Z1034" s="1"/>
      <c r="AA1034" s="1"/>
      <c r="AB1034" s="1"/>
      <c r="AC1034" s="1"/>
      <c r="AD1034" s="1"/>
    </row>
    <row r="1035" spans="1:30" ht="18.75" customHeight="1">
      <c r="A1035" s="94"/>
      <c r="B1035" s="1"/>
      <c r="C1035" s="1"/>
      <c r="D1035" s="1"/>
      <c r="E1035" s="1"/>
      <c r="F1035" s="1"/>
      <c r="G1035" s="1"/>
      <c r="H1035" s="1"/>
      <c r="I1035" s="1"/>
      <c r="J1035" s="1"/>
      <c r="K1035" s="1"/>
      <c r="L1035" s="1"/>
      <c r="M1035" s="105"/>
      <c r="N1035" s="105"/>
      <c r="O1035" s="105"/>
      <c r="P1035" s="105"/>
      <c r="Q1035" s="1"/>
      <c r="R1035" s="1"/>
      <c r="S1035" s="1"/>
      <c r="T1035" s="1"/>
      <c r="U1035" s="1"/>
      <c r="V1035" s="1"/>
      <c r="W1035" s="1"/>
      <c r="X1035" s="1"/>
      <c r="Y1035" s="1"/>
      <c r="Z1035" s="1"/>
      <c r="AA1035" s="1"/>
      <c r="AB1035" s="1"/>
      <c r="AC1035" s="1"/>
      <c r="AD1035" s="1"/>
    </row>
    <row r="1036" spans="1:30" ht="18.75" customHeight="1">
      <c r="A1036" s="94"/>
      <c r="B1036" s="1"/>
      <c r="C1036" s="1"/>
      <c r="D1036" s="1"/>
      <c r="E1036" s="1"/>
      <c r="F1036" s="1"/>
      <c r="G1036" s="1"/>
      <c r="H1036" s="1"/>
      <c r="I1036" s="1"/>
      <c r="J1036" s="1"/>
      <c r="K1036" s="1"/>
      <c r="L1036" s="1"/>
      <c r="M1036" s="105"/>
      <c r="N1036" s="105"/>
      <c r="O1036" s="105"/>
      <c r="P1036" s="105"/>
      <c r="Q1036" s="1"/>
      <c r="R1036" s="1"/>
      <c r="S1036" s="1"/>
      <c r="T1036" s="1"/>
      <c r="U1036" s="1"/>
      <c r="V1036" s="1"/>
      <c r="W1036" s="1"/>
      <c r="X1036" s="1"/>
      <c r="Y1036" s="1"/>
      <c r="Z1036" s="1"/>
      <c r="AA1036" s="1"/>
      <c r="AB1036" s="1"/>
      <c r="AC1036" s="1"/>
      <c r="AD1036" s="1"/>
    </row>
    <row r="1037" spans="1:30" ht="18.75" customHeight="1">
      <c r="A1037" s="94"/>
      <c r="B1037" s="1"/>
      <c r="C1037" s="1"/>
      <c r="D1037" s="1"/>
      <c r="E1037" s="1"/>
      <c r="F1037" s="1"/>
      <c r="G1037" s="1"/>
      <c r="H1037" s="1"/>
      <c r="I1037" s="1"/>
      <c r="J1037" s="1"/>
      <c r="K1037" s="1"/>
      <c r="L1037" s="1"/>
      <c r="M1037" s="105"/>
      <c r="N1037" s="105"/>
      <c r="O1037" s="105"/>
      <c r="P1037" s="105"/>
      <c r="Q1037" s="1"/>
      <c r="R1037" s="1"/>
      <c r="S1037" s="1"/>
      <c r="T1037" s="1"/>
      <c r="U1037" s="1"/>
      <c r="V1037" s="1"/>
      <c r="W1037" s="1"/>
      <c r="X1037" s="1"/>
      <c r="Y1037" s="1"/>
      <c r="Z1037" s="1"/>
      <c r="AA1037" s="1"/>
      <c r="AB1037" s="1"/>
      <c r="AC1037" s="1"/>
      <c r="AD1037" s="1"/>
    </row>
    <row r="1038" spans="1:30" ht="18.75" customHeight="1">
      <c r="A1038" s="94"/>
      <c r="B1038" s="1"/>
      <c r="C1038" s="1"/>
      <c r="D1038" s="1"/>
      <c r="E1038" s="1"/>
      <c r="F1038" s="1"/>
      <c r="G1038" s="1"/>
      <c r="H1038" s="1"/>
      <c r="I1038" s="1"/>
      <c r="J1038" s="1"/>
      <c r="K1038" s="1"/>
      <c r="L1038" s="1"/>
      <c r="M1038" s="105"/>
      <c r="N1038" s="105"/>
      <c r="O1038" s="105"/>
      <c r="P1038" s="105"/>
      <c r="Q1038" s="1"/>
      <c r="R1038" s="1"/>
      <c r="S1038" s="1"/>
      <c r="T1038" s="1"/>
      <c r="U1038" s="1"/>
      <c r="V1038" s="1"/>
      <c r="W1038" s="1"/>
      <c r="X1038" s="1"/>
      <c r="Y1038" s="1"/>
      <c r="Z1038" s="1"/>
      <c r="AA1038" s="1"/>
      <c r="AB1038" s="1"/>
      <c r="AC1038" s="1"/>
      <c r="AD1038" s="1"/>
    </row>
    <row r="1039" spans="1:30" ht="18.75" customHeight="1">
      <c r="A1039" s="94"/>
      <c r="B1039" s="1"/>
      <c r="C1039" s="1"/>
      <c r="D1039" s="1"/>
      <c r="E1039" s="1"/>
      <c r="F1039" s="1"/>
      <c r="G1039" s="1"/>
      <c r="H1039" s="1"/>
      <c r="I1039" s="1"/>
      <c r="J1039" s="1"/>
      <c r="K1039" s="1"/>
      <c r="L1039" s="1"/>
      <c r="M1039" s="105"/>
      <c r="N1039" s="105"/>
      <c r="O1039" s="105"/>
      <c r="P1039" s="105"/>
      <c r="Q1039" s="1"/>
      <c r="R1039" s="1"/>
      <c r="S1039" s="1"/>
      <c r="T1039" s="1"/>
      <c r="U1039" s="1"/>
      <c r="V1039" s="1"/>
      <c r="W1039" s="1"/>
      <c r="X1039" s="1"/>
      <c r="Y1039" s="1"/>
      <c r="Z1039" s="1"/>
      <c r="AA1039" s="1"/>
      <c r="AB1039" s="1"/>
      <c r="AC1039" s="1"/>
      <c r="AD1039" s="1"/>
    </row>
    <row r="1040" spans="1:30" ht="18.75" customHeight="1">
      <c r="A1040" s="94"/>
      <c r="B1040" s="1"/>
      <c r="C1040" s="1"/>
      <c r="D1040" s="1"/>
      <c r="E1040" s="1"/>
      <c r="F1040" s="1"/>
      <c r="G1040" s="1"/>
      <c r="H1040" s="1"/>
      <c r="I1040" s="1"/>
      <c r="J1040" s="1"/>
      <c r="K1040" s="1"/>
      <c r="L1040" s="1"/>
      <c r="M1040" s="105"/>
      <c r="N1040" s="105"/>
      <c r="O1040" s="105"/>
      <c r="P1040" s="105"/>
      <c r="Q1040" s="1"/>
      <c r="R1040" s="1"/>
      <c r="S1040" s="1"/>
      <c r="T1040" s="1"/>
      <c r="U1040" s="1"/>
      <c r="V1040" s="1"/>
      <c r="W1040" s="1"/>
      <c r="X1040" s="1"/>
      <c r="Y1040" s="1"/>
      <c r="Z1040" s="1"/>
      <c r="AA1040" s="1"/>
      <c r="AB1040" s="1"/>
      <c r="AC1040" s="1"/>
      <c r="AD1040" s="1"/>
    </row>
    <row r="1041" spans="1:30" ht="18.75" customHeight="1">
      <c r="A1041" s="94"/>
      <c r="B1041" s="1"/>
      <c r="C1041" s="1"/>
      <c r="D1041" s="1"/>
      <c r="E1041" s="1"/>
      <c r="F1041" s="1"/>
      <c r="G1041" s="1"/>
      <c r="H1041" s="1"/>
      <c r="I1041" s="1"/>
      <c r="J1041" s="1"/>
      <c r="K1041" s="1"/>
      <c r="L1041" s="1"/>
      <c r="M1041" s="105"/>
      <c r="N1041" s="105"/>
      <c r="O1041" s="105"/>
      <c r="P1041" s="105"/>
      <c r="Q1041" s="1"/>
      <c r="R1041" s="1"/>
      <c r="S1041" s="1"/>
      <c r="T1041" s="1"/>
      <c r="U1041" s="1"/>
      <c r="V1041" s="1"/>
      <c r="W1041" s="1"/>
      <c r="X1041" s="1"/>
      <c r="Y1041" s="1"/>
      <c r="Z1041" s="1"/>
      <c r="AA1041" s="1"/>
      <c r="AB1041" s="1"/>
      <c r="AC1041" s="1"/>
      <c r="AD1041" s="1"/>
    </row>
    <row r="1042" spans="1:30" ht="18.75" customHeight="1">
      <c r="A1042" s="94"/>
      <c r="B1042" s="1"/>
      <c r="C1042" s="1"/>
      <c r="D1042" s="1"/>
      <c r="E1042" s="1"/>
      <c r="F1042" s="1"/>
      <c r="G1042" s="1"/>
      <c r="H1042" s="1"/>
      <c r="I1042" s="1"/>
      <c r="J1042" s="1"/>
      <c r="K1042" s="1"/>
      <c r="L1042" s="1"/>
      <c r="M1042" s="105"/>
      <c r="N1042" s="105"/>
      <c r="O1042" s="105"/>
      <c r="P1042" s="105"/>
      <c r="Q1042" s="1"/>
      <c r="R1042" s="1"/>
      <c r="S1042" s="1"/>
      <c r="T1042" s="1"/>
      <c r="U1042" s="1"/>
      <c r="V1042" s="1"/>
      <c r="W1042" s="1"/>
      <c r="X1042" s="1"/>
      <c r="Y1042" s="1"/>
      <c r="Z1042" s="1"/>
      <c r="AA1042" s="1"/>
      <c r="AB1042" s="1"/>
      <c r="AC1042" s="1"/>
      <c r="AD1042" s="1"/>
    </row>
    <row r="1043" spans="1:30" ht="18.75" customHeight="1">
      <c r="A1043" s="94"/>
      <c r="B1043" s="1"/>
      <c r="C1043" s="1"/>
      <c r="D1043" s="1"/>
      <c r="E1043" s="1"/>
      <c r="F1043" s="1"/>
      <c r="G1043" s="1"/>
      <c r="H1043" s="1"/>
      <c r="I1043" s="1"/>
      <c r="J1043" s="1"/>
      <c r="K1043" s="1"/>
      <c r="L1043" s="1"/>
      <c r="M1043" s="105"/>
      <c r="N1043" s="105"/>
      <c r="O1043" s="105"/>
      <c r="P1043" s="105"/>
      <c r="Q1043" s="1"/>
      <c r="R1043" s="1"/>
      <c r="S1043" s="1"/>
      <c r="T1043" s="1"/>
      <c r="U1043" s="1"/>
      <c r="V1043" s="1"/>
      <c r="W1043" s="1"/>
      <c r="X1043" s="1"/>
      <c r="Y1043" s="1"/>
      <c r="Z1043" s="1"/>
      <c r="AA1043" s="1"/>
      <c r="AB1043" s="1"/>
      <c r="AC1043" s="1"/>
      <c r="AD1043" s="1"/>
    </row>
    <row r="1044" spans="1:30" ht="18.75" customHeight="1">
      <c r="A1044" s="94"/>
      <c r="B1044" s="1"/>
      <c r="C1044" s="1"/>
      <c r="D1044" s="1"/>
      <c r="E1044" s="1"/>
      <c r="F1044" s="1"/>
      <c r="G1044" s="1"/>
      <c r="H1044" s="1"/>
      <c r="I1044" s="1"/>
      <c r="J1044" s="1"/>
      <c r="K1044" s="1"/>
      <c r="L1044" s="1"/>
      <c r="M1044" s="105"/>
      <c r="N1044" s="105"/>
      <c r="O1044" s="105"/>
      <c r="P1044" s="105"/>
      <c r="Q1044" s="1"/>
      <c r="R1044" s="1"/>
      <c r="S1044" s="1"/>
      <c r="T1044" s="1"/>
      <c r="U1044" s="1"/>
      <c r="V1044" s="1"/>
      <c r="W1044" s="1"/>
      <c r="X1044" s="1"/>
      <c r="Y1044" s="1"/>
      <c r="Z1044" s="1"/>
      <c r="AA1044" s="1"/>
      <c r="AB1044" s="1"/>
      <c r="AC1044" s="1"/>
      <c r="AD1044" s="1"/>
    </row>
    <row r="1045" spans="1:30" ht="18.75" customHeight="1">
      <c r="A1045" s="94"/>
      <c r="B1045" s="1"/>
      <c r="C1045" s="1"/>
      <c r="D1045" s="1"/>
      <c r="E1045" s="1"/>
      <c r="F1045" s="1"/>
      <c r="G1045" s="1"/>
      <c r="H1045" s="1"/>
      <c r="I1045" s="1"/>
      <c r="J1045" s="1"/>
      <c r="K1045" s="1"/>
      <c r="L1045" s="1"/>
      <c r="M1045" s="105"/>
      <c r="N1045" s="105"/>
      <c r="O1045" s="105"/>
      <c r="P1045" s="105"/>
      <c r="Q1045" s="1"/>
      <c r="R1045" s="1"/>
      <c r="S1045" s="1"/>
      <c r="T1045" s="1"/>
      <c r="U1045" s="1"/>
      <c r="V1045" s="1"/>
      <c r="W1045" s="1"/>
      <c r="X1045" s="1"/>
      <c r="Y1045" s="1"/>
      <c r="Z1045" s="1"/>
      <c r="AA1045" s="1"/>
      <c r="AB1045" s="1"/>
      <c r="AC1045" s="1"/>
      <c r="AD1045" s="1"/>
    </row>
    <row r="1046" spans="1:30" ht="18.75" customHeight="1">
      <c r="A1046" s="94"/>
      <c r="B1046" s="1"/>
      <c r="C1046" s="1"/>
      <c r="D1046" s="1"/>
      <c r="E1046" s="1"/>
      <c r="F1046" s="1"/>
      <c r="G1046" s="1"/>
      <c r="H1046" s="1"/>
      <c r="I1046" s="1"/>
      <c r="J1046" s="1"/>
      <c r="K1046" s="1"/>
      <c r="L1046" s="1"/>
      <c r="M1046" s="105"/>
      <c r="N1046" s="105"/>
      <c r="O1046" s="105"/>
      <c r="P1046" s="105"/>
      <c r="Q1046" s="1"/>
      <c r="R1046" s="1"/>
      <c r="S1046" s="1"/>
      <c r="T1046" s="1"/>
      <c r="U1046" s="1"/>
      <c r="V1046" s="1"/>
      <c r="W1046" s="1"/>
      <c r="X1046" s="1"/>
      <c r="Y1046" s="1"/>
      <c r="Z1046" s="1"/>
      <c r="AA1046" s="1"/>
      <c r="AB1046" s="1"/>
      <c r="AC1046" s="1"/>
      <c r="AD1046" s="1"/>
    </row>
    <row r="1047" spans="1:30" ht="18.75" customHeight="1">
      <c r="A1047" s="94"/>
      <c r="B1047" s="1"/>
      <c r="C1047" s="1"/>
      <c r="D1047" s="1"/>
      <c r="E1047" s="1"/>
      <c r="F1047" s="1"/>
      <c r="G1047" s="1"/>
      <c r="H1047" s="1"/>
      <c r="I1047" s="1"/>
      <c r="J1047" s="1"/>
      <c r="K1047" s="1"/>
      <c r="L1047" s="1"/>
      <c r="M1047" s="105"/>
      <c r="N1047" s="105"/>
      <c r="O1047" s="105"/>
      <c r="P1047" s="105"/>
      <c r="Q1047" s="1"/>
      <c r="R1047" s="1"/>
      <c r="S1047" s="1"/>
      <c r="T1047" s="1"/>
      <c r="U1047" s="1"/>
      <c r="V1047" s="1"/>
      <c r="W1047" s="1"/>
      <c r="X1047" s="1"/>
      <c r="Y1047" s="1"/>
      <c r="Z1047" s="1"/>
      <c r="AA1047" s="1"/>
      <c r="AB1047" s="1"/>
      <c r="AC1047" s="1"/>
      <c r="AD1047" s="1"/>
    </row>
    <row r="1048" spans="1:30" ht="18.75" customHeight="1">
      <c r="A1048" s="94"/>
      <c r="B1048" s="1"/>
      <c r="C1048" s="1"/>
      <c r="D1048" s="1"/>
      <c r="E1048" s="1"/>
      <c r="F1048" s="1"/>
      <c r="G1048" s="1"/>
      <c r="H1048" s="1"/>
      <c r="I1048" s="1"/>
      <c r="J1048" s="1"/>
      <c r="K1048" s="1"/>
      <c r="L1048" s="1"/>
      <c r="M1048" s="105"/>
      <c r="N1048" s="105"/>
      <c r="O1048" s="105"/>
      <c r="P1048" s="105"/>
      <c r="Q1048" s="1"/>
      <c r="R1048" s="1"/>
      <c r="S1048" s="1"/>
      <c r="T1048" s="1"/>
      <c r="U1048" s="1"/>
      <c r="V1048" s="1"/>
      <c r="W1048" s="1"/>
      <c r="X1048" s="1"/>
      <c r="Y1048" s="1"/>
      <c r="Z1048" s="1"/>
      <c r="AA1048" s="1"/>
      <c r="AB1048" s="1"/>
      <c r="AC1048" s="1"/>
      <c r="AD1048" s="1"/>
    </row>
    <row r="1049" spans="1:30" ht="18.75" customHeight="1">
      <c r="A1049" s="94"/>
      <c r="B1049" s="1"/>
      <c r="C1049" s="1"/>
      <c r="D1049" s="1"/>
      <c r="E1049" s="1"/>
      <c r="F1049" s="1"/>
      <c r="G1049" s="1"/>
      <c r="H1049" s="1"/>
      <c r="I1049" s="1"/>
      <c r="J1049" s="1"/>
      <c r="K1049" s="1"/>
      <c r="L1049" s="1"/>
      <c r="M1049" s="105"/>
      <c r="N1049" s="105"/>
      <c r="O1049" s="105"/>
      <c r="P1049" s="105"/>
      <c r="Q1049" s="1"/>
      <c r="R1049" s="1"/>
      <c r="S1049" s="1"/>
      <c r="T1049" s="1"/>
      <c r="U1049" s="1"/>
      <c r="V1049" s="1"/>
      <c r="W1049" s="1"/>
      <c r="X1049" s="1"/>
      <c r="Y1049" s="1"/>
      <c r="Z1049" s="1"/>
      <c r="AA1049" s="1"/>
      <c r="AB1049" s="1"/>
      <c r="AC1049" s="1"/>
      <c r="AD1049" s="1"/>
    </row>
    <row r="1050" spans="1:30" ht="18.75" customHeight="1">
      <c r="A1050" s="94"/>
      <c r="B1050" s="1"/>
      <c r="C1050" s="1"/>
      <c r="D1050" s="1"/>
      <c r="E1050" s="1"/>
      <c r="F1050" s="1"/>
      <c r="G1050" s="1"/>
      <c r="H1050" s="1"/>
      <c r="I1050" s="1"/>
      <c r="J1050" s="1"/>
      <c r="K1050" s="1"/>
      <c r="L1050" s="1"/>
      <c r="M1050" s="105"/>
      <c r="N1050" s="105"/>
      <c r="O1050" s="105"/>
      <c r="P1050" s="105"/>
      <c r="Q1050" s="1"/>
      <c r="R1050" s="1"/>
      <c r="S1050" s="1"/>
      <c r="T1050" s="1"/>
      <c r="U1050" s="1"/>
      <c r="V1050" s="1"/>
      <c r="W1050" s="1"/>
      <c r="X1050" s="1"/>
      <c r="Y1050" s="1"/>
      <c r="Z1050" s="1"/>
      <c r="AA1050" s="1"/>
      <c r="AB1050" s="1"/>
      <c r="AC1050" s="1"/>
      <c r="AD1050" s="1"/>
    </row>
    <row r="1051" spans="1:30" ht="18.75" customHeight="1">
      <c r="A1051" s="94"/>
      <c r="B1051" s="1"/>
      <c r="C1051" s="1"/>
      <c r="D1051" s="1"/>
      <c r="E1051" s="1"/>
      <c r="F1051" s="1"/>
      <c r="G1051" s="1"/>
      <c r="H1051" s="1"/>
      <c r="I1051" s="1"/>
      <c r="J1051" s="1"/>
      <c r="K1051" s="1"/>
      <c r="L1051" s="1"/>
      <c r="M1051" s="105"/>
      <c r="N1051" s="105"/>
      <c r="O1051" s="105"/>
      <c r="P1051" s="105"/>
      <c r="Q1051" s="1"/>
      <c r="R1051" s="1"/>
      <c r="S1051" s="1"/>
      <c r="T1051" s="1"/>
      <c r="U1051" s="1"/>
      <c r="V1051" s="1"/>
      <c r="W1051" s="1"/>
      <c r="X1051" s="1"/>
      <c r="Y1051" s="1"/>
      <c r="Z1051" s="1"/>
      <c r="AA1051" s="1"/>
      <c r="AB1051" s="1"/>
      <c r="AC1051" s="1"/>
      <c r="AD1051" s="1"/>
    </row>
    <row r="1052" spans="1:30" ht="18.75" customHeight="1">
      <c r="A1052" s="94"/>
      <c r="B1052" s="1"/>
      <c r="C1052" s="1"/>
      <c r="D1052" s="1"/>
      <c r="E1052" s="1"/>
      <c r="F1052" s="1"/>
      <c r="G1052" s="1"/>
      <c r="H1052" s="1"/>
      <c r="I1052" s="1"/>
      <c r="J1052" s="1"/>
      <c r="K1052" s="1"/>
      <c r="L1052" s="1"/>
      <c r="M1052" s="105"/>
      <c r="N1052" s="105"/>
      <c r="O1052" s="105"/>
      <c r="P1052" s="105"/>
      <c r="Q1052" s="1"/>
      <c r="R1052" s="1"/>
      <c r="S1052" s="1"/>
      <c r="T1052" s="1"/>
      <c r="U1052" s="1"/>
      <c r="V1052" s="1"/>
      <c r="W1052" s="1"/>
      <c r="X1052" s="1"/>
      <c r="Y1052" s="1"/>
      <c r="Z1052" s="1"/>
      <c r="AA1052" s="1"/>
      <c r="AB1052" s="1"/>
      <c r="AC1052" s="1"/>
      <c r="AD1052" s="1"/>
    </row>
    <row r="1053" spans="1:30" ht="18.75" customHeight="1">
      <c r="A1053" s="94"/>
      <c r="B1053" s="1"/>
      <c r="C1053" s="1"/>
      <c r="D1053" s="1"/>
      <c r="E1053" s="1"/>
      <c r="F1053" s="1"/>
      <c r="G1053" s="1"/>
      <c r="H1053" s="1"/>
      <c r="I1053" s="1"/>
      <c r="J1053" s="1"/>
      <c r="K1053" s="1"/>
      <c r="L1053" s="1"/>
      <c r="M1053" s="105"/>
      <c r="N1053" s="105"/>
      <c r="O1053" s="105"/>
      <c r="P1053" s="105"/>
      <c r="Q1053" s="1"/>
      <c r="R1053" s="1"/>
      <c r="S1053" s="1"/>
      <c r="T1053" s="1"/>
      <c r="U1053" s="1"/>
      <c r="V1053" s="1"/>
      <c r="W1053" s="1"/>
      <c r="X1053" s="1"/>
      <c r="Y1053" s="1"/>
      <c r="Z1053" s="1"/>
      <c r="AA1053" s="1"/>
      <c r="AB1053" s="1"/>
      <c r="AC1053" s="1"/>
      <c r="AD1053" s="1"/>
    </row>
    <row r="1054" spans="1:30" ht="18.75" customHeight="1">
      <c r="A1054" s="94"/>
      <c r="B1054" s="1"/>
      <c r="C1054" s="1"/>
      <c r="D1054" s="1"/>
      <c r="E1054" s="1"/>
      <c r="F1054" s="1"/>
      <c r="G1054" s="1"/>
      <c r="H1054" s="1"/>
      <c r="I1054" s="1"/>
      <c r="J1054" s="1"/>
      <c r="K1054" s="1"/>
      <c r="L1054" s="1"/>
      <c r="M1054" s="105"/>
      <c r="N1054" s="105"/>
      <c r="O1054" s="105"/>
      <c r="P1054" s="105"/>
      <c r="Q1054" s="1"/>
      <c r="R1054" s="1"/>
      <c r="S1054" s="1"/>
      <c r="T1054" s="1"/>
      <c r="U1054" s="1"/>
      <c r="V1054" s="1"/>
      <c r="W1054" s="1"/>
      <c r="X1054" s="1"/>
      <c r="Y1054" s="1"/>
      <c r="Z1054" s="1"/>
      <c r="AA1054" s="1"/>
      <c r="AB1054" s="1"/>
      <c r="AC1054" s="1"/>
      <c r="AD1054" s="1"/>
    </row>
    <row r="1055" spans="1:30" ht="18.75" customHeight="1">
      <c r="A1055" s="94"/>
      <c r="B1055" s="1"/>
      <c r="C1055" s="1"/>
      <c r="D1055" s="1"/>
      <c r="E1055" s="1"/>
      <c r="F1055" s="1"/>
      <c r="G1055" s="1"/>
      <c r="H1055" s="1"/>
      <c r="I1055" s="1"/>
      <c r="J1055" s="1"/>
      <c r="K1055" s="1"/>
      <c r="L1055" s="1"/>
      <c r="M1055" s="105"/>
      <c r="N1055" s="105"/>
      <c r="O1055" s="105"/>
      <c r="P1055" s="105"/>
      <c r="Q1055" s="1"/>
      <c r="R1055" s="1"/>
      <c r="S1055" s="1"/>
      <c r="T1055" s="1"/>
      <c r="U1055" s="1"/>
      <c r="V1055" s="1"/>
      <c r="W1055" s="1"/>
      <c r="X1055" s="1"/>
      <c r="Y1055" s="1"/>
      <c r="Z1055" s="1"/>
      <c r="AA1055" s="1"/>
      <c r="AB1055" s="1"/>
      <c r="AC1055" s="1"/>
      <c r="AD1055" s="1"/>
    </row>
    <row r="1056" spans="1:30" ht="18.75" customHeight="1">
      <c r="A1056" s="94"/>
      <c r="B1056" s="1"/>
      <c r="C1056" s="1"/>
      <c r="D1056" s="1"/>
      <c r="E1056" s="1"/>
      <c r="F1056" s="1"/>
      <c r="G1056" s="1"/>
      <c r="H1056" s="1"/>
      <c r="I1056" s="1"/>
      <c r="J1056" s="1"/>
      <c r="K1056" s="1"/>
      <c r="L1056" s="1"/>
      <c r="M1056" s="105"/>
      <c r="N1056" s="105"/>
      <c r="O1056" s="105"/>
      <c r="P1056" s="105"/>
      <c r="Q1056" s="1"/>
      <c r="R1056" s="1"/>
      <c r="S1056" s="1"/>
      <c r="T1056" s="1"/>
      <c r="U1056" s="1"/>
      <c r="V1056" s="1"/>
      <c r="W1056" s="1"/>
      <c r="X1056" s="1"/>
      <c r="Y1056" s="1"/>
      <c r="Z1056" s="1"/>
      <c r="AA1056" s="1"/>
      <c r="AB1056" s="1"/>
      <c r="AC1056" s="1"/>
      <c r="AD1056" s="1"/>
    </row>
    <row r="1057" spans="1:30" ht="18.75" customHeight="1">
      <c r="A1057" s="94"/>
      <c r="B1057" s="1"/>
      <c r="C1057" s="1"/>
      <c r="D1057" s="1"/>
      <c r="E1057" s="1"/>
      <c r="F1057" s="1"/>
      <c r="G1057" s="1"/>
      <c r="H1057" s="1"/>
      <c r="I1057" s="1"/>
      <c r="J1057" s="1"/>
      <c r="K1057" s="1"/>
      <c r="L1057" s="1"/>
      <c r="M1057" s="105"/>
      <c r="N1057" s="105"/>
      <c r="O1057" s="105"/>
      <c r="P1057" s="105"/>
      <c r="Q1057" s="1"/>
      <c r="R1057" s="1"/>
      <c r="S1057" s="1"/>
      <c r="T1057" s="1"/>
      <c r="U1057" s="1"/>
      <c r="V1057" s="1"/>
      <c r="W1057" s="1"/>
      <c r="X1057" s="1"/>
      <c r="Y1057" s="1"/>
      <c r="Z1057" s="1"/>
      <c r="AA1057" s="1"/>
      <c r="AB1057" s="1"/>
      <c r="AC1057" s="1"/>
      <c r="AD1057" s="1"/>
    </row>
    <row r="1058" spans="1:30" ht="18.75" customHeight="1">
      <c r="A1058" s="94"/>
      <c r="B1058" s="1"/>
      <c r="C1058" s="1"/>
      <c r="D1058" s="1"/>
      <c r="E1058" s="1"/>
      <c r="F1058" s="1"/>
      <c r="G1058" s="1"/>
      <c r="H1058" s="1"/>
      <c r="I1058" s="1"/>
      <c r="J1058" s="1"/>
      <c r="K1058" s="1"/>
      <c r="L1058" s="1"/>
      <c r="M1058" s="105"/>
      <c r="N1058" s="105"/>
      <c r="O1058" s="105"/>
      <c r="P1058" s="105"/>
      <c r="Q1058" s="1"/>
      <c r="R1058" s="1"/>
      <c r="S1058" s="1"/>
      <c r="T1058" s="1"/>
      <c r="U1058" s="1"/>
      <c r="V1058" s="1"/>
      <c r="W1058" s="1"/>
      <c r="X1058" s="1"/>
      <c r="Y1058" s="1"/>
      <c r="Z1058" s="1"/>
      <c r="AA1058" s="1"/>
      <c r="AB1058" s="1"/>
      <c r="AC1058" s="1"/>
      <c r="AD1058" s="1"/>
    </row>
    <row r="1059" spans="1:30" ht="18.75" customHeight="1">
      <c r="A1059" s="94"/>
      <c r="B1059" s="1"/>
      <c r="C1059" s="1"/>
      <c r="D1059" s="1"/>
      <c r="E1059" s="1"/>
      <c r="F1059" s="1"/>
      <c r="G1059" s="1"/>
      <c r="H1059" s="1"/>
      <c r="I1059" s="1"/>
      <c r="J1059" s="1"/>
      <c r="K1059" s="1"/>
      <c r="L1059" s="1"/>
      <c r="M1059" s="105"/>
      <c r="N1059" s="105"/>
      <c r="O1059" s="105"/>
      <c r="P1059" s="105"/>
      <c r="Q1059" s="1"/>
      <c r="R1059" s="1"/>
      <c r="S1059" s="1"/>
      <c r="T1059" s="1"/>
      <c r="U1059" s="1"/>
      <c r="V1059" s="1"/>
      <c r="W1059" s="1"/>
      <c r="X1059" s="1"/>
      <c r="Y1059" s="1"/>
      <c r="Z1059" s="1"/>
      <c r="AA1059" s="1"/>
      <c r="AB1059" s="1"/>
      <c r="AC1059" s="1"/>
      <c r="AD1059" s="1"/>
    </row>
    <row r="1060" spans="1:30" ht="18.75" customHeight="1">
      <c r="A1060" s="94"/>
      <c r="B1060" s="1"/>
      <c r="C1060" s="1"/>
      <c r="D1060" s="1"/>
      <c r="E1060" s="1"/>
      <c r="F1060" s="1"/>
      <c r="G1060" s="1"/>
      <c r="H1060" s="1"/>
      <c r="I1060" s="1"/>
      <c r="J1060" s="1"/>
      <c r="K1060" s="1"/>
      <c r="L1060" s="1"/>
      <c r="M1060" s="105"/>
      <c r="N1060" s="105"/>
      <c r="O1060" s="105"/>
      <c r="P1060" s="105"/>
      <c r="Q1060" s="1"/>
      <c r="R1060" s="1"/>
      <c r="S1060" s="1"/>
      <c r="T1060" s="1"/>
      <c r="U1060" s="1"/>
      <c r="V1060" s="1"/>
      <c r="W1060" s="1"/>
      <c r="X1060" s="1"/>
      <c r="Y1060" s="1"/>
      <c r="Z1060" s="1"/>
      <c r="AA1060" s="1"/>
      <c r="AB1060" s="1"/>
      <c r="AC1060" s="1"/>
      <c r="AD1060" s="1"/>
    </row>
    <row r="1061" spans="1:30" ht="18.75" customHeight="1">
      <c r="A1061" s="94"/>
      <c r="B1061" s="1"/>
      <c r="C1061" s="1"/>
      <c r="D1061" s="1"/>
      <c r="E1061" s="1"/>
      <c r="F1061" s="1"/>
      <c r="G1061" s="1"/>
      <c r="H1061" s="1"/>
      <c r="I1061" s="1"/>
      <c r="J1061" s="1"/>
      <c r="K1061" s="1"/>
      <c r="L1061" s="1"/>
      <c r="M1061" s="105"/>
      <c r="N1061" s="105"/>
      <c r="O1061" s="105"/>
      <c r="P1061" s="105"/>
      <c r="Q1061" s="1"/>
      <c r="R1061" s="1"/>
      <c r="S1061" s="1"/>
      <c r="T1061" s="1"/>
      <c r="U1061" s="1"/>
      <c r="V1061" s="1"/>
      <c r="W1061" s="1"/>
      <c r="X1061" s="1"/>
      <c r="Y1061" s="1"/>
      <c r="Z1061" s="1"/>
      <c r="AA1061" s="1"/>
      <c r="AB1061" s="1"/>
      <c r="AC1061" s="1"/>
      <c r="AD1061" s="1"/>
    </row>
    <row r="1062" spans="1:30" ht="18.75" customHeight="1">
      <c r="A1062" s="94"/>
      <c r="B1062" s="1"/>
      <c r="C1062" s="1"/>
      <c r="D1062" s="1"/>
      <c r="E1062" s="1"/>
      <c r="F1062" s="1"/>
      <c r="G1062" s="1"/>
      <c r="H1062" s="1"/>
      <c r="I1062" s="1"/>
      <c r="J1062" s="1"/>
      <c r="K1062" s="1"/>
      <c r="L1062" s="1"/>
      <c r="M1062" s="105"/>
      <c r="N1062" s="105"/>
      <c r="O1062" s="105"/>
      <c r="P1062" s="105"/>
      <c r="Q1062" s="1"/>
      <c r="R1062" s="1"/>
      <c r="S1062" s="1"/>
      <c r="T1062" s="1"/>
      <c r="U1062" s="1"/>
      <c r="V1062" s="1"/>
      <c r="W1062" s="1"/>
      <c r="X1062" s="1"/>
      <c r="Y1062" s="1"/>
      <c r="Z1062" s="1"/>
      <c r="AA1062" s="1"/>
      <c r="AB1062" s="1"/>
      <c r="AC1062" s="1"/>
      <c r="AD1062" s="1"/>
    </row>
    <row r="1063" spans="1:30" ht="18.75" customHeight="1">
      <c r="A1063" s="94"/>
      <c r="B1063" s="1"/>
      <c r="C1063" s="1"/>
      <c r="D1063" s="1"/>
      <c r="E1063" s="1"/>
      <c r="F1063" s="1"/>
      <c r="G1063" s="1"/>
      <c r="H1063" s="1"/>
      <c r="I1063" s="1"/>
      <c r="J1063" s="1"/>
      <c r="K1063" s="1"/>
      <c r="L1063" s="1"/>
      <c r="M1063" s="105"/>
      <c r="N1063" s="105"/>
      <c r="O1063" s="105"/>
      <c r="P1063" s="105"/>
      <c r="Q1063" s="1"/>
      <c r="R1063" s="1"/>
      <c r="S1063" s="1"/>
      <c r="T1063" s="1"/>
      <c r="U1063" s="1"/>
      <c r="V1063" s="1"/>
      <c r="W1063" s="1"/>
      <c r="X1063" s="1"/>
      <c r="Y1063" s="1"/>
      <c r="Z1063" s="1"/>
      <c r="AA1063" s="1"/>
      <c r="AB1063" s="1"/>
      <c r="AC1063" s="1"/>
      <c r="AD1063" s="1"/>
    </row>
    <row r="1064" spans="1:30" ht="18.75" customHeight="1">
      <c r="A1064" s="94"/>
      <c r="B1064" s="1"/>
      <c r="C1064" s="1"/>
      <c r="D1064" s="1"/>
      <c r="E1064" s="1"/>
      <c r="F1064" s="1"/>
      <c r="G1064" s="1"/>
      <c r="H1064" s="1"/>
      <c r="I1064" s="1"/>
      <c r="J1064" s="1"/>
      <c r="K1064" s="1"/>
      <c r="L1064" s="1"/>
      <c r="M1064" s="105"/>
      <c r="N1064" s="105"/>
      <c r="O1064" s="105"/>
      <c r="P1064" s="105"/>
      <c r="Q1064" s="1"/>
      <c r="R1064" s="1"/>
      <c r="S1064" s="1"/>
      <c r="T1064" s="1"/>
      <c r="U1064" s="1"/>
      <c r="V1064" s="1"/>
      <c r="W1064" s="1"/>
      <c r="X1064" s="1"/>
      <c r="Y1064" s="1"/>
      <c r="Z1064" s="1"/>
      <c r="AA1064" s="1"/>
      <c r="AB1064" s="1"/>
      <c r="AC1064" s="1"/>
      <c r="AD1064" s="1"/>
    </row>
    <row r="1065" spans="1:30" ht="18.75" customHeight="1">
      <c r="A1065" s="94"/>
      <c r="B1065" s="1"/>
      <c r="C1065" s="1"/>
      <c r="D1065" s="1"/>
      <c r="E1065" s="1"/>
      <c r="F1065" s="1"/>
      <c r="G1065" s="1"/>
      <c r="H1065" s="1"/>
      <c r="I1065" s="1"/>
      <c r="J1065" s="1"/>
      <c r="K1065" s="1"/>
      <c r="L1065" s="1"/>
      <c r="M1065" s="105"/>
      <c r="N1065" s="105"/>
      <c r="O1065" s="105"/>
      <c r="P1065" s="105"/>
      <c r="Q1065" s="1"/>
      <c r="R1065" s="1"/>
      <c r="S1065" s="1"/>
      <c r="T1065" s="1"/>
      <c r="U1065" s="1"/>
      <c r="V1065" s="1"/>
      <c r="W1065" s="1"/>
      <c r="X1065" s="1"/>
      <c r="Y1065" s="1"/>
      <c r="Z1065" s="1"/>
      <c r="AA1065" s="1"/>
      <c r="AB1065" s="1"/>
      <c r="AC1065" s="1"/>
      <c r="AD1065" s="1"/>
    </row>
    <row r="1066" spans="1:30" ht="18.75" customHeight="1">
      <c r="A1066" s="94"/>
      <c r="B1066" s="1"/>
      <c r="C1066" s="1"/>
      <c r="D1066" s="1"/>
      <c r="E1066" s="1"/>
      <c r="F1066" s="1"/>
      <c r="G1066" s="1"/>
      <c r="H1066" s="1"/>
      <c r="I1066" s="1"/>
      <c r="J1066" s="1"/>
      <c r="K1066" s="1"/>
      <c r="L1066" s="1"/>
      <c r="M1066" s="105"/>
      <c r="N1066" s="105"/>
      <c r="O1066" s="105"/>
      <c r="P1066" s="105"/>
      <c r="Q1066" s="1"/>
      <c r="R1066" s="1"/>
      <c r="S1066" s="1"/>
      <c r="T1066" s="1"/>
      <c r="U1066" s="1"/>
      <c r="V1066" s="1"/>
      <c r="W1066" s="1"/>
      <c r="X1066" s="1"/>
      <c r="Y1066" s="1"/>
      <c r="Z1066" s="1"/>
      <c r="AA1066" s="1"/>
      <c r="AB1066" s="1"/>
      <c r="AC1066" s="1"/>
      <c r="AD1066" s="1"/>
    </row>
    <row r="1067" spans="1:30" ht="18.75" customHeight="1">
      <c r="A1067" s="94"/>
      <c r="B1067" s="1"/>
      <c r="C1067" s="1"/>
      <c r="D1067" s="1"/>
      <c r="E1067" s="1"/>
      <c r="F1067" s="1"/>
      <c r="G1067" s="1"/>
      <c r="H1067" s="1"/>
      <c r="I1067" s="1"/>
      <c r="J1067" s="1"/>
      <c r="K1067" s="1"/>
      <c r="L1067" s="1"/>
      <c r="M1067" s="105"/>
      <c r="N1067" s="105"/>
      <c r="O1067" s="105"/>
      <c r="P1067" s="105"/>
      <c r="Q1067" s="1"/>
      <c r="R1067" s="1"/>
      <c r="S1067" s="1"/>
      <c r="T1067" s="1"/>
      <c r="U1067" s="1"/>
      <c r="V1067" s="1"/>
      <c r="W1067" s="1"/>
      <c r="X1067" s="1"/>
      <c r="Y1067" s="1"/>
      <c r="Z1067" s="1"/>
      <c r="AA1067" s="1"/>
      <c r="AB1067" s="1"/>
      <c r="AC1067" s="1"/>
      <c r="AD1067" s="1"/>
    </row>
    <row r="1068" spans="1:30" ht="18.75" customHeight="1">
      <c r="A1068" s="94"/>
      <c r="B1068" s="1"/>
      <c r="C1068" s="1"/>
      <c r="D1068" s="1"/>
      <c r="E1068" s="1"/>
      <c r="F1068" s="1"/>
      <c r="G1068" s="1"/>
      <c r="H1068" s="1"/>
      <c r="I1068" s="1"/>
      <c r="J1068" s="1"/>
      <c r="K1068" s="1"/>
      <c r="L1068" s="1"/>
      <c r="M1068" s="105"/>
      <c r="N1068" s="105"/>
      <c r="O1068" s="105"/>
      <c r="P1068" s="105"/>
      <c r="Q1068" s="1"/>
      <c r="R1068" s="1"/>
      <c r="S1068" s="1"/>
      <c r="T1068" s="1"/>
      <c r="U1068" s="1"/>
      <c r="V1068" s="1"/>
      <c r="W1068" s="1"/>
      <c r="X1068" s="1"/>
      <c r="Y1068" s="1"/>
      <c r="Z1068" s="1"/>
      <c r="AA1068" s="1"/>
      <c r="AB1068" s="1"/>
      <c r="AC1068" s="1"/>
      <c r="AD1068" s="1"/>
    </row>
    <row r="1069" spans="1:30" ht="18.75" customHeight="1">
      <c r="A1069" s="94"/>
      <c r="B1069" s="1"/>
      <c r="C1069" s="1"/>
      <c r="D1069" s="1"/>
      <c r="E1069" s="1"/>
      <c r="F1069" s="1"/>
      <c r="G1069" s="1"/>
      <c r="H1069" s="1"/>
      <c r="I1069" s="1"/>
      <c r="J1069" s="1"/>
      <c r="K1069" s="1"/>
      <c r="L1069" s="1"/>
      <c r="M1069" s="105"/>
      <c r="N1069" s="105"/>
      <c r="O1069" s="105"/>
      <c r="P1069" s="105"/>
      <c r="Q1069" s="1"/>
      <c r="R1069" s="1"/>
      <c r="S1069" s="1"/>
      <c r="T1069" s="1"/>
      <c r="U1069" s="1"/>
      <c r="V1069" s="1"/>
      <c r="W1069" s="1"/>
      <c r="X1069" s="1"/>
      <c r="Y1069" s="1"/>
      <c r="Z1069" s="1"/>
      <c r="AA1069" s="1"/>
      <c r="AB1069" s="1"/>
      <c r="AC1069" s="1"/>
      <c r="AD1069" s="1"/>
    </row>
    <row r="1070" spans="1:30" ht="18.75" customHeight="1">
      <c r="A1070" s="94"/>
      <c r="B1070" s="1"/>
      <c r="C1070" s="1"/>
      <c r="D1070" s="1"/>
      <c r="E1070" s="1"/>
      <c r="F1070" s="1"/>
      <c r="G1070" s="1"/>
      <c r="H1070" s="1"/>
      <c r="I1070" s="1"/>
      <c r="J1070" s="1"/>
      <c r="K1070" s="1"/>
      <c r="L1070" s="1"/>
      <c r="M1070" s="105"/>
      <c r="N1070" s="105"/>
      <c r="O1070" s="105"/>
      <c r="P1070" s="105"/>
      <c r="Q1070" s="1"/>
      <c r="R1070" s="1"/>
      <c r="S1070" s="1"/>
      <c r="T1070" s="1"/>
      <c r="U1070" s="1"/>
      <c r="V1070" s="1"/>
      <c r="W1070" s="1"/>
      <c r="X1070" s="1"/>
      <c r="Y1070" s="1"/>
      <c r="Z1070" s="1"/>
      <c r="AA1070" s="1"/>
      <c r="AB1070" s="1"/>
      <c r="AC1070" s="1"/>
      <c r="AD1070" s="1"/>
    </row>
    <row r="1071" spans="1:30" ht="18.75" customHeight="1">
      <c r="A1071" s="94"/>
      <c r="B1071" s="1"/>
      <c r="C1071" s="1"/>
      <c r="D1071" s="1"/>
      <c r="E1071" s="1"/>
      <c r="F1071" s="1"/>
      <c r="G1071" s="1"/>
      <c r="H1071" s="1"/>
      <c r="I1071" s="1"/>
      <c r="J1071" s="1"/>
      <c r="K1071" s="1"/>
      <c r="L1071" s="1"/>
      <c r="M1071" s="105"/>
      <c r="N1071" s="105"/>
      <c r="O1071" s="105"/>
      <c r="P1071" s="105"/>
      <c r="Q1071" s="1"/>
      <c r="R1071" s="1"/>
      <c r="S1071" s="1"/>
      <c r="T1071" s="1"/>
      <c r="U1071" s="1"/>
      <c r="V1071" s="1"/>
      <c r="W1071" s="1"/>
      <c r="X1071" s="1"/>
      <c r="Y1071" s="1"/>
      <c r="Z1071" s="1"/>
      <c r="AA1071" s="1"/>
      <c r="AB1071" s="1"/>
      <c r="AC1071" s="1"/>
      <c r="AD1071" s="1"/>
    </row>
    <row r="1072" spans="1:30" ht="18.75" customHeight="1">
      <c r="A1072" s="94"/>
      <c r="B1072" s="1"/>
      <c r="C1072" s="1"/>
      <c r="D1072" s="1"/>
      <c r="E1072" s="1"/>
      <c r="F1072" s="1"/>
      <c r="G1072" s="1"/>
      <c r="H1072" s="1"/>
      <c r="I1072" s="1"/>
      <c r="J1072" s="1"/>
      <c r="K1072" s="1"/>
      <c r="L1072" s="1"/>
      <c r="M1072" s="105"/>
      <c r="N1072" s="105"/>
      <c r="O1072" s="105"/>
      <c r="P1072" s="105"/>
      <c r="Q1072" s="1"/>
      <c r="R1072" s="1"/>
      <c r="S1072" s="1"/>
      <c r="T1072" s="1"/>
      <c r="U1072" s="1"/>
      <c r="V1072" s="1"/>
      <c r="W1072" s="1"/>
      <c r="X1072" s="1"/>
      <c r="Y1072" s="1"/>
      <c r="Z1072" s="1"/>
      <c r="AA1072" s="1"/>
      <c r="AB1072" s="1"/>
      <c r="AC1072" s="1"/>
      <c r="AD1072" s="1"/>
    </row>
    <row r="1073" spans="1:30" ht="18.75" customHeight="1">
      <c r="A1073" s="94"/>
      <c r="B1073" s="1"/>
      <c r="C1073" s="1"/>
      <c r="D1073" s="1"/>
      <c r="E1073" s="1"/>
      <c r="F1073" s="1"/>
      <c r="G1073" s="1"/>
      <c r="H1073" s="1"/>
      <c r="I1073" s="1"/>
      <c r="J1073" s="1"/>
      <c r="K1073" s="1"/>
      <c r="L1073" s="1"/>
      <c r="M1073" s="105"/>
      <c r="N1073" s="105"/>
      <c r="O1073" s="105"/>
      <c r="P1073" s="105"/>
      <c r="Q1073" s="1"/>
      <c r="R1073" s="1"/>
      <c r="S1073" s="1"/>
      <c r="T1073" s="1"/>
      <c r="U1073" s="1"/>
      <c r="V1073" s="1"/>
      <c r="W1073" s="1"/>
      <c r="X1073" s="1"/>
      <c r="Y1073" s="1"/>
      <c r="Z1073" s="1"/>
      <c r="AA1073" s="1"/>
      <c r="AB1073" s="1"/>
      <c r="AC1073" s="1"/>
      <c r="AD1073" s="1"/>
    </row>
    <row r="1074" spans="1:30" ht="18.75" customHeight="1">
      <c r="A1074" s="94"/>
      <c r="B1074" s="1"/>
      <c r="C1074" s="1"/>
      <c r="D1074" s="1"/>
      <c r="E1074" s="1"/>
      <c r="F1074" s="1"/>
      <c r="G1074" s="1"/>
      <c r="H1074" s="1"/>
      <c r="I1074" s="1"/>
      <c r="J1074" s="1"/>
      <c r="K1074" s="1"/>
      <c r="L1074" s="1"/>
      <c r="M1074" s="105"/>
      <c r="N1074" s="105"/>
      <c r="O1074" s="105"/>
      <c r="P1074" s="105"/>
      <c r="Q1074" s="1"/>
      <c r="R1074" s="1"/>
      <c r="S1074" s="1"/>
      <c r="T1074" s="1"/>
      <c r="U1074" s="1"/>
      <c r="V1074" s="1"/>
      <c r="W1074" s="1"/>
      <c r="X1074" s="1"/>
      <c r="Y1074" s="1"/>
      <c r="Z1074" s="1"/>
      <c r="AA1074" s="1"/>
      <c r="AB1074" s="1"/>
      <c r="AC1074" s="1"/>
      <c r="AD1074" s="1"/>
    </row>
    <row r="1075" spans="1:30" ht="18.75" customHeight="1">
      <c r="A1075" s="94"/>
      <c r="B1075" s="1"/>
      <c r="C1075" s="1"/>
      <c r="D1075" s="1"/>
      <c r="E1075" s="1"/>
      <c r="F1075" s="1"/>
      <c r="G1075" s="1"/>
      <c r="H1075" s="1"/>
      <c r="I1075" s="1"/>
      <c r="J1075" s="1"/>
      <c r="K1075" s="1"/>
      <c r="L1075" s="1"/>
      <c r="M1075" s="105"/>
      <c r="N1075" s="105"/>
      <c r="O1075" s="105"/>
      <c r="P1075" s="105"/>
      <c r="Q1075" s="1"/>
      <c r="R1075" s="1"/>
      <c r="S1075" s="1"/>
      <c r="T1075" s="1"/>
      <c r="U1075" s="1"/>
      <c r="V1075" s="1"/>
      <c r="W1075" s="1"/>
      <c r="X1075" s="1"/>
      <c r="Y1075" s="1"/>
      <c r="Z1075" s="1"/>
      <c r="AA1075" s="1"/>
      <c r="AB1075" s="1"/>
      <c r="AC1075" s="1"/>
      <c r="AD1075" s="1"/>
    </row>
    <row r="1076" spans="1:30" ht="18.75" customHeight="1">
      <c r="A1076" s="94"/>
      <c r="B1076" s="1"/>
      <c r="C1076" s="1"/>
      <c r="D1076" s="1"/>
      <c r="E1076" s="1"/>
      <c r="F1076" s="1"/>
      <c r="G1076" s="1"/>
      <c r="H1076" s="1"/>
      <c r="I1076" s="1"/>
      <c r="J1076" s="1"/>
      <c r="K1076" s="1"/>
      <c r="L1076" s="1"/>
      <c r="M1076" s="105"/>
      <c r="N1076" s="105"/>
      <c r="O1076" s="105"/>
      <c r="P1076" s="105"/>
      <c r="Q1076" s="1"/>
      <c r="R1076" s="1"/>
      <c r="S1076" s="1"/>
      <c r="T1076" s="1"/>
      <c r="U1076" s="1"/>
      <c r="V1076" s="1"/>
      <c r="W1076" s="1"/>
      <c r="X1076" s="1"/>
      <c r="Y1076" s="1"/>
      <c r="Z1076" s="1"/>
      <c r="AA1076" s="1"/>
      <c r="AB1076" s="1"/>
      <c r="AC1076" s="1"/>
      <c r="AD1076" s="1"/>
    </row>
    <row r="1077" spans="1:30" ht="18.75" customHeight="1">
      <c r="A1077" s="94"/>
      <c r="B1077" s="1"/>
      <c r="C1077" s="1"/>
      <c r="D1077" s="1"/>
      <c r="E1077" s="1"/>
      <c r="F1077" s="1"/>
      <c r="G1077" s="1"/>
      <c r="H1077" s="1"/>
      <c r="I1077" s="1"/>
      <c r="J1077" s="1"/>
      <c r="K1077" s="1"/>
      <c r="L1077" s="1"/>
      <c r="M1077" s="105"/>
      <c r="N1077" s="105"/>
      <c r="O1077" s="105"/>
      <c r="P1077" s="105"/>
      <c r="Q1077" s="1"/>
      <c r="R1077" s="1"/>
      <c r="S1077" s="1"/>
      <c r="T1077" s="1"/>
      <c r="U1077" s="1"/>
      <c r="V1077" s="1"/>
      <c r="W1077" s="1"/>
      <c r="X1077" s="1"/>
      <c r="Y1077" s="1"/>
      <c r="Z1077" s="1"/>
      <c r="AA1077" s="1"/>
      <c r="AB1077" s="1"/>
      <c r="AC1077" s="1"/>
      <c r="AD1077" s="1"/>
    </row>
    <row r="1078" spans="1:30" ht="18.75" customHeight="1">
      <c r="A1078" s="94"/>
      <c r="B1078" s="1"/>
      <c r="C1078" s="1"/>
      <c r="D1078" s="1"/>
      <c r="E1078" s="1"/>
      <c r="F1078" s="1"/>
      <c r="G1078" s="1"/>
      <c r="H1078" s="1"/>
      <c r="I1078" s="1"/>
      <c r="J1078" s="1"/>
      <c r="K1078" s="1"/>
      <c r="L1078" s="1"/>
      <c r="M1078" s="105"/>
      <c r="N1078" s="105"/>
      <c r="O1078" s="105"/>
      <c r="P1078" s="105"/>
      <c r="Q1078" s="1"/>
      <c r="R1078" s="1"/>
      <c r="S1078" s="1"/>
      <c r="T1078" s="1"/>
      <c r="U1078" s="1"/>
      <c r="V1078" s="1"/>
      <c r="W1078" s="1"/>
      <c r="X1078" s="1"/>
      <c r="Y1078" s="1"/>
      <c r="Z1078" s="1"/>
      <c r="AA1078" s="1"/>
      <c r="AB1078" s="1"/>
      <c r="AC1078" s="1"/>
      <c r="AD1078" s="1"/>
    </row>
    <row r="1079" spans="1:30" ht="18.75" customHeight="1">
      <c r="A1079" s="94"/>
      <c r="B1079" s="1"/>
      <c r="C1079" s="1"/>
      <c r="D1079" s="1"/>
      <c r="E1079" s="1"/>
      <c r="F1079" s="1"/>
      <c r="G1079" s="1"/>
      <c r="H1079" s="1"/>
      <c r="I1079" s="1"/>
      <c r="J1079" s="1"/>
      <c r="K1079" s="1"/>
      <c r="L1079" s="1"/>
      <c r="M1079" s="105"/>
      <c r="N1079" s="105"/>
      <c r="O1079" s="105"/>
      <c r="P1079" s="105"/>
      <c r="Q1079" s="1"/>
      <c r="R1079" s="1"/>
      <c r="S1079" s="1"/>
      <c r="T1079" s="1"/>
      <c r="U1079" s="1"/>
      <c r="V1079" s="1"/>
      <c r="W1079" s="1"/>
      <c r="X1079" s="1"/>
      <c r="Y1079" s="1"/>
      <c r="Z1079" s="1"/>
      <c r="AA1079" s="1"/>
      <c r="AB1079" s="1"/>
      <c r="AC1079" s="1"/>
      <c r="AD1079" s="1"/>
    </row>
    <row r="1080" spans="1:30" ht="18.75" customHeight="1">
      <c r="A1080" s="94"/>
      <c r="B1080" s="1"/>
      <c r="C1080" s="1"/>
      <c r="D1080" s="1"/>
      <c r="E1080" s="1"/>
      <c r="F1080" s="1"/>
      <c r="G1080" s="1"/>
      <c r="H1080" s="1"/>
      <c r="I1080" s="1"/>
      <c r="J1080" s="1"/>
      <c r="K1080" s="1"/>
      <c r="L1080" s="1"/>
      <c r="M1080" s="105"/>
      <c r="N1080" s="105"/>
      <c r="O1080" s="105"/>
      <c r="P1080" s="105"/>
      <c r="Q1080" s="1"/>
      <c r="R1080" s="1"/>
      <c r="S1080" s="1"/>
      <c r="T1080" s="1"/>
      <c r="U1080" s="1"/>
      <c r="V1080" s="1"/>
      <c r="W1080" s="1"/>
      <c r="X1080" s="1"/>
      <c r="Y1080" s="1"/>
      <c r="Z1080" s="1"/>
      <c r="AA1080" s="1"/>
      <c r="AB1080" s="1"/>
      <c r="AC1080" s="1"/>
      <c r="AD1080" s="1"/>
    </row>
    <row r="1081" spans="1:30" ht="18.75" customHeight="1">
      <c r="A1081" s="94"/>
      <c r="B1081" s="1"/>
      <c r="C1081" s="1"/>
      <c r="D1081" s="1"/>
      <c r="E1081" s="1"/>
      <c r="F1081" s="1"/>
      <c r="G1081" s="1"/>
      <c r="H1081" s="1"/>
      <c r="I1081" s="1"/>
      <c r="J1081" s="1"/>
      <c r="K1081" s="1"/>
      <c r="L1081" s="1"/>
      <c r="M1081" s="105"/>
      <c r="N1081" s="105"/>
      <c r="O1081" s="105"/>
      <c r="P1081" s="105"/>
      <c r="Q1081" s="1"/>
      <c r="R1081" s="1"/>
      <c r="S1081" s="1"/>
      <c r="T1081" s="1"/>
      <c r="U1081" s="1"/>
      <c r="V1081" s="1"/>
      <c r="W1081" s="1"/>
      <c r="X1081" s="1"/>
      <c r="Y1081" s="1"/>
      <c r="Z1081" s="1"/>
      <c r="AA1081" s="1"/>
      <c r="AB1081" s="1"/>
      <c r="AC1081" s="1"/>
      <c r="AD1081" s="1"/>
    </row>
    <row r="1082" spans="1:30" ht="18.75" customHeight="1">
      <c r="A1082" s="94"/>
      <c r="B1082" s="1"/>
      <c r="C1082" s="1"/>
      <c r="D1082" s="1"/>
      <c r="E1082" s="1"/>
      <c r="F1082" s="1"/>
      <c r="G1082" s="1"/>
      <c r="H1082" s="1"/>
      <c r="I1082" s="1"/>
      <c r="J1082" s="1"/>
      <c r="K1082" s="1"/>
      <c r="L1082" s="1"/>
      <c r="M1082" s="105"/>
      <c r="N1082" s="105"/>
      <c r="O1082" s="105"/>
      <c r="P1082" s="105"/>
      <c r="Q1082" s="1"/>
      <c r="R1082" s="1"/>
      <c r="S1082" s="1"/>
      <c r="T1082" s="1"/>
      <c r="U1082" s="1"/>
      <c r="V1082" s="1"/>
      <c r="W1082" s="1"/>
      <c r="X1082" s="1"/>
      <c r="Y1082" s="1"/>
      <c r="Z1082" s="1"/>
      <c r="AA1082" s="1"/>
      <c r="AB1082" s="1"/>
      <c r="AC1082" s="1"/>
      <c r="AD1082" s="1"/>
    </row>
    <row r="1083" spans="1:30" ht="18.75" customHeight="1">
      <c r="A1083" s="94"/>
      <c r="B1083" s="1"/>
      <c r="C1083" s="1"/>
      <c r="D1083" s="1"/>
      <c r="E1083" s="1"/>
      <c r="F1083" s="1"/>
      <c r="G1083" s="1"/>
      <c r="H1083" s="1"/>
      <c r="I1083" s="1"/>
      <c r="J1083" s="1"/>
      <c r="K1083" s="1"/>
      <c r="L1083" s="1"/>
      <c r="M1083" s="105"/>
      <c r="N1083" s="105"/>
      <c r="O1083" s="105"/>
      <c r="P1083" s="105"/>
      <c r="Q1083" s="1"/>
      <c r="R1083" s="1"/>
      <c r="S1083" s="1"/>
      <c r="T1083" s="1"/>
      <c r="U1083" s="1"/>
      <c r="V1083" s="1"/>
      <c r="W1083" s="1"/>
      <c r="X1083" s="1"/>
      <c r="Y1083" s="1"/>
      <c r="Z1083" s="1"/>
      <c r="AA1083" s="1"/>
      <c r="AB1083" s="1"/>
      <c r="AC1083" s="1"/>
      <c r="AD1083" s="1"/>
    </row>
    <row r="1084" spans="1:30" ht="18.75" customHeight="1">
      <c r="A1084" s="94"/>
      <c r="B1084" s="1"/>
      <c r="C1084" s="1"/>
      <c r="D1084" s="1"/>
      <c r="E1084" s="1"/>
      <c r="F1084" s="1"/>
      <c r="G1084" s="1"/>
      <c r="H1084" s="1"/>
      <c r="I1084" s="1"/>
      <c r="J1084" s="1"/>
      <c r="K1084" s="1"/>
      <c r="L1084" s="1"/>
      <c r="M1084" s="105"/>
      <c r="N1084" s="105"/>
      <c r="O1084" s="105"/>
      <c r="P1084" s="105"/>
      <c r="Q1084" s="1"/>
      <c r="R1084" s="1"/>
      <c r="S1084" s="1"/>
      <c r="T1084" s="1"/>
      <c r="U1084" s="1"/>
      <c r="V1084" s="1"/>
      <c r="W1084" s="1"/>
      <c r="X1084" s="1"/>
      <c r="Y1084" s="1"/>
      <c r="Z1084" s="1"/>
      <c r="AA1084" s="1"/>
      <c r="AB1084" s="1"/>
      <c r="AC1084" s="1"/>
      <c r="AD1084" s="1"/>
    </row>
    <row r="1085" spans="1:30" ht="18.75" customHeight="1">
      <c r="A1085" s="94"/>
      <c r="B1085" s="1"/>
      <c r="C1085" s="1"/>
      <c r="D1085" s="1"/>
      <c r="E1085" s="1"/>
      <c r="F1085" s="1"/>
      <c r="G1085" s="1"/>
      <c r="H1085" s="1"/>
      <c r="I1085" s="1"/>
      <c r="J1085" s="1"/>
      <c r="K1085" s="1"/>
      <c r="L1085" s="1"/>
      <c r="M1085" s="105"/>
      <c r="N1085" s="105"/>
      <c r="O1085" s="105"/>
      <c r="P1085" s="105"/>
      <c r="Q1085" s="1"/>
      <c r="R1085" s="1"/>
      <c r="S1085" s="1"/>
      <c r="T1085" s="1"/>
      <c r="U1085" s="1"/>
      <c r="V1085" s="1"/>
      <c r="W1085" s="1"/>
      <c r="X1085" s="1"/>
      <c r="Y1085" s="1"/>
      <c r="Z1085" s="1"/>
      <c r="AA1085" s="1"/>
      <c r="AB1085" s="1"/>
      <c r="AC1085" s="1"/>
      <c r="AD1085" s="1"/>
    </row>
    <row r="1086" spans="1:30" ht="18.75" customHeight="1">
      <c r="A1086" s="94"/>
      <c r="B1086" s="1"/>
      <c r="C1086" s="1"/>
      <c r="D1086" s="1"/>
      <c r="E1086" s="1"/>
      <c r="F1086" s="1"/>
      <c r="G1086" s="1"/>
      <c r="H1086" s="1"/>
      <c r="I1086" s="1"/>
      <c r="J1086" s="1"/>
      <c r="K1086" s="1"/>
      <c r="L1086" s="1"/>
      <c r="M1086" s="105"/>
      <c r="N1086" s="105"/>
      <c r="O1086" s="105"/>
      <c r="P1086" s="105"/>
      <c r="Q1086" s="1"/>
      <c r="R1086" s="1"/>
      <c r="S1086" s="1"/>
      <c r="T1086" s="1"/>
      <c r="U1086" s="1"/>
      <c r="V1086" s="1"/>
      <c r="W1086" s="1"/>
      <c r="X1086" s="1"/>
      <c r="Y1086" s="1"/>
      <c r="Z1086" s="1"/>
      <c r="AA1086" s="1"/>
      <c r="AB1086" s="1"/>
      <c r="AC1086" s="1"/>
      <c r="AD1086" s="1"/>
    </row>
    <row r="1087" spans="1:30" ht="18.75" customHeight="1">
      <c r="A1087" s="94"/>
      <c r="B1087" s="1"/>
      <c r="C1087" s="1"/>
      <c r="D1087" s="1"/>
      <c r="E1087" s="1"/>
      <c r="F1087" s="1"/>
      <c r="G1087" s="1"/>
      <c r="H1087" s="1"/>
      <c r="I1087" s="1"/>
      <c r="J1087" s="1"/>
      <c r="K1087" s="1"/>
      <c r="L1087" s="1"/>
      <c r="M1087" s="105"/>
      <c r="N1087" s="105"/>
      <c r="O1087" s="105"/>
      <c r="P1087" s="105"/>
      <c r="Q1087" s="1"/>
      <c r="R1087" s="1"/>
      <c r="S1087" s="1"/>
      <c r="T1087" s="1"/>
      <c r="U1087" s="1"/>
      <c r="V1087" s="1"/>
      <c r="W1087" s="1"/>
      <c r="X1087" s="1"/>
      <c r="Y1087" s="1"/>
      <c r="Z1087" s="1"/>
      <c r="AA1087" s="1"/>
      <c r="AB1087" s="1"/>
      <c r="AC1087" s="1"/>
      <c r="AD1087" s="1"/>
    </row>
    <row r="1088" spans="1:30" ht="18.75" customHeight="1">
      <c r="A1088" s="94"/>
      <c r="B1088" s="1"/>
      <c r="C1088" s="1"/>
      <c r="D1088" s="1"/>
      <c r="E1088" s="1"/>
      <c r="F1088" s="1"/>
      <c r="G1088" s="1"/>
      <c r="H1088" s="1"/>
      <c r="I1088" s="1"/>
      <c r="J1088" s="1"/>
      <c r="K1088" s="1"/>
      <c r="L1088" s="1"/>
      <c r="M1088" s="105"/>
      <c r="N1088" s="105"/>
      <c r="O1088" s="105"/>
      <c r="P1088" s="105"/>
      <c r="Q1088" s="1"/>
      <c r="R1088" s="1"/>
      <c r="S1088" s="1"/>
      <c r="T1088" s="1"/>
      <c r="U1088" s="1"/>
      <c r="V1088" s="1"/>
      <c r="W1088" s="1"/>
      <c r="X1088" s="1"/>
      <c r="Y1088" s="1"/>
      <c r="Z1088" s="1"/>
      <c r="AA1088" s="1"/>
      <c r="AB1088" s="1"/>
      <c r="AC1088" s="1"/>
      <c r="AD1088" s="1"/>
    </row>
    <row r="1089" spans="1:30" ht="18.75" customHeight="1">
      <c r="A1089" s="94"/>
      <c r="B1089" s="1"/>
      <c r="C1089" s="1"/>
      <c r="D1089" s="1"/>
      <c r="E1089" s="1"/>
      <c r="F1089" s="1"/>
      <c r="G1089" s="1"/>
      <c r="H1089" s="1"/>
      <c r="I1089" s="1"/>
      <c r="J1089" s="1"/>
      <c r="K1089" s="1"/>
      <c r="L1089" s="1"/>
      <c r="M1089" s="105"/>
      <c r="N1089" s="105"/>
      <c r="O1089" s="105"/>
      <c r="P1089" s="105"/>
      <c r="Q1089" s="1"/>
      <c r="R1089" s="1"/>
      <c r="S1089" s="1"/>
      <c r="T1089" s="1"/>
      <c r="U1089" s="1"/>
      <c r="V1089" s="1"/>
      <c r="W1089" s="1"/>
      <c r="X1089" s="1"/>
      <c r="Y1089" s="1"/>
      <c r="Z1089" s="1"/>
      <c r="AA1089" s="1"/>
      <c r="AB1089" s="1"/>
      <c r="AC1089" s="1"/>
      <c r="AD1089" s="1"/>
    </row>
    <row r="1090" spans="1:30" ht="18.75" customHeight="1">
      <c r="A1090" s="94"/>
      <c r="B1090" s="1"/>
      <c r="C1090" s="1"/>
      <c r="D1090" s="1"/>
      <c r="E1090" s="1"/>
      <c r="F1090" s="1"/>
      <c r="G1090" s="1"/>
      <c r="H1090" s="1"/>
      <c r="I1090" s="1"/>
      <c r="J1090" s="1"/>
      <c r="K1090" s="1"/>
      <c r="L1090" s="1"/>
      <c r="M1090" s="105"/>
      <c r="N1090" s="105"/>
      <c r="O1090" s="105"/>
      <c r="P1090" s="105"/>
      <c r="Q1090" s="1"/>
      <c r="R1090" s="1"/>
      <c r="S1090" s="1"/>
      <c r="T1090" s="1"/>
      <c r="U1090" s="1"/>
      <c r="V1090" s="1"/>
      <c r="W1090" s="1"/>
      <c r="X1090" s="1"/>
      <c r="Y1090" s="1"/>
      <c r="Z1090" s="1"/>
      <c r="AA1090" s="1"/>
      <c r="AB1090" s="1"/>
      <c r="AC1090" s="1"/>
      <c r="AD1090" s="1"/>
    </row>
    <row r="1091" spans="1:30" ht="18.75" customHeight="1">
      <c r="A1091" s="94"/>
      <c r="B1091" s="1"/>
      <c r="C1091" s="1"/>
      <c r="D1091" s="1"/>
      <c r="E1091" s="1"/>
      <c r="F1091" s="1"/>
      <c r="G1091" s="1"/>
      <c r="H1091" s="1"/>
      <c r="I1091" s="1"/>
      <c r="J1091" s="1"/>
      <c r="K1091" s="1"/>
      <c r="L1091" s="1"/>
      <c r="M1091" s="105"/>
      <c r="N1091" s="105"/>
      <c r="O1091" s="105"/>
      <c r="P1091" s="105"/>
      <c r="Q1091" s="1"/>
      <c r="R1091" s="1"/>
      <c r="S1091" s="1"/>
      <c r="T1091" s="1"/>
      <c r="U1091" s="1"/>
      <c r="V1091" s="1"/>
      <c r="W1091" s="1"/>
      <c r="X1091" s="1"/>
      <c r="Y1091" s="1"/>
      <c r="Z1091" s="1"/>
      <c r="AA1091" s="1"/>
      <c r="AB1091" s="1"/>
      <c r="AC1091" s="1"/>
      <c r="AD1091" s="1"/>
    </row>
    <row r="1092" spans="1:30" ht="18.75" customHeight="1">
      <c r="A1092" s="94"/>
      <c r="B1092" s="1"/>
      <c r="C1092" s="1"/>
      <c r="D1092" s="1"/>
      <c r="E1092" s="1"/>
      <c r="F1092" s="1"/>
      <c r="G1092" s="1"/>
      <c r="H1092" s="1"/>
      <c r="I1092" s="1"/>
      <c r="J1092" s="1"/>
      <c r="K1092" s="1"/>
      <c r="L1092" s="1"/>
      <c r="M1092" s="105"/>
      <c r="N1092" s="105"/>
      <c r="O1092" s="105"/>
      <c r="P1092" s="105"/>
      <c r="Q1092" s="1"/>
      <c r="R1092" s="1"/>
      <c r="S1092" s="1"/>
      <c r="T1092" s="1"/>
      <c r="U1092" s="1"/>
      <c r="V1092" s="1"/>
      <c r="W1092" s="1"/>
      <c r="X1092" s="1"/>
      <c r="Y1092" s="1"/>
      <c r="Z1092" s="1"/>
      <c r="AA1092" s="1"/>
      <c r="AB1092" s="1"/>
      <c r="AC1092" s="1"/>
      <c r="AD1092" s="1"/>
    </row>
    <row r="1093" spans="1:30" ht="18.75" customHeight="1">
      <c r="A1093" s="94"/>
      <c r="B1093" s="1"/>
      <c r="C1093" s="1"/>
      <c r="D1093" s="1"/>
      <c r="E1093" s="1"/>
      <c r="F1093" s="1"/>
      <c r="G1093" s="1"/>
      <c r="H1093" s="1"/>
      <c r="I1093" s="1"/>
      <c r="J1093" s="1"/>
      <c r="K1093" s="1"/>
      <c r="L1093" s="1"/>
      <c r="M1093" s="105"/>
      <c r="N1093" s="105"/>
      <c r="O1093" s="105"/>
      <c r="P1093" s="105"/>
      <c r="Q1093" s="1"/>
      <c r="R1093" s="1"/>
      <c r="S1093" s="1"/>
      <c r="T1093" s="1"/>
      <c r="U1093" s="1"/>
      <c r="V1093" s="1"/>
      <c r="W1093" s="1"/>
      <c r="X1093" s="1"/>
      <c r="Y1093" s="1"/>
      <c r="Z1093" s="1"/>
      <c r="AA1093" s="1"/>
      <c r="AB1093" s="1"/>
      <c r="AC1093" s="1"/>
      <c r="AD1093" s="1"/>
    </row>
    <row r="1094" spans="1:30" ht="18.75" customHeight="1">
      <c r="A1094" s="94"/>
      <c r="B1094" s="1"/>
      <c r="C1094" s="1"/>
      <c r="D1094" s="1"/>
      <c r="E1094" s="1"/>
      <c r="F1094" s="1"/>
      <c r="G1094" s="1"/>
      <c r="H1094" s="1"/>
      <c r="I1094" s="1"/>
      <c r="J1094" s="1"/>
      <c r="K1094" s="1"/>
      <c r="L1094" s="1"/>
      <c r="M1094" s="105"/>
      <c r="N1094" s="105"/>
      <c r="O1094" s="105"/>
      <c r="P1094" s="105"/>
      <c r="Q1094" s="1"/>
      <c r="R1094" s="1"/>
      <c r="S1094" s="1"/>
      <c r="T1094" s="1"/>
      <c r="U1094" s="1"/>
      <c r="V1094" s="1"/>
      <c r="W1094" s="1"/>
      <c r="X1094" s="1"/>
      <c r="Y1094" s="1"/>
      <c r="Z1094" s="1"/>
      <c r="AA1094" s="1"/>
      <c r="AB1094" s="1"/>
      <c r="AC1094" s="1"/>
      <c r="AD1094" s="1"/>
    </row>
    <row r="1095" spans="1:30" ht="18.75" customHeight="1">
      <c r="A1095" s="94"/>
      <c r="B1095" s="1"/>
      <c r="C1095" s="1"/>
      <c r="D1095" s="1"/>
      <c r="E1095" s="1"/>
      <c r="F1095" s="1"/>
      <c r="G1095" s="1"/>
      <c r="H1095" s="1"/>
      <c r="I1095" s="1"/>
      <c r="J1095" s="1"/>
      <c r="K1095" s="1"/>
      <c r="L1095" s="1"/>
      <c r="M1095" s="105"/>
      <c r="N1095" s="105"/>
      <c r="O1095" s="105"/>
      <c r="P1095" s="105"/>
      <c r="Q1095" s="1"/>
      <c r="R1095" s="1"/>
      <c r="S1095" s="1"/>
      <c r="T1095" s="1"/>
      <c r="U1095" s="1"/>
      <c r="V1095" s="1"/>
      <c r="W1095" s="1"/>
      <c r="X1095" s="1"/>
      <c r="Y1095" s="1"/>
      <c r="Z1095" s="1"/>
      <c r="AA1095" s="1"/>
      <c r="AB1095" s="1"/>
      <c r="AC1095" s="1"/>
      <c r="AD1095" s="1"/>
    </row>
    <row r="1096" spans="1:30" ht="18.75" customHeight="1">
      <c r="A1096" s="94"/>
      <c r="B1096" s="1"/>
      <c r="C1096" s="1"/>
      <c r="D1096" s="1"/>
      <c r="E1096" s="1"/>
      <c r="F1096" s="1"/>
      <c r="G1096" s="1"/>
      <c r="H1096" s="1"/>
      <c r="I1096" s="1"/>
      <c r="J1096" s="1"/>
      <c r="K1096" s="1"/>
      <c r="L1096" s="1"/>
      <c r="M1096" s="105"/>
      <c r="N1096" s="105"/>
      <c r="O1096" s="105"/>
      <c r="P1096" s="105"/>
      <c r="Q1096" s="1"/>
      <c r="R1096" s="1"/>
      <c r="S1096" s="1"/>
      <c r="T1096" s="1"/>
      <c r="U1096" s="1"/>
      <c r="V1096" s="1"/>
      <c r="W1096" s="1"/>
      <c r="X1096" s="1"/>
      <c r="Y1096" s="1"/>
      <c r="Z1096" s="1"/>
      <c r="AA1096" s="1"/>
      <c r="AB1096" s="1"/>
      <c r="AC1096" s="1"/>
      <c r="AD1096" s="1"/>
    </row>
    <row r="1097" spans="1:30" ht="18.75" customHeight="1">
      <c r="A1097" s="94"/>
      <c r="B1097" s="1"/>
      <c r="C1097" s="1"/>
      <c r="D1097" s="1"/>
      <c r="E1097" s="1"/>
      <c r="F1097" s="1"/>
      <c r="G1097" s="1"/>
      <c r="H1097" s="1"/>
      <c r="I1097" s="1"/>
      <c r="J1097" s="1"/>
      <c r="K1097" s="1"/>
      <c r="L1097" s="1"/>
      <c r="M1097" s="105"/>
      <c r="N1097" s="105"/>
      <c r="O1097" s="105"/>
      <c r="P1097" s="105"/>
      <c r="Q1097" s="1"/>
      <c r="R1097" s="1"/>
      <c r="S1097" s="1"/>
      <c r="T1097" s="1"/>
      <c r="U1097" s="1"/>
      <c r="V1097" s="1"/>
      <c r="W1097" s="1"/>
      <c r="X1097" s="1"/>
      <c r="Y1097" s="1"/>
      <c r="Z1097" s="1"/>
      <c r="AA1097" s="1"/>
      <c r="AB1097" s="1"/>
      <c r="AC1097" s="1"/>
      <c r="AD1097" s="1"/>
    </row>
    <row r="1098" spans="1:30" ht="18.75" customHeight="1">
      <c r="A1098" s="94"/>
      <c r="B1098" s="1"/>
      <c r="C1098" s="1"/>
      <c r="D1098" s="1"/>
      <c r="E1098" s="1"/>
      <c r="F1098" s="1"/>
      <c r="G1098" s="1"/>
      <c r="H1098" s="1"/>
      <c r="I1098" s="1"/>
      <c r="J1098" s="1"/>
      <c r="K1098" s="1"/>
      <c r="L1098" s="1"/>
      <c r="M1098" s="105"/>
      <c r="N1098" s="105"/>
      <c r="O1098" s="105"/>
      <c r="P1098" s="105"/>
      <c r="Q1098" s="1"/>
      <c r="R1098" s="1"/>
      <c r="S1098" s="1"/>
      <c r="T1098" s="1"/>
      <c r="U1098" s="1"/>
      <c r="V1098" s="1"/>
      <c r="W1098" s="1"/>
      <c r="X1098" s="1"/>
      <c r="Y1098" s="1"/>
      <c r="Z1098" s="1"/>
      <c r="AA1098" s="1"/>
      <c r="AB1098" s="1"/>
      <c r="AC1098" s="1"/>
      <c r="AD1098" s="1"/>
    </row>
    <row r="1099" spans="1:30" ht="18.75" customHeight="1">
      <c r="A1099" s="94"/>
      <c r="B1099" s="1"/>
      <c r="C1099" s="1"/>
      <c r="D1099" s="1"/>
      <c r="E1099" s="1"/>
      <c r="F1099" s="1"/>
      <c r="G1099" s="1"/>
      <c r="H1099" s="1"/>
      <c r="I1099" s="1"/>
      <c r="J1099" s="1"/>
      <c r="K1099" s="1"/>
      <c r="L1099" s="1"/>
      <c r="M1099" s="105"/>
      <c r="N1099" s="105"/>
      <c r="O1099" s="105"/>
      <c r="P1099" s="105"/>
      <c r="Q1099" s="1"/>
      <c r="R1099" s="1"/>
      <c r="S1099" s="1"/>
      <c r="T1099" s="1"/>
      <c r="U1099" s="1"/>
      <c r="V1099" s="1"/>
      <c r="W1099" s="1"/>
      <c r="X1099" s="1"/>
      <c r="Y1099" s="1"/>
      <c r="Z1099" s="1"/>
      <c r="AA1099" s="1"/>
      <c r="AB1099" s="1"/>
      <c r="AC1099" s="1"/>
      <c r="AD1099" s="1"/>
    </row>
    <row r="1100" spans="1:30" ht="18.75" customHeight="1">
      <c r="A1100" s="94"/>
      <c r="B1100" s="1"/>
      <c r="C1100" s="1"/>
      <c r="D1100" s="1"/>
      <c r="E1100" s="1"/>
      <c r="F1100" s="1"/>
      <c r="G1100" s="1"/>
      <c r="H1100" s="1"/>
      <c r="I1100" s="1"/>
      <c r="J1100" s="1"/>
      <c r="K1100" s="1"/>
      <c r="L1100" s="1"/>
      <c r="M1100" s="105"/>
      <c r="N1100" s="105"/>
      <c r="O1100" s="105"/>
      <c r="P1100" s="105"/>
      <c r="Q1100" s="1"/>
      <c r="R1100" s="1"/>
      <c r="S1100" s="1"/>
      <c r="T1100" s="1"/>
      <c r="U1100" s="1"/>
      <c r="V1100" s="1"/>
      <c r="W1100" s="1"/>
      <c r="X1100" s="1"/>
      <c r="Y1100" s="1"/>
      <c r="Z1100" s="1"/>
      <c r="AA1100" s="1"/>
      <c r="AB1100" s="1"/>
      <c r="AC1100" s="1"/>
      <c r="AD1100" s="1"/>
    </row>
    <row r="1101" spans="1:30" ht="18.75" customHeight="1">
      <c r="A1101" s="94"/>
      <c r="B1101" s="1"/>
      <c r="C1101" s="1"/>
      <c r="D1101" s="1"/>
      <c r="E1101" s="1"/>
      <c r="F1101" s="1"/>
      <c r="G1101" s="1"/>
      <c r="H1101" s="1"/>
      <c r="I1101" s="1"/>
      <c r="J1101" s="1"/>
      <c r="K1101" s="1"/>
      <c r="L1101" s="1"/>
      <c r="M1101" s="105"/>
      <c r="N1101" s="105"/>
      <c r="O1101" s="105"/>
      <c r="P1101" s="105"/>
      <c r="Q1101" s="1"/>
      <c r="R1101" s="1"/>
      <c r="S1101" s="1"/>
      <c r="T1101" s="1"/>
      <c r="U1101" s="1"/>
      <c r="V1101" s="1"/>
      <c r="W1101" s="1"/>
      <c r="X1101" s="1"/>
      <c r="Y1101" s="1"/>
      <c r="Z1101" s="1"/>
      <c r="AA1101" s="1"/>
      <c r="AB1101" s="1"/>
      <c r="AC1101" s="1"/>
      <c r="AD1101" s="1"/>
    </row>
    <row r="1102" spans="1:30" ht="18.75" customHeight="1">
      <c r="A1102" s="94"/>
      <c r="B1102" s="1"/>
      <c r="C1102" s="1"/>
      <c r="D1102" s="1"/>
      <c r="E1102" s="1"/>
      <c r="F1102" s="1"/>
      <c r="G1102" s="1"/>
      <c r="H1102" s="1"/>
      <c r="I1102" s="1"/>
      <c r="J1102" s="1"/>
      <c r="K1102" s="1"/>
      <c r="L1102" s="1"/>
      <c r="M1102" s="105"/>
      <c r="N1102" s="105"/>
      <c r="O1102" s="105"/>
      <c r="P1102" s="105"/>
      <c r="Q1102" s="1"/>
      <c r="R1102" s="1"/>
      <c r="S1102" s="1"/>
      <c r="T1102" s="1"/>
      <c r="U1102" s="1"/>
      <c r="V1102" s="1"/>
      <c r="W1102" s="1"/>
      <c r="X1102" s="1"/>
      <c r="Y1102" s="1"/>
      <c r="Z1102" s="1"/>
      <c r="AA1102" s="1"/>
      <c r="AB1102" s="1"/>
      <c r="AC1102" s="1"/>
      <c r="AD1102" s="1"/>
    </row>
    <row r="1103" spans="1:30" ht="18.75" customHeight="1">
      <c r="A1103" s="94"/>
      <c r="B1103" s="1"/>
      <c r="C1103" s="1"/>
      <c r="D1103" s="1"/>
      <c r="E1103" s="1"/>
      <c r="F1103" s="1"/>
      <c r="G1103" s="1"/>
      <c r="H1103" s="1"/>
      <c r="I1103" s="1"/>
      <c r="J1103" s="1"/>
      <c r="K1103" s="1"/>
      <c r="L1103" s="1"/>
      <c r="M1103" s="105"/>
      <c r="N1103" s="105"/>
      <c r="O1103" s="105"/>
      <c r="P1103" s="105"/>
      <c r="Q1103" s="1"/>
      <c r="R1103" s="1"/>
      <c r="S1103" s="1"/>
      <c r="T1103" s="1"/>
      <c r="U1103" s="1"/>
      <c r="V1103" s="1"/>
      <c r="W1103" s="1"/>
      <c r="X1103" s="1"/>
      <c r="Y1103" s="1"/>
      <c r="Z1103" s="1"/>
      <c r="AA1103" s="1"/>
      <c r="AB1103" s="1"/>
      <c r="AC1103" s="1"/>
      <c r="AD1103" s="1"/>
    </row>
    <row r="1104" spans="1:30" ht="18.75" customHeight="1">
      <c r="A1104" s="94"/>
      <c r="B1104" s="1"/>
      <c r="C1104" s="1"/>
      <c r="D1104" s="1"/>
      <c r="E1104" s="1"/>
      <c r="F1104" s="1"/>
      <c r="G1104" s="1"/>
      <c r="H1104" s="1"/>
      <c r="I1104" s="1"/>
      <c r="J1104" s="1"/>
      <c r="K1104" s="1"/>
      <c r="L1104" s="1"/>
      <c r="M1104" s="105"/>
      <c r="N1104" s="105"/>
      <c r="O1104" s="105"/>
      <c r="P1104" s="105"/>
      <c r="Q1104" s="1"/>
      <c r="R1104" s="1"/>
      <c r="S1104" s="1"/>
      <c r="T1104" s="1"/>
      <c r="U1104" s="1"/>
      <c r="V1104" s="1"/>
      <c r="W1104" s="1"/>
      <c r="X1104" s="1"/>
      <c r="Y1104" s="1"/>
      <c r="Z1104" s="1"/>
      <c r="AA1104" s="1"/>
      <c r="AB1104" s="1"/>
      <c r="AC1104" s="1"/>
      <c r="AD1104" s="1"/>
    </row>
    <row r="1105" spans="1:30" ht="18.75" customHeight="1">
      <c r="A1105" s="94"/>
      <c r="B1105" s="1"/>
      <c r="C1105" s="1"/>
      <c r="D1105" s="1"/>
      <c r="E1105" s="1"/>
      <c r="F1105" s="1"/>
      <c r="G1105" s="1"/>
      <c r="H1105" s="1"/>
      <c r="I1105" s="1"/>
      <c r="J1105" s="1"/>
      <c r="K1105" s="1"/>
      <c r="L1105" s="1"/>
      <c r="M1105" s="105"/>
      <c r="N1105" s="105"/>
      <c r="O1105" s="105"/>
      <c r="P1105" s="105"/>
      <c r="Q1105" s="1"/>
      <c r="R1105" s="1"/>
      <c r="S1105" s="1"/>
      <c r="T1105" s="1"/>
      <c r="U1105" s="1"/>
      <c r="V1105" s="1"/>
      <c r="W1105" s="1"/>
      <c r="X1105" s="1"/>
      <c r="Y1105" s="1"/>
      <c r="Z1105" s="1"/>
      <c r="AA1105" s="1"/>
      <c r="AB1105" s="1"/>
      <c r="AC1105" s="1"/>
      <c r="AD1105" s="1"/>
    </row>
    <row r="1106" spans="1:30" ht="18.75" customHeight="1">
      <c r="A1106" s="94"/>
      <c r="B1106" s="1"/>
      <c r="C1106" s="1"/>
      <c r="D1106" s="1"/>
      <c r="E1106" s="1"/>
      <c r="F1106" s="1"/>
      <c r="G1106" s="1"/>
      <c r="H1106" s="1"/>
      <c r="I1106" s="1"/>
      <c r="J1106" s="1"/>
      <c r="K1106" s="1"/>
      <c r="L1106" s="1"/>
      <c r="M1106" s="105"/>
      <c r="N1106" s="105"/>
      <c r="O1106" s="105"/>
      <c r="P1106" s="105"/>
      <c r="Q1106" s="1"/>
      <c r="R1106" s="1"/>
      <c r="S1106" s="1"/>
      <c r="T1106" s="1"/>
      <c r="U1106" s="1"/>
      <c r="V1106" s="1"/>
      <c r="W1106" s="1"/>
      <c r="X1106" s="1"/>
      <c r="Y1106" s="1"/>
      <c r="Z1106" s="1"/>
      <c r="AA1106" s="1"/>
      <c r="AB1106" s="1"/>
      <c r="AC1106" s="1"/>
      <c r="AD1106" s="1"/>
    </row>
    <row r="1107" spans="1:30" ht="18.75" customHeight="1">
      <c r="A1107" s="94"/>
      <c r="B1107" s="1"/>
      <c r="C1107" s="1"/>
      <c r="D1107" s="1"/>
      <c r="E1107" s="1"/>
      <c r="F1107" s="1"/>
      <c r="G1107" s="1"/>
      <c r="H1107" s="1"/>
      <c r="I1107" s="1"/>
      <c r="J1107" s="1"/>
      <c r="K1107" s="1"/>
      <c r="L1107" s="1"/>
      <c r="M1107" s="105"/>
      <c r="N1107" s="105"/>
      <c r="O1107" s="105"/>
      <c r="P1107" s="105"/>
      <c r="Q1107" s="1"/>
      <c r="R1107" s="1"/>
      <c r="S1107" s="1"/>
      <c r="T1107" s="1"/>
      <c r="U1107" s="1"/>
      <c r="V1107" s="1"/>
      <c r="W1107" s="1"/>
      <c r="X1107" s="1"/>
      <c r="Y1107" s="1"/>
      <c r="Z1107" s="1"/>
      <c r="AA1107" s="1"/>
      <c r="AB1107" s="1"/>
      <c r="AC1107" s="1"/>
      <c r="AD1107" s="1"/>
    </row>
    <row r="1108" spans="1:30" ht="18.75" customHeight="1">
      <c r="A1108" s="94"/>
      <c r="B1108" s="1"/>
      <c r="C1108" s="1"/>
      <c r="D1108" s="1"/>
      <c r="E1108" s="1"/>
      <c r="F1108" s="1"/>
      <c r="G1108" s="1"/>
      <c r="H1108" s="1"/>
      <c r="I1108" s="1"/>
      <c r="J1108" s="1"/>
      <c r="K1108" s="1"/>
      <c r="L1108" s="1"/>
      <c r="M1108" s="105"/>
      <c r="N1108" s="105"/>
      <c r="O1108" s="105"/>
      <c r="P1108" s="105"/>
      <c r="Q1108" s="1"/>
      <c r="R1108" s="1"/>
      <c r="S1108" s="1"/>
      <c r="T1108" s="1"/>
      <c r="U1108" s="1"/>
      <c r="V1108" s="1"/>
      <c r="W1108" s="1"/>
      <c r="X1108" s="1"/>
      <c r="Y1108" s="1"/>
      <c r="Z1108" s="1"/>
      <c r="AA1108" s="1"/>
      <c r="AB1108" s="1"/>
      <c r="AC1108" s="1"/>
      <c r="AD1108" s="1"/>
    </row>
    <row r="1109" spans="1:30" ht="18.75" customHeight="1">
      <c r="A1109" s="94"/>
      <c r="B1109" s="1"/>
      <c r="C1109" s="1"/>
      <c r="D1109" s="1"/>
      <c r="E1109" s="1"/>
      <c r="F1109" s="1"/>
      <c r="G1109" s="1"/>
      <c r="H1109" s="1"/>
      <c r="I1109" s="1"/>
      <c r="J1109" s="1"/>
      <c r="K1109" s="1"/>
      <c r="L1109" s="1"/>
      <c r="M1109" s="105"/>
      <c r="N1109" s="105"/>
      <c r="O1109" s="105"/>
      <c r="P1109" s="105"/>
      <c r="Q1109" s="1"/>
      <c r="R1109" s="1"/>
      <c r="S1109" s="1"/>
      <c r="T1109" s="1"/>
      <c r="U1109" s="1"/>
      <c r="V1109" s="1"/>
      <c r="W1109" s="1"/>
      <c r="X1109" s="1"/>
      <c r="Y1109" s="1"/>
      <c r="Z1109" s="1"/>
      <c r="AA1109" s="1"/>
      <c r="AB1109" s="1"/>
      <c r="AC1109" s="1"/>
      <c r="AD1109" s="1"/>
    </row>
    <row r="1110" spans="1:30" ht="18.75" customHeight="1">
      <c r="A1110" s="94"/>
      <c r="B1110" s="1"/>
      <c r="C1110" s="1"/>
      <c r="D1110" s="1"/>
      <c r="E1110" s="1"/>
      <c r="F1110" s="1"/>
      <c r="G1110" s="1"/>
      <c r="H1110" s="1"/>
      <c r="I1110" s="1"/>
      <c r="J1110" s="1"/>
      <c r="K1110" s="1"/>
      <c r="L1110" s="1"/>
      <c r="M1110" s="105"/>
      <c r="N1110" s="105"/>
      <c r="O1110" s="105"/>
      <c r="P1110" s="105"/>
      <c r="Q1110" s="1"/>
      <c r="R1110" s="1"/>
      <c r="S1110" s="1"/>
      <c r="T1110" s="1"/>
      <c r="U1110" s="1"/>
      <c r="V1110" s="1"/>
      <c r="W1110" s="1"/>
      <c r="X1110" s="1"/>
      <c r="Y1110" s="1"/>
      <c r="Z1110" s="1"/>
      <c r="AA1110" s="1"/>
      <c r="AB1110" s="1"/>
      <c r="AC1110" s="1"/>
      <c r="AD1110" s="1"/>
    </row>
    <row r="1111" spans="1:30" ht="18.75" customHeight="1">
      <c r="A1111" s="94"/>
      <c r="B1111" s="1"/>
      <c r="C1111" s="1"/>
      <c r="D1111" s="1"/>
      <c r="E1111" s="1"/>
      <c r="F1111" s="1"/>
      <c r="G1111" s="1"/>
      <c r="H1111" s="1"/>
      <c r="I1111" s="1"/>
      <c r="J1111" s="1"/>
      <c r="K1111" s="1"/>
      <c r="L1111" s="1"/>
      <c r="M1111" s="105"/>
      <c r="N1111" s="105"/>
      <c r="O1111" s="105"/>
      <c r="P1111" s="105"/>
      <c r="Q1111" s="1"/>
      <c r="R1111" s="1"/>
      <c r="S1111" s="1"/>
      <c r="T1111" s="1"/>
      <c r="U1111" s="1"/>
      <c r="V1111" s="1"/>
      <c r="W1111" s="1"/>
      <c r="X1111" s="1"/>
      <c r="Y1111" s="1"/>
      <c r="Z1111" s="1"/>
      <c r="AA1111" s="1"/>
      <c r="AB1111" s="1"/>
      <c r="AC1111" s="1"/>
      <c r="AD1111" s="1"/>
    </row>
    <row r="1112" spans="1:30" ht="18.75" customHeight="1">
      <c r="A1112" s="94"/>
      <c r="B1112" s="1"/>
      <c r="C1112" s="1"/>
      <c r="D1112" s="1"/>
      <c r="E1112" s="1"/>
      <c r="F1112" s="1"/>
      <c r="G1112" s="1"/>
      <c r="H1112" s="1"/>
      <c r="I1112" s="1"/>
      <c r="J1112" s="1"/>
      <c r="K1112" s="1"/>
      <c r="L1112" s="1"/>
      <c r="M1112" s="105"/>
      <c r="N1112" s="105"/>
      <c r="O1112" s="105"/>
      <c r="P1112" s="105"/>
      <c r="Q1112" s="1"/>
      <c r="R1112" s="1"/>
      <c r="S1112" s="1"/>
      <c r="T1112" s="1"/>
      <c r="U1112" s="1"/>
      <c r="V1112" s="1"/>
      <c r="W1112" s="1"/>
      <c r="X1112" s="1"/>
      <c r="Y1112" s="1"/>
      <c r="Z1112" s="1"/>
      <c r="AA1112" s="1"/>
      <c r="AB1112" s="1"/>
      <c r="AC1112" s="1"/>
      <c r="AD1112" s="1"/>
    </row>
    <row r="1113" spans="1:30" ht="18.75" customHeight="1">
      <c r="A1113" s="94"/>
      <c r="B1113" s="1"/>
      <c r="C1113" s="1"/>
      <c r="D1113" s="1"/>
      <c r="E1113" s="1"/>
      <c r="F1113" s="1"/>
      <c r="G1113" s="1"/>
      <c r="H1113" s="1"/>
      <c r="I1113" s="1"/>
      <c r="J1113" s="1"/>
      <c r="K1113" s="1"/>
      <c r="L1113" s="1"/>
      <c r="M1113" s="105"/>
      <c r="N1113" s="105"/>
      <c r="O1113" s="105"/>
      <c r="P1113" s="105"/>
      <c r="Q1113" s="1"/>
      <c r="R1113" s="1"/>
      <c r="S1113" s="1"/>
      <c r="T1113" s="1"/>
      <c r="U1113" s="1"/>
      <c r="V1113" s="1"/>
      <c r="W1113" s="1"/>
      <c r="X1113" s="1"/>
      <c r="Y1113" s="1"/>
      <c r="Z1113" s="1"/>
      <c r="AA1113" s="1"/>
      <c r="AB1113" s="1"/>
      <c r="AC1113" s="1"/>
      <c r="AD1113" s="1"/>
    </row>
    <row r="1114" spans="1:30" ht="18.75" customHeight="1">
      <c r="A1114" s="94"/>
      <c r="B1114" s="1"/>
      <c r="C1114" s="1"/>
      <c r="D1114" s="1"/>
      <c r="E1114" s="1"/>
      <c r="F1114" s="1"/>
      <c r="G1114" s="1"/>
      <c r="H1114" s="1"/>
      <c r="I1114" s="1"/>
      <c r="J1114" s="1"/>
      <c r="K1114" s="1"/>
      <c r="L1114" s="1"/>
      <c r="M1114" s="105"/>
      <c r="N1114" s="105"/>
      <c r="O1114" s="105"/>
      <c r="P1114" s="105"/>
      <c r="Q1114" s="1"/>
      <c r="R1114" s="1"/>
      <c r="S1114" s="1"/>
      <c r="T1114" s="1"/>
      <c r="U1114" s="1"/>
      <c r="V1114" s="1"/>
      <c r="W1114" s="1"/>
      <c r="X1114" s="1"/>
      <c r="Y1114" s="1"/>
      <c r="Z1114" s="1"/>
      <c r="AA1114" s="1"/>
      <c r="AB1114" s="1"/>
      <c r="AC1114" s="1"/>
      <c r="AD1114" s="1"/>
    </row>
    <row r="1115" spans="1:30" ht="18.75" customHeight="1">
      <c r="A1115" s="94"/>
      <c r="B1115" s="1"/>
      <c r="C1115" s="1"/>
      <c r="D1115" s="1"/>
      <c r="E1115" s="1"/>
      <c r="F1115" s="1"/>
      <c r="G1115" s="1"/>
      <c r="H1115" s="1"/>
      <c r="I1115" s="1"/>
      <c r="J1115" s="1"/>
      <c r="K1115" s="1"/>
      <c r="L1115" s="1"/>
      <c r="M1115" s="105"/>
      <c r="N1115" s="105"/>
      <c r="O1115" s="105"/>
      <c r="P1115" s="105"/>
      <c r="Q1115" s="1"/>
      <c r="R1115" s="1"/>
      <c r="S1115" s="1"/>
      <c r="T1115" s="1"/>
      <c r="U1115" s="1"/>
      <c r="V1115" s="1"/>
      <c r="W1115" s="1"/>
      <c r="X1115" s="1"/>
      <c r="Y1115" s="1"/>
      <c r="Z1115" s="1"/>
      <c r="AA1115" s="1"/>
      <c r="AB1115" s="1"/>
      <c r="AC1115" s="1"/>
      <c r="AD1115" s="1"/>
    </row>
    <row r="1116" spans="1:30" ht="18.75" customHeight="1">
      <c r="A1116" s="94"/>
      <c r="B1116" s="1"/>
      <c r="C1116" s="1"/>
      <c r="D1116" s="1"/>
      <c r="E1116" s="1"/>
      <c r="F1116" s="1"/>
      <c r="G1116" s="1"/>
      <c r="H1116" s="1"/>
      <c r="I1116" s="1"/>
      <c r="J1116" s="1"/>
      <c r="K1116" s="1"/>
      <c r="L1116" s="1"/>
      <c r="M1116" s="105"/>
      <c r="N1116" s="105"/>
      <c r="O1116" s="105"/>
      <c r="P1116" s="105"/>
      <c r="Q1116" s="1"/>
      <c r="R1116" s="1"/>
      <c r="S1116" s="1"/>
      <c r="T1116" s="1"/>
      <c r="U1116" s="1"/>
      <c r="V1116" s="1"/>
      <c r="W1116" s="1"/>
      <c r="X1116" s="1"/>
      <c r="Y1116" s="1"/>
      <c r="Z1116" s="1"/>
      <c r="AA1116" s="1"/>
      <c r="AB1116" s="1"/>
      <c r="AC1116" s="1"/>
      <c r="AD1116" s="1"/>
    </row>
    <row r="1117" spans="1:30" ht="18.75" customHeight="1">
      <c r="A1117" s="94"/>
      <c r="B1117" s="1"/>
      <c r="C1117" s="1"/>
      <c r="D1117" s="1"/>
      <c r="E1117" s="1"/>
      <c r="F1117" s="1"/>
      <c r="G1117" s="1"/>
      <c r="H1117" s="1"/>
      <c r="I1117" s="1"/>
      <c r="J1117" s="1"/>
      <c r="K1117" s="1"/>
      <c r="L1117" s="1"/>
      <c r="M1117" s="105"/>
      <c r="N1117" s="105"/>
      <c r="O1117" s="105"/>
      <c r="P1117" s="105"/>
      <c r="Q1117" s="1"/>
      <c r="R1117" s="1"/>
      <c r="S1117" s="1"/>
      <c r="T1117" s="1"/>
      <c r="U1117" s="1"/>
      <c r="V1117" s="1"/>
      <c r="W1117" s="1"/>
      <c r="X1117" s="1"/>
      <c r="Y1117" s="1"/>
      <c r="Z1117" s="1"/>
      <c r="AA1117" s="1"/>
      <c r="AB1117" s="1"/>
      <c r="AC1117" s="1"/>
      <c r="AD1117" s="1"/>
    </row>
    <row r="1118" spans="1:30" ht="18.75" customHeight="1">
      <c r="A1118" s="94"/>
      <c r="B1118" s="1"/>
      <c r="C1118" s="1"/>
      <c r="D1118" s="1"/>
      <c r="E1118" s="1"/>
      <c r="F1118" s="1"/>
      <c r="G1118" s="1"/>
      <c r="H1118" s="1"/>
      <c r="I1118" s="1"/>
      <c r="J1118" s="1"/>
      <c r="K1118" s="1"/>
      <c r="L1118" s="1"/>
      <c r="M1118" s="105"/>
      <c r="N1118" s="105"/>
      <c r="O1118" s="105"/>
      <c r="P1118" s="105"/>
      <c r="Q1118" s="1"/>
      <c r="R1118" s="1"/>
      <c r="S1118" s="1"/>
      <c r="T1118" s="1"/>
      <c r="U1118" s="1"/>
      <c r="V1118" s="1"/>
      <c r="W1118" s="1"/>
      <c r="X1118" s="1"/>
      <c r="Y1118" s="1"/>
      <c r="Z1118" s="1"/>
      <c r="AA1118" s="1"/>
      <c r="AB1118" s="1"/>
      <c r="AC1118" s="1"/>
      <c r="AD1118" s="1"/>
    </row>
    <row r="1119" spans="1:30" ht="18.75" customHeight="1">
      <c r="A1119" s="94"/>
      <c r="B1119" s="1"/>
      <c r="C1119" s="1"/>
      <c r="D1119" s="1"/>
      <c r="E1119" s="1"/>
      <c r="F1119" s="1"/>
      <c r="G1119" s="1"/>
      <c r="H1119" s="1"/>
      <c r="I1119" s="1"/>
      <c r="J1119" s="1"/>
      <c r="K1119" s="1"/>
      <c r="L1119" s="1"/>
      <c r="M1119" s="105"/>
      <c r="N1119" s="105"/>
      <c r="O1119" s="105"/>
      <c r="P1119" s="105"/>
      <c r="Q1119" s="1"/>
      <c r="R1119" s="1"/>
      <c r="S1119" s="1"/>
      <c r="T1119" s="1"/>
      <c r="U1119" s="1"/>
      <c r="V1119" s="1"/>
      <c r="W1119" s="1"/>
      <c r="X1119" s="1"/>
      <c r="Y1119" s="1"/>
      <c r="Z1119" s="1"/>
      <c r="AA1119" s="1"/>
      <c r="AB1119" s="1"/>
      <c r="AC1119" s="1"/>
      <c r="AD1119" s="1"/>
    </row>
    <row r="1120" spans="1:30" ht="18.75" customHeight="1">
      <c r="A1120" s="94"/>
      <c r="B1120" s="1"/>
      <c r="C1120" s="1"/>
      <c r="D1120" s="1"/>
      <c r="E1120" s="1"/>
      <c r="F1120" s="1"/>
      <c r="G1120" s="1"/>
      <c r="H1120" s="1"/>
      <c r="I1120" s="1"/>
      <c r="J1120" s="1"/>
      <c r="K1120" s="1"/>
      <c r="L1120" s="1"/>
      <c r="M1120" s="105"/>
      <c r="N1120" s="105"/>
      <c r="O1120" s="105"/>
      <c r="P1120" s="105"/>
      <c r="Q1120" s="1"/>
      <c r="R1120" s="1"/>
      <c r="S1120" s="1"/>
      <c r="T1120" s="1"/>
      <c r="U1120" s="1"/>
      <c r="V1120" s="1"/>
      <c r="W1120" s="1"/>
      <c r="X1120" s="1"/>
      <c r="Y1120" s="1"/>
      <c r="Z1120" s="1"/>
      <c r="AA1120" s="1"/>
      <c r="AB1120" s="1"/>
      <c r="AC1120" s="1"/>
      <c r="AD1120" s="1"/>
    </row>
    <row r="1121" spans="1:30" ht="18.75" customHeight="1">
      <c r="A1121" s="94"/>
      <c r="B1121" s="1"/>
      <c r="C1121" s="1"/>
      <c r="D1121" s="1"/>
      <c r="E1121" s="1"/>
      <c r="F1121" s="1"/>
      <c r="G1121" s="1"/>
      <c r="H1121" s="1"/>
      <c r="I1121" s="1"/>
      <c r="J1121" s="1"/>
      <c r="K1121" s="1"/>
      <c r="L1121" s="1"/>
      <c r="M1121" s="105"/>
      <c r="N1121" s="105"/>
      <c r="O1121" s="105"/>
      <c r="P1121" s="105"/>
      <c r="Q1121" s="1"/>
      <c r="R1121" s="1"/>
      <c r="S1121" s="1"/>
      <c r="T1121" s="1"/>
      <c r="U1121" s="1"/>
      <c r="V1121" s="1"/>
      <c r="W1121" s="1"/>
      <c r="X1121" s="1"/>
      <c r="Y1121" s="1"/>
      <c r="Z1121" s="1"/>
      <c r="AA1121" s="1"/>
      <c r="AB1121" s="1"/>
      <c r="AC1121" s="1"/>
      <c r="AD1121" s="1"/>
    </row>
    <row r="1122" spans="1:30" ht="18.75" customHeight="1">
      <c r="A1122" s="94"/>
      <c r="B1122" s="1"/>
      <c r="C1122" s="1"/>
      <c r="D1122" s="1"/>
      <c r="E1122" s="1"/>
      <c r="F1122" s="1"/>
      <c r="G1122" s="1"/>
      <c r="H1122" s="1"/>
      <c r="I1122" s="1"/>
      <c r="J1122" s="1"/>
      <c r="K1122" s="1"/>
      <c r="L1122" s="1"/>
      <c r="M1122" s="105"/>
      <c r="N1122" s="105"/>
      <c r="O1122" s="105"/>
      <c r="P1122" s="105"/>
      <c r="Q1122" s="1"/>
      <c r="R1122" s="1"/>
      <c r="S1122" s="1"/>
      <c r="T1122" s="1"/>
      <c r="U1122" s="1"/>
      <c r="V1122" s="1"/>
      <c r="W1122" s="1"/>
      <c r="X1122" s="1"/>
      <c r="Y1122" s="1"/>
      <c r="Z1122" s="1"/>
      <c r="AA1122" s="1"/>
      <c r="AB1122" s="1"/>
      <c r="AC1122" s="1"/>
      <c r="AD1122" s="1"/>
    </row>
    <row r="1123" spans="1:30" ht="18.75" customHeight="1">
      <c r="A1123" s="94"/>
      <c r="B1123" s="1"/>
      <c r="C1123" s="1"/>
      <c r="D1123" s="1"/>
      <c r="E1123" s="1"/>
      <c r="F1123" s="1"/>
      <c r="G1123" s="1"/>
      <c r="H1123" s="1"/>
      <c r="I1123" s="1"/>
      <c r="J1123" s="1"/>
      <c r="K1123" s="1"/>
      <c r="L1123" s="1"/>
      <c r="M1123" s="105"/>
      <c r="N1123" s="105"/>
      <c r="O1123" s="105"/>
      <c r="P1123" s="105"/>
      <c r="Q1123" s="1"/>
      <c r="R1123" s="1"/>
      <c r="S1123" s="1"/>
      <c r="T1123" s="1"/>
      <c r="U1123" s="1"/>
      <c r="V1123" s="1"/>
      <c r="W1123" s="1"/>
      <c r="X1123" s="1"/>
      <c r="Y1123" s="1"/>
      <c r="Z1123" s="1"/>
      <c r="AA1123" s="1"/>
      <c r="AB1123" s="1"/>
      <c r="AC1123" s="1"/>
      <c r="AD1123" s="1"/>
    </row>
    <row r="1124" spans="1:30" ht="18.75" customHeight="1">
      <c r="A1124" s="94"/>
      <c r="B1124" s="1"/>
      <c r="C1124" s="1"/>
      <c r="D1124" s="1"/>
      <c r="E1124" s="1"/>
      <c r="F1124" s="1"/>
      <c r="G1124" s="1"/>
      <c r="H1124" s="1"/>
      <c r="I1124" s="1"/>
      <c r="J1124" s="1"/>
      <c r="K1124" s="1"/>
      <c r="L1124" s="1"/>
      <c r="M1124" s="105"/>
      <c r="N1124" s="105"/>
      <c r="O1124" s="105"/>
      <c r="P1124" s="105"/>
      <c r="Q1124" s="1"/>
      <c r="R1124" s="1"/>
      <c r="S1124" s="1"/>
      <c r="T1124" s="1"/>
      <c r="U1124" s="1"/>
      <c r="V1124" s="1"/>
      <c r="W1124" s="1"/>
      <c r="X1124" s="1"/>
      <c r="Y1124" s="1"/>
      <c r="Z1124" s="1"/>
      <c r="AA1124" s="1"/>
      <c r="AB1124" s="1"/>
      <c r="AC1124" s="1"/>
      <c r="AD1124" s="1"/>
    </row>
    <row r="1125" spans="1:30" ht="18.75" customHeight="1">
      <c r="A1125" s="94"/>
      <c r="B1125" s="1"/>
      <c r="C1125" s="1"/>
      <c r="D1125" s="1"/>
      <c r="E1125" s="1"/>
      <c r="F1125" s="1"/>
      <c r="G1125" s="1"/>
      <c r="H1125" s="1"/>
      <c r="I1125" s="1"/>
      <c r="J1125" s="1"/>
      <c r="K1125" s="1"/>
      <c r="L1125" s="1"/>
      <c r="M1125" s="105"/>
      <c r="N1125" s="105"/>
      <c r="O1125" s="105"/>
      <c r="P1125" s="105"/>
      <c r="Q1125" s="1"/>
      <c r="R1125" s="1"/>
      <c r="S1125" s="1"/>
      <c r="T1125" s="1"/>
      <c r="U1125" s="1"/>
      <c r="V1125" s="1"/>
      <c r="W1125" s="1"/>
      <c r="X1125" s="1"/>
      <c r="Y1125" s="1"/>
      <c r="Z1125" s="1"/>
      <c r="AA1125" s="1"/>
      <c r="AB1125" s="1"/>
      <c r="AC1125" s="1"/>
      <c r="AD1125" s="1"/>
    </row>
    <row r="1126" spans="1:30" ht="18.75" customHeight="1">
      <c r="A1126" s="94"/>
      <c r="B1126" s="1"/>
      <c r="C1126" s="1"/>
      <c r="D1126" s="1"/>
      <c r="E1126" s="1"/>
      <c r="F1126" s="1"/>
      <c r="G1126" s="1"/>
      <c r="H1126" s="1"/>
      <c r="I1126" s="1"/>
      <c r="J1126" s="1"/>
      <c r="K1126" s="1"/>
      <c r="L1126" s="1"/>
      <c r="M1126" s="105"/>
      <c r="N1126" s="105"/>
      <c r="O1126" s="105"/>
      <c r="P1126" s="105"/>
      <c r="Q1126" s="1"/>
      <c r="R1126" s="1"/>
      <c r="S1126" s="1"/>
      <c r="T1126" s="1"/>
      <c r="U1126" s="1"/>
      <c r="V1126" s="1"/>
      <c r="W1126" s="1"/>
      <c r="X1126" s="1"/>
      <c r="Y1126" s="1"/>
      <c r="Z1126" s="1"/>
      <c r="AA1126" s="1"/>
      <c r="AB1126" s="1"/>
      <c r="AC1126" s="1"/>
      <c r="AD1126" s="1"/>
    </row>
    <row r="1127" spans="1:30" ht="18.75" customHeight="1">
      <c r="A1127" s="94"/>
      <c r="B1127" s="1"/>
      <c r="C1127" s="1"/>
      <c r="D1127" s="1"/>
      <c r="E1127" s="1"/>
      <c r="F1127" s="1"/>
      <c r="G1127" s="1"/>
      <c r="H1127" s="1"/>
      <c r="I1127" s="1"/>
      <c r="J1127" s="1"/>
      <c r="K1127" s="1"/>
      <c r="L1127" s="1"/>
      <c r="M1127" s="105"/>
      <c r="N1127" s="105"/>
      <c r="O1127" s="105"/>
      <c r="P1127" s="105"/>
      <c r="Q1127" s="1"/>
      <c r="R1127" s="1"/>
      <c r="S1127" s="1"/>
      <c r="T1127" s="1"/>
      <c r="U1127" s="1"/>
      <c r="V1127" s="1"/>
      <c r="W1127" s="1"/>
      <c r="X1127" s="1"/>
      <c r="Y1127" s="1"/>
      <c r="Z1127" s="1"/>
      <c r="AA1127" s="1"/>
      <c r="AB1127" s="1"/>
      <c r="AC1127" s="1"/>
      <c r="AD1127" s="1"/>
    </row>
    <row r="1128" spans="1:30" ht="18.75" customHeight="1">
      <c r="A1128" s="94"/>
      <c r="B1128" s="1"/>
      <c r="C1128" s="1"/>
      <c r="D1128" s="1"/>
      <c r="E1128" s="1"/>
      <c r="F1128" s="1"/>
      <c r="G1128" s="1"/>
      <c r="H1128" s="1"/>
      <c r="I1128" s="1"/>
      <c r="J1128" s="1"/>
      <c r="K1128" s="1"/>
      <c r="L1128" s="1"/>
      <c r="M1128" s="105"/>
      <c r="N1128" s="105"/>
      <c r="O1128" s="105"/>
      <c r="P1128" s="105"/>
      <c r="Q1128" s="1"/>
      <c r="R1128" s="1"/>
      <c r="S1128" s="1"/>
      <c r="T1128" s="1"/>
      <c r="U1128" s="1"/>
      <c r="V1128" s="1"/>
      <c r="W1128" s="1"/>
      <c r="X1128" s="1"/>
      <c r="Y1128" s="1"/>
      <c r="Z1128" s="1"/>
      <c r="AA1128" s="1"/>
      <c r="AB1128" s="1"/>
      <c r="AC1128" s="1"/>
      <c r="AD1128" s="1"/>
    </row>
    <row r="1129" spans="1:30" ht="18.75" customHeight="1">
      <c r="A1129" s="94"/>
      <c r="B1129" s="1"/>
      <c r="C1129" s="1"/>
      <c r="D1129" s="1"/>
      <c r="E1129" s="1"/>
      <c r="F1129" s="1"/>
      <c r="G1129" s="1"/>
      <c r="H1129" s="1"/>
      <c r="I1129" s="1"/>
      <c r="J1129" s="1"/>
      <c r="K1129" s="1"/>
      <c r="L1129" s="1"/>
      <c r="M1129" s="105"/>
      <c r="N1129" s="105"/>
      <c r="O1129" s="105"/>
      <c r="P1129" s="105"/>
      <c r="Q1129" s="1"/>
      <c r="R1129" s="1"/>
      <c r="S1129" s="1"/>
      <c r="T1129" s="1"/>
      <c r="U1129" s="1"/>
      <c r="V1129" s="1"/>
      <c r="W1129" s="1"/>
      <c r="X1129" s="1"/>
      <c r="Y1129" s="1"/>
      <c r="Z1129" s="1"/>
      <c r="AA1129" s="1"/>
      <c r="AB1129" s="1"/>
      <c r="AC1129" s="1"/>
      <c r="AD1129" s="1"/>
    </row>
    <row r="1130" spans="1:30" ht="18.75" customHeight="1">
      <c r="A1130" s="94"/>
      <c r="B1130" s="1"/>
      <c r="C1130" s="1"/>
      <c r="D1130" s="1"/>
      <c r="E1130" s="1"/>
      <c r="F1130" s="1"/>
      <c r="G1130" s="1"/>
      <c r="H1130" s="1"/>
      <c r="I1130" s="1"/>
      <c r="J1130" s="1"/>
      <c r="K1130" s="1"/>
      <c r="L1130" s="1"/>
      <c r="M1130" s="105"/>
      <c r="N1130" s="105"/>
      <c r="O1130" s="105"/>
      <c r="P1130" s="105"/>
      <c r="Q1130" s="1"/>
      <c r="R1130" s="1"/>
      <c r="S1130" s="1"/>
      <c r="T1130" s="1"/>
      <c r="U1130" s="1"/>
      <c r="V1130" s="1"/>
      <c r="W1130" s="1"/>
      <c r="X1130" s="1"/>
      <c r="Y1130" s="1"/>
      <c r="Z1130" s="1"/>
      <c r="AA1130" s="1"/>
      <c r="AB1130" s="1"/>
      <c r="AC1130" s="1"/>
      <c r="AD1130" s="1"/>
    </row>
    <row r="1131" spans="1:30" ht="18.75" customHeight="1">
      <c r="A1131" s="94"/>
      <c r="B1131" s="1"/>
      <c r="C1131" s="1"/>
      <c r="D1131" s="1"/>
      <c r="E1131" s="1"/>
      <c r="F1131" s="1"/>
      <c r="G1131" s="1"/>
      <c r="H1131" s="1"/>
      <c r="I1131" s="1"/>
      <c r="J1131" s="1"/>
      <c r="K1131" s="1"/>
      <c r="L1131" s="1"/>
      <c r="M1131" s="105"/>
      <c r="N1131" s="105"/>
      <c r="O1131" s="105"/>
      <c r="P1131" s="105"/>
      <c r="Q1131" s="1"/>
      <c r="R1131" s="1"/>
      <c r="S1131" s="1"/>
      <c r="T1131" s="1"/>
      <c r="U1131" s="1"/>
      <c r="V1131" s="1"/>
      <c r="W1131" s="1"/>
      <c r="X1131" s="1"/>
      <c r="Y1131" s="1"/>
      <c r="Z1131" s="1"/>
      <c r="AA1131" s="1"/>
      <c r="AB1131" s="1"/>
      <c r="AC1131" s="1"/>
      <c r="AD1131" s="1"/>
    </row>
    <row r="1132" spans="1:30" ht="18.75" customHeight="1">
      <c r="A1132" s="94"/>
      <c r="B1132" s="1"/>
      <c r="C1132" s="1"/>
      <c r="D1132" s="1"/>
      <c r="E1132" s="1"/>
      <c r="F1132" s="1"/>
      <c r="G1132" s="1"/>
      <c r="H1132" s="1"/>
      <c r="I1132" s="1"/>
      <c r="J1132" s="1"/>
      <c r="K1132" s="1"/>
      <c r="L1132" s="1"/>
      <c r="M1132" s="105"/>
      <c r="N1132" s="105"/>
      <c r="O1132" s="105"/>
      <c r="P1132" s="105"/>
      <c r="Q1132" s="1"/>
      <c r="R1132" s="1"/>
      <c r="S1132" s="1"/>
      <c r="T1132" s="1"/>
      <c r="U1132" s="1"/>
      <c r="V1132" s="1"/>
      <c r="W1132" s="1"/>
      <c r="X1132" s="1"/>
      <c r="Y1132" s="1"/>
      <c r="Z1132" s="1"/>
      <c r="AA1132" s="1"/>
      <c r="AB1132" s="1"/>
      <c r="AC1132" s="1"/>
      <c r="AD1132" s="1"/>
    </row>
    <row r="1133" spans="1:30" ht="18.75" customHeight="1">
      <c r="A1133" s="94"/>
      <c r="B1133" s="1"/>
      <c r="C1133" s="1"/>
      <c r="D1133" s="1"/>
      <c r="E1133" s="1"/>
      <c r="F1133" s="1"/>
      <c r="G1133" s="1"/>
      <c r="H1133" s="1"/>
      <c r="I1133" s="1"/>
      <c r="J1133" s="1"/>
      <c r="K1133" s="1"/>
      <c r="L1133" s="1"/>
      <c r="M1133" s="105"/>
      <c r="N1133" s="105"/>
      <c r="O1133" s="105"/>
      <c r="P1133" s="105"/>
      <c r="Q1133" s="1"/>
      <c r="R1133" s="1"/>
      <c r="S1133" s="1"/>
      <c r="T1133" s="1"/>
      <c r="U1133" s="1"/>
      <c r="V1133" s="1"/>
      <c r="W1133" s="1"/>
      <c r="X1133" s="1"/>
      <c r="Y1133" s="1"/>
      <c r="Z1133" s="1"/>
      <c r="AA1133" s="1"/>
      <c r="AB1133" s="1"/>
      <c r="AC1133" s="1"/>
      <c r="AD1133" s="1"/>
    </row>
    <row r="1134" spans="1:30" ht="18.75" customHeight="1">
      <c r="A1134" s="94"/>
      <c r="B1134" s="1"/>
      <c r="C1134" s="1"/>
      <c r="D1134" s="1"/>
      <c r="E1134" s="1"/>
      <c r="F1134" s="1"/>
      <c r="G1134" s="1"/>
      <c r="H1134" s="1"/>
      <c r="I1134" s="1"/>
      <c r="J1134" s="1"/>
      <c r="K1134" s="1"/>
      <c r="L1134" s="1"/>
      <c r="M1134" s="105"/>
      <c r="N1134" s="105"/>
      <c r="O1134" s="105"/>
      <c r="P1134" s="105"/>
      <c r="Q1134" s="1"/>
      <c r="R1134" s="1"/>
      <c r="S1134" s="1"/>
      <c r="T1134" s="1"/>
      <c r="U1134" s="1"/>
      <c r="V1134" s="1"/>
      <c r="W1134" s="1"/>
      <c r="X1134" s="1"/>
      <c r="Y1134" s="1"/>
      <c r="Z1134" s="1"/>
      <c r="AA1134" s="1"/>
      <c r="AB1134" s="1"/>
      <c r="AC1134" s="1"/>
      <c r="AD1134" s="1"/>
    </row>
    <row r="1135" spans="1:30" ht="18.75" customHeight="1">
      <c r="A1135" s="94"/>
      <c r="B1135" s="1"/>
      <c r="C1135" s="1"/>
      <c r="D1135" s="1"/>
      <c r="E1135" s="1"/>
      <c r="F1135" s="1"/>
      <c r="G1135" s="1"/>
      <c r="H1135" s="1"/>
      <c r="I1135" s="1"/>
      <c r="J1135" s="1"/>
      <c r="K1135" s="1"/>
      <c r="L1135" s="1"/>
      <c r="M1135" s="105"/>
      <c r="N1135" s="105"/>
      <c r="O1135" s="105"/>
      <c r="P1135" s="105"/>
      <c r="Q1135" s="1"/>
      <c r="R1135" s="1"/>
      <c r="S1135" s="1"/>
      <c r="T1135" s="1"/>
      <c r="U1135" s="1"/>
      <c r="V1135" s="1"/>
      <c r="W1135" s="1"/>
      <c r="X1135" s="1"/>
      <c r="Y1135" s="1"/>
      <c r="Z1135" s="1"/>
      <c r="AA1135" s="1"/>
      <c r="AB1135" s="1"/>
      <c r="AC1135" s="1"/>
      <c r="AD1135" s="1"/>
    </row>
    <row r="1136" spans="1:30" ht="18.75" customHeight="1">
      <c r="A1136" s="94"/>
      <c r="B1136" s="1"/>
      <c r="C1136" s="1"/>
      <c r="D1136" s="1"/>
      <c r="E1136" s="1"/>
      <c r="F1136" s="1"/>
      <c r="G1136" s="1"/>
      <c r="H1136" s="1"/>
      <c r="I1136" s="1"/>
      <c r="J1136" s="1"/>
      <c r="K1136" s="1"/>
      <c r="L1136" s="1"/>
      <c r="M1136" s="105"/>
      <c r="N1136" s="105"/>
      <c r="O1136" s="105"/>
      <c r="P1136" s="105"/>
      <c r="Q1136" s="1"/>
      <c r="R1136" s="1"/>
      <c r="S1136" s="1"/>
      <c r="T1136" s="1"/>
      <c r="U1136" s="1"/>
      <c r="V1136" s="1"/>
      <c r="W1136" s="1"/>
      <c r="X1136" s="1"/>
      <c r="Y1136" s="1"/>
      <c r="Z1136" s="1"/>
      <c r="AA1136" s="1"/>
      <c r="AB1136" s="1"/>
      <c r="AC1136" s="1"/>
      <c r="AD1136" s="1"/>
    </row>
    <row r="1137" spans="1:30" ht="18.75" customHeight="1">
      <c r="A1137" s="94"/>
      <c r="B1137" s="1"/>
      <c r="C1137" s="1"/>
      <c r="D1137" s="1"/>
      <c r="E1137" s="1"/>
      <c r="F1137" s="1"/>
      <c r="G1137" s="1"/>
      <c r="H1137" s="1"/>
      <c r="I1137" s="1"/>
      <c r="J1137" s="1"/>
      <c r="K1137" s="1"/>
      <c r="L1137" s="1"/>
      <c r="M1137" s="105"/>
      <c r="N1137" s="105"/>
      <c r="O1137" s="105"/>
      <c r="P1137" s="105"/>
      <c r="Q1137" s="1"/>
      <c r="R1137" s="1"/>
      <c r="S1137" s="1"/>
      <c r="T1137" s="1"/>
      <c r="U1137" s="1"/>
      <c r="V1137" s="1"/>
      <c r="W1137" s="1"/>
      <c r="X1137" s="1"/>
      <c r="Y1137" s="1"/>
      <c r="Z1137" s="1"/>
      <c r="AA1137" s="1"/>
      <c r="AB1137" s="1"/>
      <c r="AC1137" s="1"/>
      <c r="AD1137" s="1"/>
    </row>
    <row r="1138" spans="1:30" ht="18.75" customHeight="1">
      <c r="A1138" s="94"/>
      <c r="B1138" s="1"/>
      <c r="C1138" s="1"/>
      <c r="D1138" s="1"/>
      <c r="E1138" s="1"/>
      <c r="F1138" s="1"/>
      <c r="G1138" s="1"/>
      <c r="H1138" s="1"/>
      <c r="I1138" s="1"/>
      <c r="J1138" s="1"/>
      <c r="K1138" s="1"/>
      <c r="L1138" s="1"/>
      <c r="M1138" s="105"/>
      <c r="N1138" s="105"/>
      <c r="O1138" s="105"/>
      <c r="P1138" s="105"/>
      <c r="Q1138" s="1"/>
      <c r="R1138" s="1"/>
      <c r="S1138" s="1"/>
      <c r="T1138" s="1"/>
      <c r="U1138" s="1"/>
      <c r="V1138" s="1"/>
      <c r="W1138" s="1"/>
      <c r="X1138" s="1"/>
      <c r="Y1138" s="1"/>
      <c r="Z1138" s="1"/>
      <c r="AA1138" s="1"/>
      <c r="AB1138" s="1"/>
      <c r="AC1138" s="1"/>
      <c r="AD1138" s="1"/>
    </row>
    <row r="1139" spans="1:30" ht="18.75" customHeight="1">
      <c r="A1139" s="94"/>
      <c r="B1139" s="1"/>
      <c r="C1139" s="1"/>
      <c r="D1139" s="1"/>
      <c r="E1139" s="1"/>
      <c r="F1139" s="1"/>
      <c r="G1139" s="1"/>
      <c r="H1139" s="1"/>
      <c r="I1139" s="1"/>
      <c r="J1139" s="1"/>
      <c r="K1139" s="1"/>
      <c r="L1139" s="1"/>
      <c r="M1139" s="105"/>
      <c r="N1139" s="105"/>
      <c r="O1139" s="105"/>
      <c r="P1139" s="105"/>
      <c r="Q1139" s="1"/>
      <c r="R1139" s="1"/>
      <c r="S1139" s="1"/>
      <c r="T1139" s="1"/>
      <c r="U1139" s="1"/>
      <c r="V1139" s="1"/>
      <c r="W1139" s="1"/>
      <c r="X1139" s="1"/>
      <c r="Y1139" s="1"/>
      <c r="Z1139" s="1"/>
      <c r="AA1139" s="1"/>
      <c r="AB1139" s="1"/>
      <c r="AC1139" s="1"/>
      <c r="AD1139" s="1"/>
    </row>
    <row r="1140" spans="1:30" ht="18.75" customHeight="1">
      <c r="A1140" s="94"/>
      <c r="B1140" s="1"/>
      <c r="C1140" s="1"/>
      <c r="D1140" s="1"/>
      <c r="E1140" s="1"/>
      <c r="F1140" s="1"/>
      <c r="G1140" s="1"/>
      <c r="H1140" s="1"/>
      <c r="I1140" s="1"/>
      <c r="J1140" s="1"/>
      <c r="K1140" s="1"/>
      <c r="L1140" s="1"/>
      <c r="M1140" s="105"/>
      <c r="N1140" s="105"/>
      <c r="O1140" s="105"/>
      <c r="P1140" s="105"/>
      <c r="Q1140" s="1"/>
      <c r="R1140" s="1"/>
      <c r="S1140" s="1"/>
      <c r="T1140" s="1"/>
      <c r="U1140" s="1"/>
      <c r="V1140" s="1"/>
      <c r="W1140" s="1"/>
      <c r="X1140" s="1"/>
      <c r="Y1140" s="1"/>
      <c r="Z1140" s="1"/>
      <c r="AA1140" s="1"/>
      <c r="AB1140" s="1"/>
      <c r="AC1140" s="1"/>
      <c r="AD1140" s="1"/>
    </row>
    <row r="1141" spans="1:30" ht="18.75" customHeight="1">
      <c r="A1141" s="94"/>
      <c r="B1141" s="1"/>
      <c r="C1141" s="1"/>
      <c r="D1141" s="1"/>
      <c r="E1141" s="1"/>
      <c r="F1141" s="1"/>
      <c r="G1141" s="1"/>
      <c r="H1141" s="1"/>
      <c r="I1141" s="1"/>
      <c r="J1141" s="1"/>
      <c r="K1141" s="1"/>
      <c r="L1141" s="1"/>
      <c r="M1141" s="105"/>
      <c r="N1141" s="105"/>
      <c r="O1141" s="105"/>
      <c r="P1141" s="105"/>
      <c r="Q1141" s="1"/>
      <c r="R1141" s="1"/>
      <c r="S1141" s="1"/>
      <c r="T1141" s="1"/>
      <c r="U1141" s="1"/>
      <c r="V1141" s="1"/>
      <c r="W1141" s="1"/>
      <c r="X1141" s="1"/>
      <c r="Y1141" s="1"/>
      <c r="Z1141" s="1"/>
      <c r="AA1141" s="1"/>
      <c r="AB1141" s="1"/>
      <c r="AC1141" s="1"/>
      <c r="AD1141" s="1"/>
    </row>
    <row r="1142" spans="1:30" ht="18.75" customHeight="1">
      <c r="A1142" s="94"/>
      <c r="B1142" s="1"/>
      <c r="C1142" s="1"/>
      <c r="D1142" s="1"/>
      <c r="E1142" s="1"/>
      <c r="F1142" s="1"/>
      <c r="G1142" s="1"/>
      <c r="H1142" s="1"/>
      <c r="I1142" s="1"/>
      <c r="J1142" s="1"/>
      <c r="K1142" s="1"/>
      <c r="L1142" s="1"/>
      <c r="M1142" s="105"/>
      <c r="N1142" s="105"/>
      <c r="O1142" s="105"/>
      <c r="P1142" s="105"/>
      <c r="Q1142" s="1"/>
      <c r="R1142" s="1"/>
      <c r="S1142" s="1"/>
      <c r="T1142" s="1"/>
      <c r="U1142" s="1"/>
      <c r="V1142" s="1"/>
      <c r="W1142" s="1"/>
      <c r="X1142" s="1"/>
      <c r="Y1142" s="1"/>
      <c r="Z1142" s="1"/>
      <c r="AA1142" s="1"/>
      <c r="AB1142" s="1"/>
      <c r="AC1142" s="1"/>
      <c r="AD1142" s="1"/>
    </row>
    <row r="1143" spans="1:30" ht="18.75" customHeight="1">
      <c r="A1143" s="94"/>
      <c r="B1143" s="1"/>
      <c r="C1143" s="1"/>
      <c r="D1143" s="1"/>
      <c r="E1143" s="1"/>
      <c r="F1143" s="1"/>
      <c r="G1143" s="1"/>
      <c r="H1143" s="1"/>
      <c r="I1143" s="1"/>
      <c r="J1143" s="1"/>
      <c r="K1143" s="1"/>
      <c r="L1143" s="1"/>
      <c r="M1143" s="105"/>
      <c r="N1143" s="105"/>
      <c r="O1143" s="105"/>
      <c r="P1143" s="105"/>
      <c r="Q1143" s="1"/>
      <c r="R1143" s="1"/>
      <c r="S1143" s="1"/>
      <c r="T1143" s="1"/>
      <c r="U1143" s="1"/>
      <c r="V1143" s="1"/>
      <c r="W1143" s="1"/>
      <c r="X1143" s="1"/>
      <c r="Y1143" s="1"/>
      <c r="Z1143" s="1"/>
      <c r="AA1143" s="1"/>
      <c r="AB1143" s="1"/>
      <c r="AC1143" s="1"/>
      <c r="AD1143" s="1"/>
    </row>
    <row r="1144" spans="1:30" ht="18.75" customHeight="1">
      <c r="A1144" s="94"/>
      <c r="B1144" s="1"/>
      <c r="C1144" s="1"/>
      <c r="D1144" s="1"/>
      <c r="E1144" s="1"/>
      <c r="F1144" s="1"/>
      <c r="G1144" s="1"/>
      <c r="H1144" s="1"/>
      <c r="I1144" s="1"/>
      <c r="J1144" s="1"/>
      <c r="K1144" s="1"/>
      <c r="L1144" s="1"/>
      <c r="M1144" s="105"/>
      <c r="N1144" s="105"/>
      <c r="O1144" s="105"/>
      <c r="P1144" s="105"/>
      <c r="Q1144" s="1"/>
      <c r="R1144" s="1"/>
      <c r="S1144" s="1"/>
      <c r="T1144" s="1"/>
      <c r="U1144" s="1"/>
      <c r="V1144" s="1"/>
      <c r="W1144" s="1"/>
      <c r="X1144" s="1"/>
      <c r="Y1144" s="1"/>
      <c r="Z1144" s="1"/>
      <c r="AA1144" s="1"/>
      <c r="AB1144" s="1"/>
      <c r="AC1144" s="1"/>
      <c r="AD1144" s="1"/>
    </row>
    <row r="1145" spans="1:30" ht="18.75" customHeight="1">
      <c r="A1145" s="94"/>
      <c r="B1145" s="1"/>
      <c r="C1145" s="1"/>
      <c r="D1145" s="1"/>
      <c r="E1145" s="1"/>
      <c r="F1145" s="1"/>
      <c r="G1145" s="1"/>
      <c r="H1145" s="1"/>
      <c r="I1145" s="1"/>
      <c r="J1145" s="1"/>
      <c r="K1145" s="1"/>
      <c r="L1145" s="1"/>
      <c r="M1145" s="105"/>
      <c r="N1145" s="105"/>
      <c r="O1145" s="105"/>
      <c r="P1145" s="105"/>
      <c r="Q1145" s="1"/>
      <c r="R1145" s="1"/>
      <c r="S1145" s="1"/>
      <c r="T1145" s="1"/>
      <c r="U1145" s="1"/>
      <c r="V1145" s="1"/>
      <c r="W1145" s="1"/>
      <c r="X1145" s="1"/>
      <c r="Y1145" s="1"/>
      <c r="Z1145" s="1"/>
      <c r="AA1145" s="1"/>
      <c r="AB1145" s="1"/>
      <c r="AC1145" s="1"/>
      <c r="AD1145" s="1"/>
    </row>
    <row r="1146" spans="1:30" ht="18.75" customHeight="1">
      <c r="A1146" s="94"/>
      <c r="B1146" s="1"/>
      <c r="C1146" s="1"/>
      <c r="D1146" s="1"/>
      <c r="E1146" s="1"/>
      <c r="F1146" s="1"/>
      <c r="G1146" s="1"/>
      <c r="H1146" s="1"/>
      <c r="I1146" s="1"/>
      <c r="J1146" s="1"/>
      <c r="K1146" s="1"/>
      <c r="L1146" s="1"/>
      <c r="M1146" s="105"/>
      <c r="N1146" s="105"/>
      <c r="O1146" s="105"/>
      <c r="P1146" s="105"/>
      <c r="Q1146" s="1"/>
      <c r="R1146" s="1"/>
      <c r="S1146" s="1"/>
      <c r="T1146" s="1"/>
      <c r="U1146" s="1"/>
      <c r="V1146" s="1"/>
      <c r="W1146" s="1"/>
      <c r="X1146" s="1"/>
      <c r="Y1146" s="1"/>
      <c r="Z1146" s="1"/>
      <c r="AA1146" s="1"/>
      <c r="AB1146" s="1"/>
      <c r="AC1146" s="1"/>
      <c r="AD1146" s="1"/>
    </row>
    <row r="1147" spans="1:30" ht="18.75" customHeight="1">
      <c r="A1147" s="94"/>
      <c r="B1147" s="1"/>
      <c r="C1147" s="1"/>
      <c r="D1147" s="1"/>
      <c r="E1147" s="1"/>
      <c r="F1147" s="1"/>
      <c r="G1147" s="1"/>
      <c r="H1147" s="1"/>
      <c r="I1147" s="1"/>
      <c r="J1147" s="1"/>
      <c r="K1147" s="1"/>
      <c r="L1147" s="1"/>
      <c r="M1147" s="105"/>
      <c r="N1147" s="105"/>
      <c r="O1147" s="105"/>
      <c r="P1147" s="105"/>
      <c r="Q1147" s="1"/>
      <c r="R1147" s="1"/>
      <c r="S1147" s="1"/>
      <c r="T1147" s="1"/>
      <c r="U1147" s="1"/>
      <c r="V1147" s="1"/>
      <c r="W1147" s="1"/>
      <c r="X1147" s="1"/>
      <c r="Y1147" s="1"/>
      <c r="Z1147" s="1"/>
      <c r="AA1147" s="1"/>
      <c r="AB1147" s="1"/>
      <c r="AC1147" s="1"/>
      <c r="AD1147" s="1"/>
    </row>
    <row r="1148" spans="1:30" ht="18.75" customHeight="1">
      <c r="A1148" s="94"/>
      <c r="B1148" s="1"/>
      <c r="C1148" s="1"/>
      <c r="D1148" s="1"/>
      <c r="E1148" s="1"/>
      <c r="F1148" s="1"/>
      <c r="G1148" s="1"/>
      <c r="H1148" s="1"/>
      <c r="I1148" s="1"/>
      <c r="J1148" s="1"/>
      <c r="K1148" s="1"/>
      <c r="L1148" s="1"/>
      <c r="M1148" s="105"/>
      <c r="N1148" s="105"/>
      <c r="O1148" s="105"/>
      <c r="P1148" s="105"/>
      <c r="Q1148" s="1"/>
      <c r="R1148" s="1"/>
      <c r="S1148" s="1"/>
      <c r="T1148" s="1"/>
      <c r="U1148" s="1"/>
      <c r="V1148" s="1"/>
      <c r="W1148" s="1"/>
      <c r="X1148" s="1"/>
      <c r="Y1148" s="1"/>
      <c r="Z1148" s="1"/>
      <c r="AA1148" s="1"/>
      <c r="AB1148" s="1"/>
      <c r="AC1148" s="1"/>
      <c r="AD1148" s="1"/>
    </row>
    <row r="1149" spans="1:30" ht="18.75" customHeight="1">
      <c r="A1149" s="94"/>
      <c r="B1149" s="1"/>
      <c r="C1149" s="1"/>
      <c r="D1149" s="1"/>
      <c r="E1149" s="1"/>
      <c r="F1149" s="1"/>
      <c r="G1149" s="1"/>
      <c r="H1149" s="1"/>
      <c r="I1149" s="1"/>
      <c r="J1149" s="1"/>
      <c r="K1149" s="1"/>
      <c r="L1149" s="1"/>
      <c r="M1149" s="105"/>
      <c r="N1149" s="105"/>
      <c r="O1149" s="105"/>
      <c r="P1149" s="105"/>
      <c r="Q1149" s="1"/>
      <c r="R1149" s="1"/>
      <c r="S1149" s="1"/>
      <c r="T1149" s="1"/>
      <c r="U1149" s="1"/>
      <c r="V1149" s="1"/>
      <c r="W1149" s="1"/>
      <c r="X1149" s="1"/>
      <c r="Y1149" s="1"/>
      <c r="Z1149" s="1"/>
      <c r="AA1149" s="1"/>
      <c r="AB1149" s="1"/>
      <c r="AC1149" s="1"/>
      <c r="AD1149" s="1"/>
    </row>
    <row r="1150" spans="1:30" ht="18.75" customHeight="1">
      <c r="A1150" s="94"/>
      <c r="B1150" s="1"/>
      <c r="C1150" s="1"/>
      <c r="D1150" s="1"/>
      <c r="E1150" s="1"/>
      <c r="F1150" s="1"/>
      <c r="G1150" s="1"/>
      <c r="H1150" s="1"/>
      <c r="I1150" s="1"/>
      <c r="J1150" s="1"/>
      <c r="K1150" s="1"/>
      <c r="L1150" s="1"/>
      <c r="M1150" s="105"/>
      <c r="N1150" s="105"/>
      <c r="O1150" s="105"/>
      <c r="P1150" s="105"/>
      <c r="Q1150" s="1"/>
      <c r="R1150" s="1"/>
      <c r="S1150" s="1"/>
      <c r="T1150" s="1"/>
      <c r="U1150" s="1"/>
      <c r="V1150" s="1"/>
      <c r="W1150" s="1"/>
      <c r="X1150" s="1"/>
      <c r="Y1150" s="1"/>
      <c r="Z1150" s="1"/>
      <c r="AA1150" s="1"/>
      <c r="AB1150" s="1"/>
      <c r="AC1150" s="1"/>
      <c r="AD1150" s="1"/>
    </row>
    <row r="1151" spans="1:30" ht="18.75" customHeight="1">
      <c r="A1151" s="94"/>
      <c r="B1151" s="1"/>
      <c r="C1151" s="1"/>
      <c r="D1151" s="1"/>
      <c r="E1151" s="1"/>
      <c r="F1151" s="1"/>
      <c r="G1151" s="1"/>
      <c r="H1151" s="1"/>
      <c r="I1151" s="1"/>
      <c r="J1151" s="1"/>
      <c r="K1151" s="1"/>
      <c r="L1151" s="1"/>
      <c r="M1151" s="105"/>
      <c r="N1151" s="105"/>
      <c r="O1151" s="105"/>
      <c r="P1151" s="105"/>
      <c r="Q1151" s="1"/>
      <c r="R1151" s="1"/>
      <c r="S1151" s="1"/>
      <c r="T1151" s="1"/>
      <c r="U1151" s="1"/>
      <c r="V1151" s="1"/>
      <c r="W1151" s="1"/>
      <c r="X1151" s="1"/>
      <c r="Y1151" s="1"/>
      <c r="Z1151" s="1"/>
      <c r="AA1151" s="1"/>
      <c r="AB1151" s="1"/>
      <c r="AC1151" s="1"/>
      <c r="AD1151" s="1"/>
    </row>
    <row r="1152" spans="1:30" ht="18.75" customHeight="1">
      <c r="A1152" s="94"/>
      <c r="B1152" s="1"/>
      <c r="C1152" s="1"/>
      <c r="D1152" s="1"/>
      <c r="E1152" s="1"/>
      <c r="F1152" s="1"/>
      <c r="G1152" s="1"/>
      <c r="H1152" s="1"/>
      <c r="I1152" s="1"/>
      <c r="J1152" s="1"/>
      <c r="K1152" s="1"/>
      <c r="L1152" s="1"/>
      <c r="M1152" s="105"/>
      <c r="N1152" s="105"/>
      <c r="O1152" s="105"/>
      <c r="P1152" s="105"/>
      <c r="Q1152" s="1"/>
      <c r="R1152" s="1"/>
      <c r="S1152" s="1"/>
      <c r="T1152" s="1"/>
      <c r="U1152" s="1"/>
      <c r="V1152" s="1"/>
      <c r="W1152" s="1"/>
      <c r="X1152" s="1"/>
      <c r="Y1152" s="1"/>
      <c r="Z1152" s="1"/>
      <c r="AA1152" s="1"/>
      <c r="AB1152" s="1"/>
      <c r="AC1152" s="1"/>
      <c r="AD1152" s="1"/>
    </row>
    <row r="1153" spans="1:30" ht="18.75" customHeight="1">
      <c r="A1153" s="94"/>
      <c r="B1153" s="1"/>
      <c r="C1153" s="1"/>
      <c r="D1153" s="1"/>
      <c r="E1153" s="1"/>
      <c r="F1153" s="1"/>
      <c r="G1153" s="1"/>
      <c r="H1153" s="1"/>
      <c r="I1153" s="1"/>
      <c r="J1153" s="1"/>
      <c r="K1153" s="1"/>
      <c r="L1153" s="1"/>
      <c r="M1153" s="105"/>
      <c r="N1153" s="105"/>
      <c r="O1153" s="105"/>
      <c r="P1153" s="105"/>
      <c r="Q1153" s="1"/>
      <c r="R1153" s="1"/>
      <c r="S1153" s="1"/>
      <c r="T1153" s="1"/>
      <c r="U1153" s="1"/>
      <c r="V1153" s="1"/>
      <c r="W1153" s="1"/>
      <c r="X1153" s="1"/>
      <c r="Y1153" s="1"/>
      <c r="Z1153" s="1"/>
      <c r="AA1153" s="1"/>
      <c r="AB1153" s="1"/>
      <c r="AC1153" s="1"/>
      <c r="AD1153" s="1"/>
    </row>
    <row r="1154" spans="1:30" ht="18.75" customHeight="1">
      <c r="A1154" s="94"/>
      <c r="B1154" s="1"/>
      <c r="C1154" s="1"/>
      <c r="D1154" s="1"/>
      <c r="E1154" s="1"/>
      <c r="F1154" s="1"/>
      <c r="G1154" s="1"/>
      <c r="H1154" s="1"/>
      <c r="I1154" s="1"/>
      <c r="J1154" s="1"/>
      <c r="K1154" s="1"/>
      <c r="L1154" s="1"/>
      <c r="M1154" s="105"/>
      <c r="N1154" s="105"/>
      <c r="O1154" s="105"/>
      <c r="P1154" s="105"/>
      <c r="Q1154" s="1"/>
      <c r="R1154" s="1"/>
      <c r="S1154" s="1"/>
      <c r="T1154" s="1"/>
      <c r="U1154" s="1"/>
      <c r="V1154" s="1"/>
      <c r="W1154" s="1"/>
      <c r="X1154" s="1"/>
      <c r="Y1154" s="1"/>
      <c r="Z1154" s="1"/>
      <c r="AA1154" s="1"/>
      <c r="AB1154" s="1"/>
      <c r="AC1154" s="1"/>
      <c r="AD1154" s="1"/>
    </row>
    <row r="1155" spans="1:30" ht="18.75" customHeight="1">
      <c r="A1155" s="94"/>
      <c r="B1155" s="1"/>
      <c r="C1155" s="1"/>
      <c r="D1155" s="1"/>
      <c r="E1155" s="1"/>
      <c r="F1155" s="1"/>
      <c r="G1155" s="1"/>
      <c r="H1155" s="1"/>
      <c r="I1155" s="1"/>
      <c r="J1155" s="1"/>
      <c r="K1155" s="1"/>
      <c r="L1155" s="1"/>
      <c r="M1155" s="105"/>
      <c r="N1155" s="105"/>
      <c r="O1155" s="105"/>
      <c r="P1155" s="105"/>
      <c r="Q1155" s="1"/>
      <c r="R1155" s="1"/>
      <c r="S1155" s="1"/>
      <c r="T1155" s="1"/>
      <c r="U1155" s="1"/>
      <c r="V1155" s="1"/>
      <c r="W1155" s="1"/>
      <c r="X1155" s="1"/>
      <c r="Y1155" s="1"/>
      <c r="Z1155" s="1"/>
      <c r="AA1155" s="1"/>
      <c r="AB1155" s="1"/>
      <c r="AC1155" s="1"/>
      <c r="AD1155" s="1"/>
    </row>
    <row r="1156" spans="1:30" ht="18.75" customHeight="1">
      <c r="A1156" s="94"/>
      <c r="B1156" s="1"/>
      <c r="C1156" s="1"/>
      <c r="D1156" s="1"/>
      <c r="E1156" s="1"/>
      <c r="F1156" s="1"/>
      <c r="G1156" s="1"/>
      <c r="H1156" s="1"/>
      <c r="I1156" s="1"/>
      <c r="J1156" s="1"/>
      <c r="K1156" s="1"/>
      <c r="L1156" s="1"/>
      <c r="M1156" s="105"/>
      <c r="N1156" s="105"/>
      <c r="O1156" s="105"/>
      <c r="P1156" s="105"/>
      <c r="Q1156" s="1"/>
      <c r="R1156" s="1"/>
      <c r="S1156" s="1"/>
      <c r="T1156" s="1"/>
      <c r="U1156" s="1"/>
      <c r="V1156" s="1"/>
      <c r="W1156" s="1"/>
      <c r="X1156" s="1"/>
      <c r="Y1156" s="1"/>
      <c r="Z1156" s="1"/>
      <c r="AA1156" s="1"/>
      <c r="AB1156" s="1"/>
      <c r="AC1156" s="1"/>
      <c r="AD1156" s="1"/>
    </row>
    <row r="1157" spans="1:30" ht="18.75" customHeight="1">
      <c r="A1157" s="94"/>
      <c r="B1157" s="1"/>
      <c r="C1157" s="1"/>
      <c r="D1157" s="1"/>
      <c r="E1157" s="1"/>
      <c r="F1157" s="1"/>
      <c r="G1157" s="1"/>
      <c r="H1157" s="1"/>
      <c r="I1157" s="1"/>
      <c r="J1157" s="1"/>
      <c r="K1157" s="1"/>
      <c r="L1157" s="1"/>
      <c r="M1157" s="105"/>
      <c r="N1157" s="105"/>
      <c r="O1157" s="105"/>
      <c r="P1157" s="105"/>
      <c r="Q1157" s="1"/>
      <c r="R1157" s="1"/>
      <c r="S1157" s="1"/>
      <c r="T1157" s="1"/>
      <c r="U1157" s="1"/>
      <c r="V1157" s="1"/>
      <c r="W1157" s="1"/>
      <c r="X1157" s="1"/>
      <c r="Y1157" s="1"/>
      <c r="Z1157" s="1"/>
      <c r="AA1157" s="1"/>
      <c r="AB1157" s="1"/>
      <c r="AC1157" s="1"/>
      <c r="AD1157" s="1"/>
    </row>
    <row r="1158" spans="1:30" ht="18.75" customHeight="1">
      <c r="A1158" s="94"/>
      <c r="B1158" s="1"/>
      <c r="C1158" s="1"/>
      <c r="D1158" s="1"/>
      <c r="E1158" s="1"/>
      <c r="F1158" s="1"/>
      <c r="G1158" s="1"/>
      <c r="H1158" s="1"/>
      <c r="I1158" s="1"/>
      <c r="J1158" s="1"/>
      <c r="K1158" s="1"/>
      <c r="L1158" s="1"/>
      <c r="M1158" s="105"/>
      <c r="N1158" s="105"/>
      <c r="O1158" s="105"/>
      <c r="P1158" s="105"/>
      <c r="Q1158" s="1"/>
      <c r="R1158" s="1"/>
      <c r="S1158" s="1"/>
      <c r="T1158" s="1"/>
      <c r="U1158" s="1"/>
      <c r="V1158" s="1"/>
      <c r="W1158" s="1"/>
      <c r="X1158" s="1"/>
      <c r="Y1158" s="1"/>
      <c r="Z1158" s="1"/>
      <c r="AA1158" s="1"/>
      <c r="AB1158" s="1"/>
      <c r="AC1158" s="1"/>
      <c r="AD1158" s="1"/>
    </row>
    <row r="1159" spans="1:30" ht="18.75" customHeight="1">
      <c r="A1159" s="94"/>
      <c r="B1159" s="1"/>
      <c r="C1159" s="1"/>
      <c r="D1159" s="1"/>
      <c r="E1159" s="1"/>
      <c r="F1159" s="1"/>
      <c r="G1159" s="1"/>
      <c r="H1159" s="1"/>
      <c r="I1159" s="1"/>
      <c r="J1159" s="1"/>
      <c r="K1159" s="1"/>
      <c r="L1159" s="1"/>
      <c r="M1159" s="105"/>
      <c r="N1159" s="105"/>
      <c r="O1159" s="105"/>
      <c r="P1159" s="105"/>
      <c r="Q1159" s="1"/>
      <c r="R1159" s="1"/>
      <c r="S1159" s="1"/>
      <c r="T1159" s="1"/>
      <c r="U1159" s="1"/>
      <c r="V1159" s="1"/>
      <c r="W1159" s="1"/>
      <c r="X1159" s="1"/>
      <c r="Y1159" s="1"/>
      <c r="Z1159" s="1"/>
      <c r="AA1159" s="1"/>
      <c r="AB1159" s="1"/>
      <c r="AC1159" s="1"/>
      <c r="AD1159" s="1"/>
    </row>
    <row r="1160" spans="1:30" ht="18.75" customHeight="1">
      <c r="A1160" s="94"/>
      <c r="B1160" s="1"/>
      <c r="C1160" s="1"/>
      <c r="D1160" s="1"/>
      <c r="E1160" s="1"/>
      <c r="F1160" s="1"/>
      <c r="G1160" s="1"/>
      <c r="H1160" s="1"/>
      <c r="I1160" s="1"/>
      <c r="J1160" s="1"/>
      <c r="K1160" s="1"/>
      <c r="L1160" s="1"/>
      <c r="M1160" s="105"/>
      <c r="N1160" s="105"/>
      <c r="O1160" s="105"/>
      <c r="P1160" s="105"/>
      <c r="Q1160" s="1"/>
      <c r="R1160" s="1"/>
      <c r="S1160" s="1"/>
      <c r="T1160" s="1"/>
      <c r="U1160" s="1"/>
      <c r="V1160" s="1"/>
      <c r="W1160" s="1"/>
      <c r="X1160" s="1"/>
      <c r="Y1160" s="1"/>
      <c r="Z1160" s="1"/>
      <c r="AA1160" s="1"/>
      <c r="AB1160" s="1"/>
      <c r="AC1160" s="1"/>
      <c r="AD1160" s="1"/>
    </row>
    <row r="1161" spans="1:30" ht="18.75" customHeight="1">
      <c r="A1161" s="94"/>
      <c r="B1161" s="1"/>
      <c r="C1161" s="1"/>
      <c r="D1161" s="1"/>
      <c r="E1161" s="1"/>
      <c r="F1161" s="1"/>
      <c r="G1161" s="1"/>
      <c r="H1161" s="1"/>
      <c r="I1161" s="1"/>
      <c r="J1161" s="1"/>
      <c r="K1161" s="1"/>
      <c r="L1161" s="1"/>
      <c r="M1161" s="105"/>
      <c r="N1161" s="105"/>
      <c r="O1161" s="105"/>
      <c r="P1161" s="105"/>
      <c r="Q1161" s="1"/>
      <c r="R1161" s="1"/>
      <c r="S1161" s="1"/>
      <c r="T1161" s="1"/>
      <c r="U1161" s="1"/>
      <c r="V1161" s="1"/>
      <c r="W1161" s="1"/>
      <c r="X1161" s="1"/>
      <c r="Y1161" s="1"/>
      <c r="Z1161" s="1"/>
      <c r="AA1161" s="1"/>
      <c r="AB1161" s="1"/>
      <c r="AC1161" s="1"/>
      <c r="AD1161" s="1"/>
    </row>
    <row r="1162" spans="1:30" ht="18.75" customHeight="1">
      <c r="A1162" s="94"/>
      <c r="B1162" s="1"/>
      <c r="C1162" s="1"/>
      <c r="D1162" s="1"/>
      <c r="E1162" s="1"/>
      <c r="F1162" s="1"/>
      <c r="G1162" s="1"/>
      <c r="H1162" s="1"/>
      <c r="I1162" s="1"/>
      <c r="J1162" s="1"/>
      <c r="K1162" s="1"/>
      <c r="L1162" s="1"/>
      <c r="M1162" s="105"/>
      <c r="N1162" s="105"/>
      <c r="O1162" s="105"/>
      <c r="P1162" s="105"/>
      <c r="Q1162" s="1"/>
      <c r="R1162" s="1"/>
      <c r="S1162" s="1"/>
      <c r="T1162" s="1"/>
      <c r="U1162" s="1"/>
      <c r="V1162" s="1"/>
      <c r="W1162" s="1"/>
      <c r="X1162" s="1"/>
      <c r="Y1162" s="1"/>
      <c r="Z1162" s="1"/>
      <c r="AA1162" s="1"/>
      <c r="AB1162" s="1"/>
      <c r="AC1162" s="1"/>
      <c r="AD1162" s="1"/>
    </row>
    <row r="1163" spans="1:30" ht="18.75" customHeight="1">
      <c r="A1163" s="94"/>
      <c r="B1163" s="1"/>
      <c r="C1163" s="1"/>
      <c r="D1163" s="1"/>
      <c r="E1163" s="1"/>
      <c r="F1163" s="1"/>
      <c r="G1163" s="1"/>
      <c r="H1163" s="1"/>
      <c r="I1163" s="1"/>
      <c r="J1163" s="1"/>
      <c r="K1163" s="1"/>
      <c r="L1163" s="1"/>
      <c r="M1163" s="105"/>
      <c r="N1163" s="105"/>
      <c r="O1163" s="105"/>
      <c r="P1163" s="105"/>
      <c r="Q1163" s="1"/>
      <c r="R1163" s="1"/>
      <c r="S1163" s="1"/>
      <c r="T1163" s="1"/>
      <c r="U1163" s="1"/>
      <c r="V1163" s="1"/>
      <c r="W1163" s="1"/>
      <c r="X1163" s="1"/>
      <c r="Y1163" s="1"/>
      <c r="Z1163" s="1"/>
      <c r="AA1163" s="1"/>
      <c r="AB1163" s="1"/>
      <c r="AC1163" s="1"/>
      <c r="AD1163" s="1"/>
    </row>
    <row r="1164" spans="1:30" ht="18.75" customHeight="1">
      <c r="A1164" s="94"/>
      <c r="B1164" s="1"/>
      <c r="C1164" s="1"/>
      <c r="D1164" s="1"/>
      <c r="E1164" s="1"/>
      <c r="F1164" s="1"/>
      <c r="G1164" s="1"/>
      <c r="H1164" s="1"/>
      <c r="I1164" s="1"/>
      <c r="J1164" s="1"/>
      <c r="K1164" s="1"/>
      <c r="L1164" s="1"/>
      <c r="M1164" s="105"/>
      <c r="N1164" s="105"/>
      <c r="O1164" s="105"/>
      <c r="P1164" s="105"/>
      <c r="Q1164" s="1"/>
      <c r="R1164" s="1"/>
      <c r="S1164" s="1"/>
      <c r="T1164" s="1"/>
      <c r="U1164" s="1"/>
      <c r="V1164" s="1"/>
      <c r="W1164" s="1"/>
      <c r="X1164" s="1"/>
      <c r="Y1164" s="1"/>
      <c r="Z1164" s="1"/>
      <c r="AA1164" s="1"/>
      <c r="AB1164" s="1"/>
      <c r="AC1164" s="1"/>
      <c r="AD1164" s="1"/>
    </row>
    <row r="1165" spans="1:30" ht="18.75" customHeight="1">
      <c r="A1165" s="94"/>
      <c r="B1165" s="1"/>
      <c r="C1165" s="1"/>
      <c r="D1165" s="1"/>
      <c r="E1165" s="1"/>
      <c r="F1165" s="1"/>
      <c r="G1165" s="1"/>
      <c r="H1165" s="1"/>
      <c r="I1165" s="1"/>
      <c r="J1165" s="1"/>
      <c r="K1165" s="1"/>
      <c r="L1165" s="1"/>
      <c r="M1165" s="105"/>
      <c r="N1165" s="105"/>
      <c r="O1165" s="105"/>
      <c r="P1165" s="105"/>
      <c r="Q1165" s="1"/>
      <c r="R1165" s="1"/>
      <c r="S1165" s="1"/>
      <c r="T1165" s="1"/>
      <c r="U1165" s="1"/>
      <c r="V1165" s="1"/>
      <c r="W1165" s="1"/>
      <c r="X1165" s="1"/>
      <c r="Y1165" s="1"/>
      <c r="Z1165" s="1"/>
      <c r="AA1165" s="1"/>
      <c r="AB1165" s="1"/>
      <c r="AC1165" s="1"/>
      <c r="AD1165" s="1"/>
    </row>
    <row r="1166" spans="1:30" ht="18.75" customHeight="1">
      <c r="A1166" s="94"/>
      <c r="B1166" s="1"/>
      <c r="C1166" s="1"/>
      <c r="D1166" s="1"/>
      <c r="E1166" s="1"/>
      <c r="F1166" s="1"/>
      <c r="G1166" s="1"/>
      <c r="H1166" s="1"/>
      <c r="I1166" s="1"/>
      <c r="J1166" s="1"/>
      <c r="K1166" s="1"/>
      <c r="L1166" s="1"/>
      <c r="M1166" s="105"/>
      <c r="N1166" s="105"/>
      <c r="O1166" s="105"/>
      <c r="P1166" s="105"/>
      <c r="Q1166" s="1"/>
      <c r="R1166" s="1"/>
      <c r="S1166" s="1"/>
      <c r="T1166" s="1"/>
      <c r="U1166" s="1"/>
      <c r="V1166" s="1"/>
      <c r="W1166" s="1"/>
      <c r="X1166" s="1"/>
      <c r="Y1166" s="1"/>
      <c r="Z1166" s="1"/>
      <c r="AA1166" s="1"/>
      <c r="AB1166" s="1"/>
      <c r="AC1166" s="1"/>
      <c r="AD1166" s="1"/>
    </row>
    <row r="1167" spans="1:30" ht="18.75" customHeight="1">
      <c r="A1167" s="94"/>
      <c r="B1167" s="1"/>
      <c r="C1167" s="1"/>
      <c r="D1167" s="1"/>
      <c r="E1167" s="1"/>
      <c r="F1167" s="1"/>
      <c r="G1167" s="1"/>
      <c r="H1167" s="1"/>
      <c r="I1167" s="1"/>
      <c r="J1167" s="1"/>
      <c r="K1167" s="1"/>
      <c r="L1167" s="1"/>
      <c r="M1167" s="105"/>
      <c r="N1167" s="105"/>
      <c r="O1167" s="105"/>
      <c r="P1167" s="105"/>
      <c r="Q1167" s="1"/>
      <c r="R1167" s="1"/>
      <c r="S1167" s="1"/>
      <c r="T1167" s="1"/>
      <c r="U1167" s="1"/>
      <c r="V1167" s="1"/>
      <c r="W1167" s="1"/>
      <c r="X1167" s="1"/>
      <c r="Y1167" s="1"/>
      <c r="Z1167" s="1"/>
      <c r="AA1167" s="1"/>
      <c r="AB1167" s="1"/>
      <c r="AC1167" s="1"/>
      <c r="AD1167" s="1"/>
    </row>
    <row r="1168" spans="1:30" ht="18.75" customHeight="1">
      <c r="A1168" s="94"/>
      <c r="B1168" s="1"/>
      <c r="C1168" s="1"/>
      <c r="D1168" s="1"/>
      <c r="E1168" s="1"/>
      <c r="F1168" s="1"/>
      <c r="G1168" s="1"/>
      <c r="H1168" s="1"/>
      <c r="I1168" s="1"/>
      <c r="J1168" s="1"/>
      <c r="K1168" s="1"/>
      <c r="L1168" s="1"/>
      <c r="M1168" s="105"/>
      <c r="N1168" s="105"/>
      <c r="O1168" s="105"/>
      <c r="P1168" s="105"/>
      <c r="Q1168" s="1"/>
      <c r="R1168" s="1"/>
      <c r="S1168" s="1"/>
      <c r="T1168" s="1"/>
      <c r="U1168" s="1"/>
      <c r="V1168" s="1"/>
      <c r="W1168" s="1"/>
      <c r="X1168" s="1"/>
      <c r="Y1168" s="1"/>
      <c r="Z1168" s="1"/>
      <c r="AA1168" s="1"/>
      <c r="AB1168" s="1"/>
      <c r="AC1168" s="1"/>
      <c r="AD1168" s="1"/>
    </row>
    <row r="1169" spans="1:30" ht="18.75" customHeight="1">
      <c r="A1169" s="94"/>
      <c r="B1169" s="1"/>
      <c r="C1169" s="1"/>
      <c r="D1169" s="1"/>
      <c r="E1169" s="1"/>
      <c r="F1169" s="1"/>
      <c r="G1169" s="1"/>
      <c r="H1169" s="1"/>
      <c r="I1169" s="1"/>
      <c r="J1169" s="1"/>
      <c r="K1169" s="1"/>
      <c r="L1169" s="1"/>
      <c r="M1169" s="105"/>
      <c r="N1169" s="105"/>
      <c r="O1169" s="105"/>
      <c r="P1169" s="105"/>
      <c r="Q1169" s="1"/>
      <c r="R1169" s="1"/>
      <c r="S1169" s="1"/>
      <c r="T1169" s="1"/>
      <c r="U1169" s="1"/>
      <c r="V1169" s="1"/>
      <c r="W1169" s="1"/>
      <c r="X1169" s="1"/>
      <c r="Y1169" s="1"/>
      <c r="Z1169" s="1"/>
      <c r="AA1169" s="1"/>
      <c r="AB1169" s="1"/>
      <c r="AC1169" s="1"/>
      <c r="AD1169" s="1"/>
    </row>
    <row r="1170" spans="1:30" ht="18.75" customHeight="1">
      <c r="A1170" s="94"/>
      <c r="B1170" s="1"/>
      <c r="C1170" s="1"/>
      <c r="D1170" s="1"/>
      <c r="E1170" s="1"/>
      <c r="F1170" s="1"/>
      <c r="G1170" s="1"/>
      <c r="H1170" s="1"/>
      <c r="I1170" s="1"/>
      <c r="J1170" s="1"/>
      <c r="K1170" s="1"/>
      <c r="L1170" s="1"/>
      <c r="M1170" s="105"/>
      <c r="N1170" s="105"/>
      <c r="O1170" s="105"/>
      <c r="P1170" s="105"/>
      <c r="Q1170" s="1"/>
      <c r="R1170" s="1"/>
      <c r="S1170" s="1"/>
      <c r="T1170" s="1"/>
      <c r="U1170" s="1"/>
      <c r="V1170" s="1"/>
      <c r="W1170" s="1"/>
      <c r="X1170" s="1"/>
      <c r="Y1170" s="1"/>
      <c r="Z1170" s="1"/>
      <c r="AA1170" s="1"/>
      <c r="AB1170" s="1"/>
      <c r="AC1170" s="1"/>
      <c r="AD1170" s="1"/>
    </row>
    <row r="1171" spans="1:30" ht="18.75" customHeight="1">
      <c r="A1171" s="94"/>
      <c r="B1171" s="1"/>
      <c r="C1171" s="1"/>
      <c r="D1171" s="1"/>
      <c r="E1171" s="1"/>
      <c r="F1171" s="1"/>
      <c r="G1171" s="1"/>
      <c r="H1171" s="1"/>
      <c r="I1171" s="1"/>
      <c r="J1171" s="1"/>
      <c r="K1171" s="1"/>
      <c r="L1171" s="1"/>
      <c r="M1171" s="105"/>
      <c r="N1171" s="105"/>
      <c r="O1171" s="105"/>
      <c r="P1171" s="105"/>
      <c r="Q1171" s="1"/>
      <c r="R1171" s="1"/>
      <c r="S1171" s="1"/>
      <c r="T1171" s="1"/>
      <c r="U1171" s="1"/>
      <c r="V1171" s="1"/>
      <c r="W1171" s="1"/>
      <c r="X1171" s="1"/>
      <c r="Y1171" s="1"/>
      <c r="Z1171" s="1"/>
      <c r="AA1171" s="1"/>
      <c r="AB1171" s="1"/>
      <c r="AC1171" s="1"/>
      <c r="AD1171" s="1"/>
    </row>
    <row r="1172" spans="1:30" ht="18.75" customHeight="1">
      <c r="A1172" s="94"/>
      <c r="B1172" s="1"/>
      <c r="C1172" s="1"/>
      <c r="D1172" s="1"/>
      <c r="E1172" s="1"/>
      <c r="F1172" s="1"/>
      <c r="G1172" s="1"/>
      <c r="H1172" s="1"/>
      <c r="I1172" s="1"/>
      <c r="J1172" s="1"/>
      <c r="K1172" s="1"/>
      <c r="L1172" s="1"/>
      <c r="M1172" s="105"/>
      <c r="N1172" s="105"/>
      <c r="O1172" s="105"/>
      <c r="P1172" s="105"/>
      <c r="Q1172" s="1"/>
      <c r="R1172" s="1"/>
      <c r="S1172" s="1"/>
      <c r="T1172" s="1"/>
      <c r="U1172" s="1"/>
      <c r="V1172" s="1"/>
      <c r="W1172" s="1"/>
      <c r="X1172" s="1"/>
      <c r="Y1172" s="1"/>
      <c r="Z1172" s="1"/>
      <c r="AA1172" s="1"/>
      <c r="AB1172" s="1"/>
      <c r="AC1172" s="1"/>
      <c r="AD1172" s="1"/>
    </row>
    <row r="1173" spans="1:30" ht="18.75" customHeight="1">
      <c r="A1173" s="94"/>
      <c r="B1173" s="1"/>
      <c r="C1173" s="1"/>
      <c r="D1173" s="1"/>
      <c r="E1173" s="1"/>
      <c r="F1173" s="1"/>
      <c r="G1173" s="1"/>
      <c r="H1173" s="1"/>
      <c r="I1173" s="1"/>
      <c r="J1173" s="1"/>
      <c r="K1173" s="1"/>
      <c r="L1173" s="1"/>
      <c r="M1173" s="105"/>
      <c r="N1173" s="105"/>
      <c r="O1173" s="105"/>
      <c r="P1173" s="105"/>
      <c r="Q1173" s="1"/>
      <c r="R1173" s="1"/>
      <c r="S1173" s="1"/>
      <c r="T1173" s="1"/>
      <c r="U1173" s="1"/>
      <c r="V1173" s="1"/>
      <c r="W1173" s="1"/>
      <c r="X1173" s="1"/>
      <c r="Y1173" s="1"/>
      <c r="Z1173" s="1"/>
      <c r="AA1173" s="1"/>
      <c r="AB1173" s="1"/>
      <c r="AC1173" s="1"/>
      <c r="AD1173" s="1"/>
    </row>
    <row r="1174" spans="1:30" ht="18.75" customHeight="1">
      <c r="A1174" s="94"/>
      <c r="B1174" s="1"/>
      <c r="C1174" s="1"/>
      <c r="D1174" s="1"/>
      <c r="E1174" s="1"/>
      <c r="F1174" s="1"/>
      <c r="G1174" s="1"/>
      <c r="H1174" s="1"/>
      <c r="I1174" s="1"/>
      <c r="J1174" s="1"/>
      <c r="K1174" s="1"/>
      <c r="L1174" s="1"/>
      <c r="M1174" s="105"/>
      <c r="N1174" s="105"/>
      <c r="O1174" s="105"/>
      <c r="P1174" s="105"/>
      <c r="Q1174" s="1"/>
      <c r="R1174" s="1"/>
      <c r="S1174" s="1"/>
      <c r="T1174" s="1"/>
      <c r="U1174" s="1"/>
      <c r="V1174" s="1"/>
      <c r="W1174" s="1"/>
      <c r="X1174" s="1"/>
      <c r="Y1174" s="1"/>
      <c r="Z1174" s="1"/>
      <c r="AA1174" s="1"/>
      <c r="AB1174" s="1"/>
      <c r="AC1174" s="1"/>
      <c r="AD1174" s="1"/>
    </row>
    <row r="1175" spans="1:30" ht="18.75" customHeight="1">
      <c r="A1175" s="94"/>
      <c r="B1175" s="1"/>
      <c r="C1175" s="1"/>
      <c r="D1175" s="1"/>
      <c r="E1175" s="1"/>
      <c r="F1175" s="1"/>
      <c r="G1175" s="1"/>
      <c r="H1175" s="1"/>
      <c r="I1175" s="1"/>
      <c r="J1175" s="1"/>
      <c r="K1175" s="1"/>
      <c r="L1175" s="1"/>
      <c r="M1175" s="105"/>
      <c r="N1175" s="105"/>
      <c r="O1175" s="105"/>
      <c r="P1175" s="105"/>
      <c r="Q1175" s="1"/>
      <c r="R1175" s="1"/>
      <c r="S1175" s="1"/>
      <c r="T1175" s="1"/>
      <c r="U1175" s="1"/>
      <c r="V1175" s="1"/>
      <c r="W1175" s="1"/>
      <c r="X1175" s="1"/>
      <c r="Y1175" s="1"/>
      <c r="Z1175" s="1"/>
      <c r="AA1175" s="1"/>
      <c r="AB1175" s="1"/>
      <c r="AC1175" s="1"/>
      <c r="AD1175" s="1"/>
    </row>
    <row r="1176" spans="1:30" ht="18.75" customHeight="1">
      <c r="A1176" s="94"/>
      <c r="B1176" s="1"/>
      <c r="C1176" s="1"/>
      <c r="D1176" s="1"/>
      <c r="E1176" s="1"/>
      <c r="F1176" s="1"/>
      <c r="G1176" s="1"/>
      <c r="H1176" s="1"/>
      <c r="I1176" s="1"/>
      <c r="J1176" s="1"/>
      <c r="K1176" s="1"/>
      <c r="L1176" s="1"/>
      <c r="M1176" s="105"/>
      <c r="N1176" s="105"/>
      <c r="O1176" s="105"/>
      <c r="P1176" s="105"/>
      <c r="Q1176" s="1"/>
      <c r="R1176" s="1"/>
      <c r="S1176" s="1"/>
      <c r="T1176" s="1"/>
      <c r="U1176" s="1"/>
      <c r="V1176" s="1"/>
      <c r="W1176" s="1"/>
      <c r="X1176" s="1"/>
      <c r="Y1176" s="1"/>
      <c r="Z1176" s="1"/>
      <c r="AA1176" s="1"/>
      <c r="AB1176" s="1"/>
      <c r="AC1176" s="1"/>
      <c r="AD1176" s="1"/>
    </row>
    <row r="1177" spans="1:30" ht="18.75" customHeight="1">
      <c r="A1177" s="94"/>
      <c r="B1177" s="1"/>
      <c r="C1177" s="1"/>
      <c r="D1177" s="1"/>
      <c r="E1177" s="1"/>
      <c r="F1177" s="1"/>
      <c r="G1177" s="1"/>
      <c r="H1177" s="1"/>
      <c r="I1177" s="1"/>
      <c r="J1177" s="1"/>
      <c r="K1177" s="1"/>
      <c r="L1177" s="1"/>
      <c r="M1177" s="105"/>
      <c r="N1177" s="105"/>
      <c r="O1177" s="105"/>
      <c r="P1177" s="105"/>
      <c r="Q1177" s="1"/>
      <c r="R1177" s="1"/>
      <c r="S1177" s="1"/>
      <c r="T1177" s="1"/>
      <c r="U1177" s="1"/>
      <c r="V1177" s="1"/>
      <c r="W1177" s="1"/>
      <c r="X1177" s="1"/>
      <c r="Y1177" s="1"/>
      <c r="Z1177" s="1"/>
      <c r="AA1177" s="1"/>
      <c r="AB1177" s="1"/>
      <c r="AC1177" s="1"/>
      <c r="AD1177" s="1"/>
    </row>
    <row r="1178" spans="1:30" ht="18.75" customHeight="1">
      <c r="A1178" s="94"/>
      <c r="B1178" s="1"/>
      <c r="C1178" s="1"/>
      <c r="D1178" s="1"/>
      <c r="E1178" s="1"/>
      <c r="F1178" s="1"/>
      <c r="G1178" s="1"/>
      <c r="H1178" s="1"/>
      <c r="I1178" s="1"/>
      <c r="J1178" s="1"/>
      <c r="K1178" s="1"/>
      <c r="L1178" s="1"/>
      <c r="M1178" s="105"/>
      <c r="N1178" s="105"/>
      <c r="O1178" s="105"/>
      <c r="P1178" s="105"/>
      <c r="Q1178" s="1"/>
      <c r="R1178" s="1"/>
      <c r="S1178" s="1"/>
      <c r="T1178" s="1"/>
      <c r="U1178" s="1"/>
      <c r="V1178" s="1"/>
      <c r="W1178" s="1"/>
      <c r="X1178" s="1"/>
      <c r="Y1178" s="1"/>
      <c r="Z1178" s="1"/>
      <c r="AA1178" s="1"/>
      <c r="AB1178" s="1"/>
      <c r="AC1178" s="1"/>
      <c r="AD1178" s="1"/>
    </row>
    <row r="1179" spans="1:30" ht="18.75" customHeight="1">
      <c r="A1179" s="94"/>
      <c r="B1179" s="1"/>
      <c r="C1179" s="1"/>
      <c r="D1179" s="1"/>
      <c r="E1179" s="1"/>
      <c r="F1179" s="1"/>
      <c r="G1179" s="1"/>
      <c r="H1179" s="1"/>
      <c r="I1179" s="1"/>
      <c r="J1179" s="1"/>
      <c r="K1179" s="1"/>
      <c r="L1179" s="1"/>
      <c r="M1179" s="105"/>
      <c r="N1179" s="105"/>
      <c r="O1179" s="105"/>
      <c r="P1179" s="105"/>
      <c r="Q1179" s="1"/>
      <c r="R1179" s="1"/>
      <c r="S1179" s="1"/>
      <c r="T1179" s="1"/>
      <c r="U1179" s="1"/>
      <c r="V1179" s="1"/>
      <c r="W1179" s="1"/>
      <c r="X1179" s="1"/>
      <c r="Y1179" s="1"/>
      <c r="Z1179" s="1"/>
      <c r="AA1179" s="1"/>
      <c r="AB1179" s="1"/>
      <c r="AC1179" s="1"/>
      <c r="AD1179" s="1"/>
    </row>
    <row r="1180" spans="1:30" ht="18.75" customHeight="1">
      <c r="A1180" s="94"/>
      <c r="B1180" s="1"/>
      <c r="C1180" s="1"/>
      <c r="D1180" s="1"/>
      <c r="E1180" s="1"/>
      <c r="F1180" s="1"/>
      <c r="G1180" s="1"/>
      <c r="H1180" s="1"/>
      <c r="I1180" s="1"/>
      <c r="J1180" s="1"/>
      <c r="K1180" s="1"/>
      <c r="L1180" s="1"/>
      <c r="M1180" s="105"/>
      <c r="N1180" s="105"/>
      <c r="O1180" s="105"/>
      <c r="P1180" s="105"/>
      <c r="Q1180" s="1"/>
      <c r="R1180" s="1"/>
      <c r="S1180" s="1"/>
      <c r="T1180" s="1"/>
      <c r="U1180" s="1"/>
      <c r="V1180" s="1"/>
      <c r="W1180" s="1"/>
      <c r="X1180" s="1"/>
      <c r="Y1180" s="1"/>
      <c r="Z1180" s="1"/>
      <c r="AA1180" s="1"/>
      <c r="AB1180" s="1"/>
      <c r="AC1180" s="1"/>
      <c r="AD1180" s="1"/>
    </row>
    <row r="1181" spans="1:30" ht="18.75" customHeight="1">
      <c r="A1181" s="94"/>
      <c r="B1181" s="1"/>
      <c r="C1181" s="1"/>
      <c r="D1181" s="1"/>
      <c r="E1181" s="1"/>
      <c r="F1181" s="1"/>
      <c r="G1181" s="1"/>
      <c r="H1181" s="1"/>
      <c r="I1181" s="1"/>
      <c r="J1181" s="1"/>
      <c r="K1181" s="1"/>
      <c r="L1181" s="1"/>
      <c r="M1181" s="105"/>
      <c r="N1181" s="105"/>
      <c r="O1181" s="105"/>
      <c r="P1181" s="105"/>
      <c r="Q1181" s="1"/>
      <c r="R1181" s="1"/>
      <c r="S1181" s="1"/>
      <c r="T1181" s="1"/>
      <c r="U1181" s="1"/>
      <c r="V1181" s="1"/>
      <c r="W1181" s="1"/>
      <c r="X1181" s="1"/>
      <c r="Y1181" s="1"/>
      <c r="Z1181" s="1"/>
      <c r="AA1181" s="1"/>
      <c r="AB1181" s="1"/>
      <c r="AC1181" s="1"/>
      <c r="AD1181" s="1"/>
    </row>
    <row r="1182" spans="1:30" ht="18.75" customHeight="1">
      <c r="A1182" s="94"/>
      <c r="B1182" s="1"/>
      <c r="C1182" s="1"/>
      <c r="D1182" s="1"/>
      <c r="E1182" s="1"/>
      <c r="F1182" s="1"/>
      <c r="G1182" s="1"/>
      <c r="H1182" s="1"/>
      <c r="I1182" s="1"/>
      <c r="J1182" s="1"/>
      <c r="K1182" s="1"/>
      <c r="L1182" s="1"/>
      <c r="M1182" s="105"/>
      <c r="N1182" s="105"/>
      <c r="O1182" s="105"/>
      <c r="P1182" s="105"/>
      <c r="Q1182" s="1"/>
      <c r="R1182" s="1"/>
      <c r="S1182" s="1"/>
      <c r="T1182" s="1"/>
      <c r="U1182" s="1"/>
      <c r="V1182" s="1"/>
      <c r="W1182" s="1"/>
      <c r="X1182" s="1"/>
      <c r="Y1182" s="1"/>
      <c r="Z1182" s="1"/>
      <c r="AA1182" s="1"/>
      <c r="AB1182" s="1"/>
      <c r="AC1182" s="1"/>
      <c r="AD1182" s="1"/>
    </row>
    <row r="1183" spans="1:30" ht="18.75" customHeight="1">
      <c r="A1183" s="94"/>
      <c r="B1183" s="1"/>
      <c r="C1183" s="1"/>
      <c r="D1183" s="1"/>
      <c r="E1183" s="1"/>
      <c r="F1183" s="1"/>
      <c r="G1183" s="1"/>
      <c r="H1183" s="1"/>
      <c r="I1183" s="1"/>
      <c r="J1183" s="1"/>
      <c r="K1183" s="1"/>
      <c r="L1183" s="1"/>
      <c r="M1183" s="105"/>
      <c r="N1183" s="105"/>
      <c r="O1183" s="105"/>
      <c r="P1183" s="105"/>
      <c r="Q1183" s="1"/>
      <c r="R1183" s="1"/>
      <c r="S1183" s="1"/>
      <c r="T1183" s="1"/>
      <c r="U1183" s="1"/>
      <c r="V1183" s="1"/>
      <c r="W1183" s="1"/>
      <c r="X1183" s="1"/>
      <c r="Y1183" s="1"/>
      <c r="Z1183" s="1"/>
      <c r="AA1183" s="1"/>
      <c r="AB1183" s="1"/>
      <c r="AC1183" s="1"/>
      <c r="AD1183" s="1"/>
    </row>
    <row r="1184" spans="1:30" ht="18.75" customHeight="1">
      <c r="A1184" s="94"/>
      <c r="B1184" s="1"/>
      <c r="C1184" s="1"/>
      <c r="D1184" s="1"/>
      <c r="E1184" s="1"/>
      <c r="F1184" s="1"/>
      <c r="G1184" s="1"/>
      <c r="H1184" s="1"/>
      <c r="I1184" s="1"/>
      <c r="J1184" s="1"/>
      <c r="K1184" s="1"/>
      <c r="L1184" s="1"/>
      <c r="M1184" s="105"/>
      <c r="N1184" s="105"/>
      <c r="O1184" s="105"/>
      <c r="P1184" s="105"/>
      <c r="Q1184" s="1"/>
      <c r="R1184" s="1"/>
      <c r="S1184" s="1"/>
      <c r="T1184" s="1"/>
      <c r="U1184" s="1"/>
      <c r="V1184" s="1"/>
      <c r="W1184" s="1"/>
      <c r="X1184" s="1"/>
      <c r="Y1184" s="1"/>
      <c r="Z1184" s="1"/>
      <c r="AA1184" s="1"/>
      <c r="AB1184" s="1"/>
      <c r="AC1184" s="1"/>
      <c r="AD1184" s="1"/>
    </row>
    <row r="1185" spans="1:30" ht="18.75" customHeight="1">
      <c r="A1185" s="94"/>
      <c r="B1185" s="1"/>
      <c r="C1185" s="1"/>
      <c r="D1185" s="1"/>
      <c r="E1185" s="1"/>
      <c r="F1185" s="1"/>
      <c r="G1185" s="1"/>
      <c r="H1185" s="1"/>
      <c r="I1185" s="1"/>
      <c r="J1185" s="1"/>
      <c r="K1185" s="1"/>
      <c r="L1185" s="1"/>
      <c r="M1185" s="105"/>
      <c r="N1185" s="105"/>
      <c r="O1185" s="105"/>
      <c r="P1185" s="105"/>
      <c r="Q1185" s="1"/>
      <c r="R1185" s="1"/>
      <c r="S1185" s="1"/>
      <c r="T1185" s="1"/>
      <c r="U1185" s="1"/>
      <c r="V1185" s="1"/>
      <c r="W1185" s="1"/>
      <c r="X1185" s="1"/>
      <c r="Y1185" s="1"/>
      <c r="Z1185" s="1"/>
      <c r="AA1185" s="1"/>
      <c r="AB1185" s="1"/>
      <c r="AC1185" s="1"/>
      <c r="AD1185" s="1"/>
    </row>
    <row r="1186" spans="1:30" ht="18.75" customHeight="1">
      <c r="A1186" s="94"/>
      <c r="B1186" s="1"/>
      <c r="C1186" s="1"/>
      <c r="D1186" s="1"/>
      <c r="E1186" s="1"/>
      <c r="F1186" s="1"/>
      <c r="G1186" s="1"/>
      <c r="H1186" s="1"/>
      <c r="I1186" s="1"/>
      <c r="J1186" s="1"/>
      <c r="K1186" s="1"/>
      <c r="L1186" s="1"/>
      <c r="M1186" s="105"/>
      <c r="N1186" s="105"/>
      <c r="O1186" s="105"/>
      <c r="P1186" s="105"/>
      <c r="Q1186" s="1"/>
      <c r="R1186" s="1"/>
      <c r="S1186" s="1"/>
      <c r="T1186" s="1"/>
      <c r="U1186" s="1"/>
      <c r="V1186" s="1"/>
      <c r="W1186" s="1"/>
      <c r="X1186" s="1"/>
      <c r="Y1186" s="1"/>
      <c r="Z1186" s="1"/>
      <c r="AA1186" s="1"/>
      <c r="AB1186" s="1"/>
      <c r="AC1186" s="1"/>
      <c r="AD1186" s="1"/>
    </row>
    <row r="1187" spans="1:30" ht="18.75" customHeight="1">
      <c r="A1187" s="94"/>
      <c r="B1187" s="1"/>
      <c r="C1187" s="1"/>
      <c r="D1187" s="1"/>
      <c r="E1187" s="1"/>
      <c r="F1187" s="1"/>
      <c r="G1187" s="1"/>
      <c r="H1187" s="1"/>
      <c r="I1187" s="1"/>
      <c r="J1187" s="1"/>
      <c r="K1187" s="1"/>
      <c r="L1187" s="1"/>
      <c r="M1187" s="105"/>
      <c r="N1187" s="105"/>
      <c r="O1187" s="105"/>
      <c r="P1187" s="105"/>
      <c r="Q1187" s="1"/>
      <c r="R1187" s="1"/>
      <c r="S1187" s="1"/>
      <c r="T1187" s="1"/>
      <c r="U1187" s="1"/>
      <c r="V1187" s="1"/>
      <c r="W1187" s="1"/>
      <c r="X1187" s="1"/>
      <c r="Y1187" s="1"/>
      <c r="Z1187" s="1"/>
      <c r="AA1187" s="1"/>
      <c r="AB1187" s="1"/>
      <c r="AC1187" s="1"/>
      <c r="AD1187" s="1"/>
    </row>
    <row r="1188" spans="1:30" ht="18.75" customHeight="1">
      <c r="A1188" s="94"/>
      <c r="B1188" s="1"/>
      <c r="C1188" s="1"/>
      <c r="D1188" s="1"/>
      <c r="E1188" s="1"/>
      <c r="F1188" s="1"/>
      <c r="G1188" s="1"/>
      <c r="H1188" s="1"/>
      <c r="I1188" s="1"/>
      <c r="J1188" s="1"/>
      <c r="K1188" s="1"/>
      <c r="L1188" s="1"/>
      <c r="M1188" s="105"/>
      <c r="N1188" s="105"/>
      <c r="O1188" s="105"/>
      <c r="P1188" s="105"/>
      <c r="Q1188" s="1"/>
      <c r="R1188" s="1"/>
      <c r="S1188" s="1"/>
      <c r="T1188" s="1"/>
      <c r="U1188" s="1"/>
      <c r="V1188" s="1"/>
      <c r="W1188" s="1"/>
      <c r="X1188" s="1"/>
      <c r="Y1188" s="1"/>
      <c r="Z1188" s="1"/>
      <c r="AA1188" s="1"/>
      <c r="AB1188" s="1"/>
      <c r="AC1188" s="1"/>
      <c r="AD1188" s="1"/>
    </row>
    <row r="1189" spans="1:30" ht="18.75" customHeight="1">
      <c r="A1189" s="94"/>
      <c r="B1189" s="1"/>
      <c r="C1189" s="1"/>
      <c r="D1189" s="1"/>
      <c r="E1189" s="1"/>
      <c r="F1189" s="1"/>
      <c r="G1189" s="1"/>
      <c r="H1189" s="1"/>
      <c r="I1189" s="1"/>
      <c r="J1189" s="1"/>
      <c r="K1189" s="1"/>
      <c r="L1189" s="1"/>
      <c r="M1189" s="105"/>
      <c r="N1189" s="105"/>
      <c r="O1189" s="105"/>
      <c r="P1189" s="105"/>
      <c r="Q1189" s="1"/>
      <c r="R1189" s="1"/>
      <c r="S1189" s="1"/>
      <c r="T1189" s="1"/>
      <c r="U1189" s="1"/>
      <c r="V1189" s="1"/>
      <c r="W1189" s="1"/>
      <c r="X1189" s="1"/>
      <c r="Y1189" s="1"/>
      <c r="Z1189" s="1"/>
      <c r="AA1189" s="1"/>
      <c r="AB1189" s="1"/>
      <c r="AC1189" s="1"/>
      <c r="AD1189" s="1"/>
    </row>
    <row r="1190" spans="1:30" ht="18.75" customHeight="1">
      <c r="A1190" s="94"/>
      <c r="B1190" s="1"/>
      <c r="C1190" s="1"/>
      <c r="D1190" s="1"/>
      <c r="E1190" s="1"/>
      <c r="F1190" s="1"/>
      <c r="G1190" s="1"/>
      <c r="H1190" s="1"/>
      <c r="I1190" s="1"/>
      <c r="J1190" s="1"/>
      <c r="K1190" s="1"/>
      <c r="L1190" s="1"/>
      <c r="M1190" s="105"/>
      <c r="N1190" s="105"/>
      <c r="O1190" s="105"/>
      <c r="P1190" s="105"/>
      <c r="Q1190" s="1"/>
      <c r="R1190" s="1"/>
      <c r="S1190" s="1"/>
      <c r="T1190" s="1"/>
      <c r="U1190" s="1"/>
      <c r="V1190" s="1"/>
      <c r="W1190" s="1"/>
      <c r="X1190" s="1"/>
      <c r="Y1190" s="1"/>
      <c r="Z1190" s="1"/>
      <c r="AA1190" s="1"/>
      <c r="AB1190" s="1"/>
      <c r="AC1190" s="1"/>
      <c r="AD1190" s="1"/>
    </row>
    <row r="1191" spans="1:30" ht="18.75" customHeight="1">
      <c r="A1191" s="94"/>
      <c r="B1191" s="1"/>
      <c r="C1191" s="1"/>
      <c r="D1191" s="1"/>
      <c r="E1191" s="1"/>
      <c r="F1191" s="1"/>
      <c r="G1191" s="1"/>
      <c r="H1191" s="1"/>
      <c r="I1191" s="1"/>
      <c r="J1191" s="1"/>
      <c r="K1191" s="1"/>
      <c r="L1191" s="1"/>
      <c r="M1191" s="105"/>
      <c r="N1191" s="105"/>
      <c r="O1191" s="105"/>
      <c r="P1191" s="105"/>
      <c r="Q1191" s="1"/>
      <c r="R1191" s="1"/>
      <c r="S1191" s="1"/>
      <c r="T1191" s="1"/>
      <c r="U1191" s="1"/>
      <c r="V1191" s="1"/>
      <c r="W1191" s="1"/>
      <c r="X1191" s="1"/>
      <c r="Y1191" s="1"/>
      <c r="Z1191" s="1"/>
      <c r="AA1191" s="1"/>
      <c r="AB1191" s="1"/>
      <c r="AC1191" s="1"/>
      <c r="AD1191" s="1"/>
    </row>
    <row r="1192" spans="1:30" ht="18.75" customHeight="1">
      <c r="A1192" s="94"/>
      <c r="B1192" s="1"/>
      <c r="C1192" s="1"/>
      <c r="D1192" s="1"/>
      <c r="E1192" s="1"/>
      <c r="F1192" s="1"/>
      <c r="G1192" s="1"/>
      <c r="H1192" s="1"/>
      <c r="I1192" s="1"/>
      <c r="J1192" s="1"/>
      <c r="K1192" s="1"/>
      <c r="L1192" s="1"/>
      <c r="M1192" s="105"/>
      <c r="N1192" s="105"/>
      <c r="O1192" s="105"/>
      <c r="P1192" s="105"/>
      <c r="Q1192" s="1"/>
      <c r="R1192" s="1"/>
      <c r="S1192" s="1"/>
      <c r="T1192" s="1"/>
      <c r="U1192" s="1"/>
      <c r="V1192" s="1"/>
      <c r="W1192" s="1"/>
      <c r="X1192" s="1"/>
      <c r="Y1192" s="1"/>
      <c r="Z1192" s="1"/>
      <c r="AA1192" s="1"/>
      <c r="AB1192" s="1"/>
      <c r="AC1192" s="1"/>
      <c r="AD1192" s="1"/>
    </row>
    <row r="1193" spans="1:30" ht="18.75" customHeight="1">
      <c r="A1193" s="94"/>
      <c r="B1193" s="1"/>
      <c r="C1193" s="1"/>
      <c r="D1193" s="1"/>
      <c r="E1193" s="1"/>
      <c r="F1193" s="1"/>
      <c r="G1193" s="1"/>
      <c r="H1193" s="1"/>
      <c r="I1193" s="1"/>
      <c r="J1193" s="1"/>
      <c r="K1193" s="1"/>
      <c r="L1193" s="1"/>
      <c r="M1193" s="105"/>
      <c r="N1193" s="105"/>
      <c r="O1193" s="105"/>
      <c r="P1193" s="105"/>
      <c r="Q1193" s="1"/>
      <c r="R1193" s="1"/>
      <c r="S1193" s="1"/>
      <c r="T1193" s="1"/>
      <c r="U1193" s="1"/>
      <c r="V1193" s="1"/>
      <c r="W1193" s="1"/>
      <c r="X1193" s="1"/>
      <c r="Y1193" s="1"/>
      <c r="Z1193" s="1"/>
      <c r="AA1193" s="1"/>
      <c r="AB1193" s="1"/>
      <c r="AC1193" s="1"/>
      <c r="AD1193" s="1"/>
    </row>
    <row r="1194" spans="1:30" ht="18.75" customHeight="1">
      <c r="A1194" s="94"/>
      <c r="B1194" s="1"/>
      <c r="C1194" s="1"/>
      <c r="D1194" s="1"/>
      <c r="E1194" s="1"/>
      <c r="F1194" s="1"/>
      <c r="G1194" s="1"/>
      <c r="H1194" s="1"/>
      <c r="I1194" s="1"/>
      <c r="J1194" s="1"/>
      <c r="K1194" s="1"/>
      <c r="L1194" s="1"/>
      <c r="M1194" s="105"/>
      <c r="N1194" s="105"/>
      <c r="O1194" s="105"/>
      <c r="P1194" s="105"/>
      <c r="Q1194" s="1"/>
      <c r="R1194" s="1"/>
      <c r="S1194" s="1"/>
      <c r="T1194" s="1"/>
      <c r="U1194" s="1"/>
      <c r="V1194" s="1"/>
      <c r="W1194" s="1"/>
      <c r="X1194" s="1"/>
      <c r="Y1194" s="1"/>
      <c r="Z1194" s="1"/>
      <c r="AA1194" s="1"/>
      <c r="AB1194" s="1"/>
      <c r="AC1194" s="1"/>
      <c r="AD1194" s="1"/>
    </row>
    <row r="1195" spans="1:30" ht="18.75" customHeight="1">
      <c r="A1195" s="94"/>
      <c r="B1195" s="1"/>
      <c r="C1195" s="1"/>
      <c r="D1195" s="1"/>
      <c r="E1195" s="1"/>
      <c r="F1195" s="1"/>
      <c r="G1195" s="1"/>
      <c r="H1195" s="1"/>
      <c r="I1195" s="1"/>
      <c r="J1195" s="1"/>
      <c r="K1195" s="1"/>
      <c r="L1195" s="1"/>
      <c r="M1195" s="105"/>
      <c r="N1195" s="105"/>
      <c r="O1195" s="105"/>
      <c r="P1195" s="105"/>
      <c r="Q1195" s="1"/>
      <c r="R1195" s="1"/>
      <c r="S1195" s="1"/>
      <c r="T1195" s="1"/>
      <c r="U1195" s="1"/>
      <c r="V1195" s="1"/>
      <c r="W1195" s="1"/>
      <c r="X1195" s="1"/>
      <c r="Y1195" s="1"/>
      <c r="Z1195" s="1"/>
      <c r="AA1195" s="1"/>
      <c r="AB1195" s="1"/>
      <c r="AC1195" s="1"/>
      <c r="AD1195" s="1"/>
    </row>
    <row r="1196" spans="1:30" ht="18.75" customHeight="1">
      <c r="A1196" s="94"/>
      <c r="B1196" s="1"/>
      <c r="C1196" s="1"/>
      <c r="D1196" s="1"/>
      <c r="E1196" s="1"/>
      <c r="F1196" s="1"/>
      <c r="G1196" s="1"/>
      <c r="H1196" s="1"/>
      <c r="I1196" s="1"/>
      <c r="J1196" s="1"/>
      <c r="K1196" s="1"/>
      <c r="L1196" s="1"/>
      <c r="M1196" s="105"/>
      <c r="N1196" s="105"/>
      <c r="O1196" s="105"/>
      <c r="P1196" s="105"/>
      <c r="Q1196" s="1"/>
      <c r="R1196" s="1"/>
      <c r="S1196" s="1"/>
      <c r="T1196" s="1"/>
      <c r="U1196" s="1"/>
      <c r="V1196" s="1"/>
      <c r="W1196" s="1"/>
      <c r="X1196" s="1"/>
      <c r="Y1196" s="1"/>
      <c r="Z1196" s="1"/>
      <c r="AA1196" s="1"/>
      <c r="AB1196" s="1"/>
      <c r="AC1196" s="1"/>
      <c r="AD1196" s="1"/>
    </row>
    <row r="1197" spans="1:30" ht="18.75" customHeight="1">
      <c r="A1197" s="94"/>
      <c r="B1197" s="1"/>
      <c r="C1197" s="1"/>
      <c r="D1197" s="1"/>
      <c r="E1197" s="1"/>
      <c r="F1197" s="1"/>
      <c r="G1197" s="1"/>
      <c r="H1197" s="1"/>
      <c r="I1197" s="1"/>
      <c r="J1197" s="1"/>
      <c r="K1197" s="1"/>
      <c r="L1197" s="1"/>
      <c r="M1197" s="105"/>
      <c r="N1197" s="105"/>
      <c r="O1197" s="105"/>
      <c r="P1197" s="105"/>
      <c r="Q1197" s="1"/>
      <c r="R1197" s="1"/>
      <c r="S1197" s="1"/>
      <c r="T1197" s="1"/>
      <c r="U1197" s="1"/>
      <c r="V1197" s="1"/>
      <c r="W1197" s="1"/>
      <c r="X1197" s="1"/>
      <c r="Y1197" s="1"/>
      <c r="Z1197" s="1"/>
      <c r="AA1197" s="1"/>
      <c r="AB1197" s="1"/>
      <c r="AC1197" s="1"/>
      <c r="AD1197" s="1"/>
    </row>
    <row r="1198" spans="1:30" ht="18.75" customHeight="1">
      <c r="A1198" s="94"/>
      <c r="B1198" s="1"/>
      <c r="C1198" s="1"/>
      <c r="D1198" s="1"/>
      <c r="E1198" s="1"/>
      <c r="F1198" s="1"/>
      <c r="G1198" s="1"/>
      <c r="H1198" s="1"/>
      <c r="I1198" s="1"/>
      <c r="J1198" s="1"/>
      <c r="K1198" s="1"/>
      <c r="L1198" s="1"/>
      <c r="M1198" s="105"/>
      <c r="N1198" s="105"/>
      <c r="O1198" s="105"/>
      <c r="P1198" s="105"/>
      <c r="Q1198" s="1"/>
      <c r="R1198" s="1"/>
      <c r="S1198" s="1"/>
      <c r="T1198" s="1"/>
      <c r="U1198" s="1"/>
      <c r="V1198" s="1"/>
      <c r="W1198" s="1"/>
      <c r="X1198" s="1"/>
      <c r="Y1198" s="1"/>
      <c r="Z1198" s="1"/>
      <c r="AA1198" s="1"/>
      <c r="AB1198" s="1"/>
      <c r="AC1198" s="1"/>
      <c r="AD1198" s="1"/>
    </row>
    <row r="1199" spans="1:30" ht="18.75" customHeight="1">
      <c r="A1199" s="94"/>
      <c r="B1199" s="1"/>
      <c r="C1199" s="1"/>
      <c r="D1199" s="1"/>
      <c r="E1199" s="1"/>
      <c r="F1199" s="1"/>
      <c r="G1199" s="1"/>
      <c r="H1199" s="1"/>
      <c r="I1199" s="1"/>
      <c r="J1199" s="1"/>
      <c r="K1199" s="1"/>
      <c r="L1199" s="1"/>
      <c r="M1199" s="105"/>
      <c r="N1199" s="105"/>
      <c r="O1199" s="105"/>
      <c r="P1199" s="105"/>
      <c r="Q1199" s="1"/>
      <c r="R1199" s="1"/>
      <c r="S1199" s="1"/>
      <c r="T1199" s="1"/>
      <c r="U1199" s="1"/>
      <c r="V1199" s="1"/>
      <c r="W1199" s="1"/>
      <c r="X1199" s="1"/>
      <c r="Y1199" s="1"/>
      <c r="Z1199" s="1"/>
      <c r="AA1199" s="1"/>
      <c r="AB1199" s="1"/>
      <c r="AC1199" s="1"/>
      <c r="AD1199" s="1"/>
    </row>
    <row r="1200" spans="1:30" ht="18.75" customHeight="1">
      <c r="A1200" s="94"/>
      <c r="B1200" s="1"/>
      <c r="C1200" s="1"/>
      <c r="D1200" s="1"/>
      <c r="E1200" s="1"/>
      <c r="F1200" s="1"/>
      <c r="G1200" s="1"/>
      <c r="H1200" s="1"/>
      <c r="I1200" s="1"/>
      <c r="J1200" s="1"/>
      <c r="K1200" s="1"/>
      <c r="L1200" s="1"/>
      <c r="M1200" s="105"/>
      <c r="N1200" s="105"/>
      <c r="O1200" s="105"/>
      <c r="P1200" s="105"/>
      <c r="Q1200" s="1"/>
      <c r="R1200" s="1"/>
      <c r="S1200" s="1"/>
      <c r="T1200" s="1"/>
      <c r="U1200" s="1"/>
      <c r="V1200" s="1"/>
      <c r="W1200" s="1"/>
      <c r="X1200" s="1"/>
      <c r="Y1200" s="1"/>
      <c r="Z1200" s="1"/>
      <c r="AA1200" s="1"/>
      <c r="AB1200" s="1"/>
      <c r="AC1200" s="1"/>
      <c r="AD1200" s="1"/>
    </row>
    <row r="1201" spans="1:30" ht="18.75" customHeight="1">
      <c r="A1201" s="94"/>
      <c r="B1201" s="1"/>
      <c r="C1201" s="1"/>
      <c r="D1201" s="1"/>
      <c r="E1201" s="1"/>
      <c r="F1201" s="1"/>
      <c r="G1201" s="1"/>
      <c r="H1201" s="1"/>
      <c r="I1201" s="1"/>
      <c r="J1201" s="1"/>
      <c r="K1201" s="1"/>
      <c r="L1201" s="1"/>
      <c r="M1201" s="105"/>
      <c r="N1201" s="105"/>
      <c r="O1201" s="105"/>
      <c r="P1201" s="105"/>
      <c r="Q1201" s="1"/>
      <c r="R1201" s="1"/>
      <c r="S1201" s="1"/>
      <c r="T1201" s="1"/>
      <c r="U1201" s="1"/>
      <c r="V1201" s="1"/>
      <c r="W1201" s="1"/>
      <c r="X1201" s="1"/>
      <c r="Y1201" s="1"/>
      <c r="Z1201" s="1"/>
      <c r="AA1201" s="1"/>
      <c r="AB1201" s="1"/>
      <c r="AC1201" s="1"/>
      <c r="AD1201" s="1"/>
    </row>
    <row r="1202" spans="1:30" ht="18.75" customHeight="1">
      <c r="A1202" s="94"/>
      <c r="B1202" s="1"/>
      <c r="C1202" s="1"/>
      <c r="D1202" s="1"/>
      <c r="E1202" s="1"/>
      <c r="F1202" s="1"/>
      <c r="G1202" s="1"/>
      <c r="H1202" s="1"/>
      <c r="I1202" s="1"/>
      <c r="J1202" s="1"/>
      <c r="K1202" s="1"/>
      <c r="L1202" s="1"/>
      <c r="M1202" s="105"/>
      <c r="N1202" s="105"/>
      <c r="O1202" s="105"/>
      <c r="P1202" s="105"/>
      <c r="Q1202" s="1"/>
      <c r="R1202" s="1"/>
      <c r="S1202" s="1"/>
      <c r="T1202" s="1"/>
      <c r="U1202" s="1"/>
      <c r="V1202" s="1"/>
      <c r="W1202" s="1"/>
      <c r="X1202" s="1"/>
      <c r="Y1202" s="1"/>
      <c r="Z1202" s="1"/>
      <c r="AA1202" s="1"/>
      <c r="AB1202" s="1"/>
      <c r="AC1202" s="1"/>
      <c r="AD1202" s="1"/>
    </row>
    <row r="1203" spans="1:30" ht="18.75" customHeight="1">
      <c r="A1203" s="94"/>
      <c r="B1203" s="1"/>
      <c r="C1203" s="1"/>
      <c r="D1203" s="1"/>
      <c r="E1203" s="1"/>
      <c r="F1203" s="1"/>
      <c r="G1203" s="1"/>
      <c r="H1203" s="1"/>
      <c r="I1203" s="1"/>
      <c r="J1203" s="1"/>
      <c r="K1203" s="1"/>
      <c r="L1203" s="1"/>
      <c r="M1203" s="105"/>
      <c r="N1203" s="105"/>
      <c r="O1203" s="105"/>
      <c r="P1203" s="105"/>
      <c r="Q1203" s="1"/>
      <c r="R1203" s="1"/>
      <c r="S1203" s="1"/>
      <c r="T1203" s="1"/>
      <c r="U1203" s="1"/>
      <c r="V1203" s="1"/>
      <c r="W1203" s="1"/>
      <c r="X1203" s="1"/>
      <c r="Y1203" s="1"/>
      <c r="Z1203" s="1"/>
      <c r="AA1203" s="1"/>
      <c r="AB1203" s="1"/>
      <c r="AC1203" s="1"/>
      <c r="AD1203" s="1"/>
    </row>
    <row r="1204" spans="1:30" ht="18.75" customHeight="1">
      <c r="A1204" s="94"/>
      <c r="B1204" s="1"/>
      <c r="C1204" s="1"/>
      <c r="D1204" s="1"/>
      <c r="E1204" s="1"/>
      <c r="F1204" s="1"/>
      <c r="G1204" s="1"/>
      <c r="H1204" s="1"/>
      <c r="I1204" s="1"/>
      <c r="J1204" s="1"/>
      <c r="K1204" s="1"/>
      <c r="L1204" s="1"/>
      <c r="M1204" s="105"/>
      <c r="N1204" s="105"/>
      <c r="O1204" s="105"/>
      <c r="P1204" s="105"/>
      <c r="Q1204" s="1"/>
      <c r="R1204" s="1"/>
      <c r="S1204" s="1"/>
      <c r="T1204" s="1"/>
      <c r="U1204" s="1"/>
      <c r="V1204" s="1"/>
      <c r="W1204" s="1"/>
      <c r="X1204" s="1"/>
      <c r="Y1204" s="1"/>
      <c r="Z1204" s="1"/>
      <c r="AA1204" s="1"/>
      <c r="AB1204" s="1"/>
      <c r="AC1204" s="1"/>
      <c r="AD1204" s="1"/>
    </row>
    <row r="1205" spans="1:30" ht="18.75" customHeight="1">
      <c r="A1205" s="94"/>
      <c r="B1205" s="1"/>
      <c r="C1205" s="1"/>
      <c r="D1205" s="1"/>
      <c r="E1205" s="1"/>
      <c r="F1205" s="1"/>
      <c r="G1205" s="1"/>
      <c r="H1205" s="1"/>
      <c r="I1205" s="1"/>
      <c r="J1205" s="1"/>
      <c r="K1205" s="1"/>
      <c r="L1205" s="1"/>
      <c r="M1205" s="105"/>
      <c r="N1205" s="105"/>
      <c r="O1205" s="105"/>
      <c r="P1205" s="105"/>
      <c r="Q1205" s="1"/>
      <c r="R1205" s="1"/>
      <c r="S1205" s="1"/>
      <c r="T1205" s="1"/>
      <c r="U1205" s="1"/>
      <c r="V1205" s="1"/>
      <c r="W1205" s="1"/>
      <c r="X1205" s="1"/>
      <c r="Y1205" s="1"/>
      <c r="Z1205" s="1"/>
      <c r="AA1205" s="1"/>
      <c r="AB1205" s="1"/>
      <c r="AC1205" s="1"/>
      <c r="AD1205" s="1"/>
    </row>
    <row r="1206" spans="1:30" ht="18.75" customHeight="1">
      <c r="A1206" s="94"/>
      <c r="B1206" s="1"/>
      <c r="C1206" s="1"/>
      <c r="D1206" s="1"/>
      <c r="E1206" s="1"/>
      <c r="F1206" s="1"/>
      <c r="G1206" s="1"/>
      <c r="H1206" s="1"/>
      <c r="I1206" s="1"/>
      <c r="J1206" s="1"/>
      <c r="K1206" s="1"/>
      <c r="L1206" s="1"/>
      <c r="M1206" s="105"/>
      <c r="N1206" s="105"/>
      <c r="O1206" s="105"/>
      <c r="P1206" s="105"/>
      <c r="Q1206" s="1"/>
      <c r="R1206" s="1"/>
      <c r="S1206" s="1"/>
      <c r="T1206" s="1"/>
      <c r="U1206" s="1"/>
      <c r="V1206" s="1"/>
      <c r="W1206" s="1"/>
      <c r="X1206" s="1"/>
      <c r="Y1206" s="1"/>
      <c r="Z1206" s="1"/>
      <c r="AA1206" s="1"/>
      <c r="AB1206" s="1"/>
      <c r="AC1206" s="1"/>
      <c r="AD1206" s="1"/>
    </row>
    <row r="1207" spans="1:30" ht="18.75" customHeight="1">
      <c r="A1207" s="94"/>
      <c r="B1207" s="1"/>
      <c r="C1207" s="1"/>
      <c r="D1207" s="1"/>
      <c r="E1207" s="1"/>
      <c r="F1207" s="1"/>
      <c r="G1207" s="1"/>
      <c r="H1207" s="1"/>
      <c r="I1207" s="1"/>
      <c r="J1207" s="1"/>
      <c r="K1207" s="1"/>
      <c r="L1207" s="1"/>
      <c r="M1207" s="105"/>
      <c r="N1207" s="105"/>
      <c r="O1207" s="105"/>
      <c r="P1207" s="105"/>
      <c r="Q1207" s="1"/>
      <c r="R1207" s="1"/>
      <c r="S1207" s="1"/>
      <c r="T1207" s="1"/>
      <c r="U1207" s="1"/>
      <c r="V1207" s="1"/>
      <c r="W1207" s="1"/>
      <c r="X1207" s="1"/>
      <c r="Y1207" s="1"/>
      <c r="Z1207" s="1"/>
      <c r="AA1207" s="1"/>
      <c r="AB1207" s="1"/>
      <c r="AC1207" s="1"/>
      <c r="AD1207" s="1"/>
    </row>
    <row r="1208" spans="1:30" ht="18.75" customHeight="1">
      <c r="A1208" s="94"/>
      <c r="B1208" s="1"/>
      <c r="C1208" s="1"/>
      <c r="D1208" s="1"/>
      <c r="E1208" s="1"/>
      <c r="F1208" s="1"/>
      <c r="G1208" s="1"/>
      <c r="H1208" s="1"/>
      <c r="I1208" s="1"/>
      <c r="J1208" s="1"/>
      <c r="K1208" s="1"/>
      <c r="L1208" s="1"/>
      <c r="M1208" s="105"/>
      <c r="N1208" s="105"/>
      <c r="O1208" s="105"/>
      <c r="P1208" s="105"/>
      <c r="Q1208" s="1"/>
      <c r="R1208" s="1"/>
      <c r="S1208" s="1"/>
      <c r="T1208" s="1"/>
      <c r="U1208" s="1"/>
      <c r="V1208" s="1"/>
      <c r="W1208" s="1"/>
      <c r="X1208" s="1"/>
      <c r="Y1208" s="1"/>
      <c r="Z1208" s="1"/>
      <c r="AA1208" s="1"/>
      <c r="AB1208" s="1"/>
      <c r="AC1208" s="1"/>
      <c r="AD1208" s="1"/>
    </row>
    <row r="1209" spans="1:30" ht="18.75" customHeight="1">
      <c r="A1209" s="94"/>
      <c r="B1209" s="1"/>
      <c r="C1209" s="1"/>
      <c r="D1209" s="1"/>
      <c r="E1209" s="1"/>
      <c r="F1209" s="1"/>
      <c r="G1209" s="1"/>
      <c r="H1209" s="1"/>
      <c r="I1209" s="1"/>
      <c r="J1209" s="1"/>
      <c r="K1209" s="1"/>
      <c r="L1209" s="1"/>
      <c r="M1209" s="105"/>
      <c r="N1209" s="105"/>
      <c r="O1209" s="105"/>
      <c r="P1209" s="105"/>
      <c r="Q1209" s="1"/>
      <c r="R1209" s="1"/>
      <c r="S1209" s="1"/>
      <c r="T1209" s="1"/>
      <c r="U1209" s="1"/>
      <c r="V1209" s="1"/>
      <c r="W1209" s="1"/>
      <c r="X1209" s="1"/>
      <c r="Y1209" s="1"/>
      <c r="Z1209" s="1"/>
      <c r="AA1209" s="1"/>
      <c r="AB1209" s="1"/>
      <c r="AC1209" s="1"/>
      <c r="AD1209" s="1"/>
    </row>
    <row r="1210" spans="1:30" ht="18.75" customHeight="1">
      <c r="A1210" s="94"/>
      <c r="B1210" s="1"/>
      <c r="C1210" s="1"/>
      <c r="D1210" s="1"/>
      <c r="E1210" s="1"/>
      <c r="F1210" s="1"/>
      <c r="G1210" s="1"/>
      <c r="H1210" s="1"/>
      <c r="I1210" s="1"/>
      <c r="J1210" s="1"/>
      <c r="K1210" s="1"/>
      <c r="L1210" s="1"/>
      <c r="M1210" s="105"/>
      <c r="N1210" s="105"/>
      <c r="O1210" s="105"/>
      <c r="P1210" s="105"/>
      <c r="Q1210" s="1"/>
      <c r="R1210" s="1"/>
      <c r="S1210" s="1"/>
      <c r="T1210" s="1"/>
      <c r="U1210" s="1"/>
      <c r="V1210" s="1"/>
      <c r="W1210" s="1"/>
      <c r="X1210" s="1"/>
      <c r="Y1210" s="1"/>
      <c r="Z1210" s="1"/>
      <c r="AA1210" s="1"/>
      <c r="AB1210" s="1"/>
      <c r="AC1210" s="1"/>
      <c r="AD1210" s="1"/>
    </row>
    <row r="1211" spans="1:30" ht="18.75" customHeight="1">
      <c r="A1211" s="94"/>
      <c r="B1211" s="1"/>
      <c r="C1211" s="1"/>
      <c r="D1211" s="1"/>
      <c r="E1211" s="1"/>
      <c r="F1211" s="1"/>
      <c r="G1211" s="1"/>
      <c r="H1211" s="1"/>
      <c r="I1211" s="1"/>
      <c r="J1211" s="1"/>
      <c r="K1211" s="1"/>
      <c r="L1211" s="1"/>
      <c r="M1211" s="105"/>
      <c r="N1211" s="105"/>
      <c r="O1211" s="105"/>
      <c r="P1211" s="105"/>
      <c r="Q1211" s="1"/>
      <c r="R1211" s="1"/>
      <c r="S1211" s="1"/>
      <c r="T1211" s="1"/>
      <c r="U1211" s="1"/>
      <c r="V1211" s="1"/>
      <c r="W1211" s="1"/>
      <c r="X1211" s="1"/>
      <c r="Y1211" s="1"/>
      <c r="Z1211" s="1"/>
      <c r="AA1211" s="1"/>
      <c r="AB1211" s="1"/>
      <c r="AC1211" s="1"/>
      <c r="AD1211" s="1"/>
    </row>
    <row r="1212" spans="1:30" ht="18.75" customHeight="1">
      <c r="A1212" s="94"/>
      <c r="B1212" s="1"/>
      <c r="C1212" s="1"/>
      <c r="D1212" s="1"/>
      <c r="E1212" s="1"/>
      <c r="F1212" s="1"/>
      <c r="G1212" s="1"/>
      <c r="H1212" s="1"/>
      <c r="I1212" s="1"/>
      <c r="J1212" s="1"/>
      <c r="K1212" s="1"/>
      <c r="L1212" s="1"/>
      <c r="M1212" s="105"/>
      <c r="N1212" s="105"/>
      <c r="O1212" s="105"/>
      <c r="P1212" s="105"/>
      <c r="Q1212" s="1"/>
      <c r="R1212" s="1"/>
      <c r="S1212" s="1"/>
      <c r="T1212" s="1"/>
      <c r="U1212" s="1"/>
      <c r="V1212" s="1"/>
      <c r="W1212" s="1"/>
      <c r="X1212" s="1"/>
      <c r="Y1212" s="1"/>
      <c r="Z1212" s="1"/>
      <c r="AA1212" s="1"/>
      <c r="AB1212" s="1"/>
      <c r="AC1212" s="1"/>
      <c r="AD1212" s="1"/>
    </row>
    <row r="1213" spans="1:30" ht="18.75" customHeight="1">
      <c r="A1213" s="94"/>
      <c r="B1213" s="1"/>
      <c r="C1213" s="1"/>
      <c r="D1213" s="1"/>
      <c r="E1213" s="1"/>
      <c r="F1213" s="1"/>
      <c r="G1213" s="1"/>
      <c r="H1213" s="1"/>
      <c r="I1213" s="1"/>
      <c r="J1213" s="1"/>
      <c r="K1213" s="1"/>
      <c r="L1213" s="1"/>
      <c r="M1213" s="105"/>
      <c r="N1213" s="105"/>
      <c r="O1213" s="105"/>
      <c r="P1213" s="105"/>
      <c r="Q1213" s="1"/>
      <c r="R1213" s="1"/>
      <c r="S1213" s="1"/>
      <c r="T1213" s="1"/>
      <c r="U1213" s="1"/>
      <c r="V1213" s="1"/>
      <c r="W1213" s="1"/>
      <c r="X1213" s="1"/>
      <c r="Y1213" s="1"/>
      <c r="Z1213" s="1"/>
      <c r="AA1213" s="1"/>
      <c r="AB1213" s="1"/>
      <c r="AC1213" s="1"/>
      <c r="AD1213" s="1"/>
    </row>
    <row r="1214" spans="1:30" ht="18.75" customHeight="1">
      <c r="A1214" s="94"/>
      <c r="B1214" s="1"/>
      <c r="C1214" s="1"/>
      <c r="D1214" s="1"/>
      <c r="E1214" s="1"/>
      <c r="F1214" s="1"/>
      <c r="G1214" s="1"/>
      <c r="H1214" s="1"/>
      <c r="I1214" s="1"/>
      <c r="J1214" s="1"/>
      <c r="K1214" s="1"/>
      <c r="L1214" s="1"/>
      <c r="M1214" s="105"/>
      <c r="N1214" s="105"/>
      <c r="O1214" s="105"/>
      <c r="P1214" s="105"/>
      <c r="Q1214" s="1"/>
      <c r="R1214" s="1"/>
      <c r="S1214" s="1"/>
      <c r="T1214" s="1"/>
      <c r="U1214" s="1"/>
      <c r="V1214" s="1"/>
      <c r="W1214" s="1"/>
      <c r="X1214" s="1"/>
      <c r="Y1214" s="1"/>
      <c r="Z1214" s="1"/>
      <c r="AA1214" s="1"/>
      <c r="AB1214" s="1"/>
      <c r="AC1214" s="1"/>
      <c r="AD1214" s="1"/>
    </row>
    <row r="1215" spans="1:30" ht="18.75" customHeight="1">
      <c r="A1215" s="94"/>
      <c r="B1215" s="1"/>
      <c r="C1215" s="1"/>
      <c r="D1215" s="1"/>
      <c r="E1215" s="1"/>
      <c r="F1215" s="1"/>
      <c r="G1215" s="1"/>
      <c r="H1215" s="1"/>
      <c r="I1215" s="1"/>
      <c r="J1215" s="1"/>
      <c r="K1215" s="1"/>
      <c r="L1215" s="1"/>
      <c r="M1215" s="105"/>
      <c r="N1215" s="105"/>
      <c r="O1215" s="105"/>
      <c r="P1215" s="105"/>
      <c r="Q1215" s="1"/>
      <c r="R1215" s="1"/>
      <c r="S1215" s="1"/>
      <c r="T1215" s="1"/>
      <c r="U1215" s="1"/>
      <c r="V1215" s="1"/>
      <c r="W1215" s="1"/>
      <c r="X1215" s="1"/>
      <c r="Y1215" s="1"/>
      <c r="Z1215" s="1"/>
      <c r="AA1215" s="1"/>
      <c r="AB1215" s="1"/>
      <c r="AC1215" s="1"/>
      <c r="AD1215" s="1"/>
    </row>
    <row r="1216" spans="1:30" ht="18.75" customHeight="1">
      <c r="A1216" s="94"/>
      <c r="B1216" s="1"/>
      <c r="C1216" s="1"/>
      <c r="D1216" s="1"/>
      <c r="E1216" s="1"/>
      <c r="F1216" s="1"/>
      <c r="G1216" s="1"/>
      <c r="H1216" s="1"/>
      <c r="I1216" s="1"/>
      <c r="J1216" s="1"/>
      <c r="K1216" s="1"/>
      <c r="L1216" s="1"/>
      <c r="M1216" s="105"/>
      <c r="N1216" s="105"/>
      <c r="O1216" s="105"/>
      <c r="P1216" s="105"/>
      <c r="Q1216" s="1"/>
      <c r="R1216" s="1"/>
      <c r="S1216" s="1"/>
      <c r="T1216" s="1"/>
      <c r="U1216" s="1"/>
      <c r="V1216" s="1"/>
      <c r="W1216" s="1"/>
      <c r="X1216" s="1"/>
      <c r="Y1216" s="1"/>
      <c r="Z1216" s="1"/>
      <c r="AA1216" s="1"/>
      <c r="AB1216" s="1"/>
      <c r="AC1216" s="1"/>
      <c r="AD1216" s="1"/>
    </row>
    <row r="1217" spans="1:30" ht="18.75" customHeight="1">
      <c r="A1217" s="94"/>
      <c r="B1217" s="1"/>
      <c r="C1217" s="1"/>
      <c r="D1217" s="1"/>
      <c r="E1217" s="1"/>
      <c r="F1217" s="1"/>
      <c r="G1217" s="1"/>
      <c r="H1217" s="1"/>
      <c r="I1217" s="1"/>
      <c r="J1217" s="1"/>
      <c r="K1217" s="1"/>
      <c r="L1217" s="1"/>
      <c r="M1217" s="105"/>
      <c r="N1217" s="105"/>
      <c r="O1217" s="105"/>
      <c r="P1217" s="105"/>
      <c r="Q1217" s="1"/>
      <c r="R1217" s="1"/>
      <c r="S1217" s="1"/>
      <c r="T1217" s="1"/>
      <c r="U1217" s="1"/>
      <c r="V1217" s="1"/>
      <c r="W1217" s="1"/>
      <c r="X1217" s="1"/>
      <c r="Y1217" s="1"/>
      <c r="Z1217" s="1"/>
      <c r="AA1217" s="1"/>
      <c r="AB1217" s="1"/>
      <c r="AC1217" s="1"/>
      <c r="AD1217" s="1"/>
    </row>
    <row r="1218" spans="1:30" ht="18.75" customHeight="1">
      <c r="A1218" s="94"/>
      <c r="B1218" s="1"/>
      <c r="C1218" s="1"/>
      <c r="D1218" s="1"/>
      <c r="E1218" s="1"/>
      <c r="F1218" s="1"/>
      <c r="G1218" s="1"/>
      <c r="H1218" s="1"/>
      <c r="I1218" s="1"/>
      <c r="J1218" s="1"/>
      <c r="K1218" s="1"/>
      <c r="L1218" s="1"/>
      <c r="M1218" s="105"/>
      <c r="N1218" s="105"/>
      <c r="O1218" s="105"/>
      <c r="P1218" s="105"/>
      <c r="Q1218" s="1"/>
      <c r="R1218" s="1"/>
      <c r="S1218" s="1"/>
      <c r="T1218" s="1"/>
      <c r="U1218" s="1"/>
      <c r="V1218" s="1"/>
      <c r="W1218" s="1"/>
      <c r="X1218" s="1"/>
      <c r="Y1218" s="1"/>
      <c r="Z1218" s="1"/>
      <c r="AA1218" s="1"/>
      <c r="AB1218" s="1"/>
      <c r="AC1218" s="1"/>
      <c r="AD1218" s="1"/>
    </row>
    <row r="1219" spans="1:30" ht="18.75" customHeight="1">
      <c r="A1219" s="94"/>
      <c r="B1219" s="1"/>
      <c r="C1219" s="1"/>
      <c r="D1219" s="1"/>
      <c r="E1219" s="1"/>
      <c r="F1219" s="1"/>
      <c r="G1219" s="1"/>
      <c r="H1219" s="1"/>
      <c r="I1219" s="1"/>
      <c r="J1219" s="1"/>
      <c r="K1219" s="1"/>
      <c r="L1219" s="1"/>
      <c r="M1219" s="105"/>
      <c r="N1219" s="105"/>
      <c r="O1219" s="105"/>
      <c r="P1219" s="105"/>
      <c r="Q1219" s="1"/>
      <c r="R1219" s="1"/>
      <c r="S1219" s="1"/>
      <c r="T1219" s="1"/>
      <c r="U1219" s="1"/>
      <c r="V1219" s="1"/>
      <c r="W1219" s="1"/>
      <c r="X1219" s="1"/>
      <c r="Y1219" s="1"/>
      <c r="Z1219" s="1"/>
      <c r="AA1219" s="1"/>
      <c r="AB1219" s="1"/>
      <c r="AC1219" s="1"/>
      <c r="AD1219" s="1"/>
    </row>
    <row r="1220" spans="1:30" ht="18.75" customHeight="1">
      <c r="A1220" s="94"/>
      <c r="B1220" s="1"/>
      <c r="C1220" s="1"/>
      <c r="D1220" s="1"/>
      <c r="E1220" s="1"/>
      <c r="F1220" s="1"/>
      <c r="G1220" s="1"/>
      <c r="H1220" s="1"/>
      <c r="I1220" s="1"/>
      <c r="J1220" s="1"/>
      <c r="K1220" s="1"/>
      <c r="L1220" s="1"/>
      <c r="M1220" s="105"/>
      <c r="N1220" s="105"/>
      <c r="O1220" s="105"/>
      <c r="P1220" s="105"/>
      <c r="Q1220" s="1"/>
      <c r="R1220" s="1"/>
      <c r="S1220" s="1"/>
      <c r="T1220" s="1"/>
      <c r="U1220" s="1"/>
      <c r="V1220" s="1"/>
      <c r="W1220" s="1"/>
      <c r="X1220" s="1"/>
      <c r="Y1220" s="1"/>
      <c r="Z1220" s="1"/>
      <c r="AA1220" s="1"/>
      <c r="AB1220" s="1"/>
      <c r="AC1220" s="1"/>
      <c r="AD1220" s="1"/>
    </row>
    <row r="1221" spans="1:30" ht="18.75" customHeight="1">
      <c r="A1221" s="94"/>
      <c r="B1221" s="1"/>
      <c r="C1221" s="1"/>
      <c r="D1221" s="1"/>
      <c r="E1221" s="1"/>
      <c r="F1221" s="1"/>
      <c r="G1221" s="1"/>
      <c r="H1221" s="1"/>
      <c r="I1221" s="1"/>
      <c r="J1221" s="1"/>
      <c r="K1221" s="1"/>
      <c r="L1221" s="1"/>
      <c r="M1221" s="105"/>
      <c r="N1221" s="105"/>
      <c r="O1221" s="105"/>
      <c r="P1221" s="105"/>
      <c r="Q1221" s="1"/>
      <c r="R1221" s="1"/>
      <c r="S1221" s="1"/>
      <c r="T1221" s="1"/>
      <c r="U1221" s="1"/>
      <c r="V1221" s="1"/>
      <c r="W1221" s="1"/>
      <c r="X1221" s="1"/>
      <c r="Y1221" s="1"/>
      <c r="Z1221" s="1"/>
      <c r="AA1221" s="1"/>
      <c r="AB1221" s="1"/>
      <c r="AC1221" s="1"/>
      <c r="AD1221" s="1"/>
    </row>
    <row r="1222" spans="1:30" ht="18.75" customHeight="1">
      <c r="A1222" s="94"/>
      <c r="B1222" s="1"/>
      <c r="C1222" s="1"/>
      <c r="D1222" s="1"/>
      <c r="E1222" s="1"/>
      <c r="F1222" s="1"/>
      <c r="G1222" s="1"/>
      <c r="H1222" s="1"/>
      <c r="I1222" s="1"/>
      <c r="J1222" s="1"/>
      <c r="K1222" s="1"/>
      <c r="L1222" s="1"/>
      <c r="M1222" s="105"/>
      <c r="N1222" s="105"/>
      <c r="O1222" s="105"/>
      <c r="P1222" s="105"/>
      <c r="Q1222" s="1"/>
      <c r="R1222" s="1"/>
      <c r="S1222" s="1"/>
      <c r="T1222" s="1"/>
      <c r="U1222" s="1"/>
      <c r="V1222" s="1"/>
      <c r="W1222" s="1"/>
      <c r="X1222" s="1"/>
      <c r="Y1222" s="1"/>
      <c r="Z1222" s="1"/>
      <c r="AA1222" s="1"/>
      <c r="AB1222" s="1"/>
      <c r="AC1222" s="1"/>
      <c r="AD1222" s="1"/>
    </row>
    <row r="1223" spans="1:30" ht="18.75" customHeight="1">
      <c r="A1223" s="94"/>
      <c r="B1223" s="1"/>
      <c r="C1223" s="1"/>
      <c r="D1223" s="1"/>
      <c r="E1223" s="1"/>
      <c r="F1223" s="1"/>
      <c r="G1223" s="1"/>
      <c r="H1223" s="1"/>
      <c r="I1223" s="1"/>
      <c r="J1223" s="1"/>
      <c r="K1223" s="1"/>
      <c r="L1223" s="1"/>
      <c r="M1223" s="105"/>
      <c r="N1223" s="105"/>
      <c r="O1223" s="105"/>
      <c r="P1223" s="105"/>
      <c r="Q1223" s="1"/>
      <c r="R1223" s="1"/>
      <c r="S1223" s="1"/>
      <c r="T1223" s="1"/>
      <c r="U1223" s="1"/>
      <c r="V1223" s="1"/>
      <c r="W1223" s="1"/>
      <c r="X1223" s="1"/>
      <c r="Y1223" s="1"/>
      <c r="Z1223" s="1"/>
      <c r="AA1223" s="1"/>
      <c r="AB1223" s="1"/>
      <c r="AC1223" s="1"/>
      <c r="AD1223" s="1"/>
    </row>
    <row r="1224" spans="1:30" ht="18.75" customHeight="1">
      <c r="A1224" s="94"/>
      <c r="B1224" s="1"/>
      <c r="C1224" s="1"/>
      <c r="D1224" s="1"/>
      <c r="E1224" s="1"/>
      <c r="F1224" s="1"/>
      <c r="G1224" s="1"/>
      <c r="H1224" s="1"/>
      <c r="I1224" s="1"/>
      <c r="J1224" s="1"/>
      <c r="K1224" s="1"/>
      <c r="L1224" s="1"/>
      <c r="M1224" s="105"/>
      <c r="N1224" s="105"/>
      <c r="O1224" s="105"/>
      <c r="P1224" s="105"/>
      <c r="Q1224" s="1"/>
      <c r="R1224" s="1"/>
      <c r="S1224" s="1"/>
      <c r="T1224" s="1"/>
      <c r="U1224" s="1"/>
      <c r="V1224" s="1"/>
      <c r="W1224" s="1"/>
      <c r="X1224" s="1"/>
      <c r="Y1224" s="1"/>
      <c r="Z1224" s="1"/>
      <c r="AA1224" s="1"/>
      <c r="AB1224" s="1"/>
      <c r="AC1224" s="1"/>
      <c r="AD1224" s="1"/>
    </row>
    <row r="1225" spans="1:30" ht="18.75" customHeight="1">
      <c r="A1225" s="94"/>
      <c r="B1225" s="1"/>
      <c r="C1225" s="1"/>
      <c r="D1225" s="1"/>
      <c r="E1225" s="1"/>
      <c r="F1225" s="1"/>
      <c r="G1225" s="1"/>
      <c r="H1225" s="1"/>
      <c r="I1225" s="1"/>
      <c r="J1225" s="1"/>
      <c r="K1225" s="1"/>
      <c r="L1225" s="1"/>
      <c r="M1225" s="105"/>
      <c r="N1225" s="105"/>
      <c r="O1225" s="105"/>
      <c r="P1225" s="105"/>
      <c r="Q1225" s="1"/>
      <c r="R1225" s="1"/>
      <c r="S1225" s="1"/>
      <c r="T1225" s="1"/>
      <c r="U1225" s="1"/>
      <c r="V1225" s="1"/>
      <c r="W1225" s="1"/>
      <c r="X1225" s="1"/>
      <c r="Y1225" s="1"/>
      <c r="Z1225" s="1"/>
      <c r="AA1225" s="1"/>
      <c r="AB1225" s="1"/>
      <c r="AC1225" s="1"/>
      <c r="AD1225" s="1"/>
    </row>
    <row r="1226" spans="1:30" ht="18.75" customHeight="1">
      <c r="A1226" s="94"/>
      <c r="B1226" s="1"/>
      <c r="C1226" s="1"/>
      <c r="D1226" s="1"/>
      <c r="E1226" s="1"/>
      <c r="F1226" s="1"/>
      <c r="G1226" s="1"/>
      <c r="H1226" s="1"/>
      <c r="I1226" s="1"/>
      <c r="J1226" s="1"/>
      <c r="K1226" s="1"/>
      <c r="L1226" s="1"/>
      <c r="M1226" s="105"/>
      <c r="N1226" s="105"/>
      <c r="O1226" s="105"/>
      <c r="P1226" s="105"/>
      <c r="Q1226" s="1"/>
      <c r="R1226" s="1"/>
      <c r="S1226" s="1"/>
      <c r="T1226" s="1"/>
      <c r="U1226" s="1"/>
      <c r="V1226" s="1"/>
      <c r="W1226" s="1"/>
      <c r="X1226" s="1"/>
      <c r="Y1226" s="1"/>
      <c r="Z1226" s="1"/>
      <c r="AA1226" s="1"/>
      <c r="AB1226" s="1"/>
      <c r="AC1226" s="1"/>
      <c r="AD1226" s="1"/>
    </row>
    <row r="1227" spans="1:30" ht="18.75" customHeight="1">
      <c r="A1227" s="94"/>
      <c r="B1227" s="1"/>
      <c r="C1227" s="1"/>
      <c r="D1227" s="1"/>
      <c r="E1227" s="1"/>
      <c r="F1227" s="1"/>
      <c r="G1227" s="1"/>
      <c r="H1227" s="1"/>
      <c r="I1227" s="1"/>
      <c r="J1227" s="1"/>
      <c r="K1227" s="1"/>
      <c r="L1227" s="1"/>
      <c r="M1227" s="105"/>
      <c r="N1227" s="105"/>
      <c r="O1227" s="105"/>
      <c r="P1227" s="105"/>
      <c r="Q1227" s="1"/>
      <c r="R1227" s="1"/>
      <c r="S1227" s="1"/>
      <c r="T1227" s="1"/>
      <c r="U1227" s="1"/>
      <c r="V1227" s="1"/>
      <c r="W1227" s="1"/>
      <c r="X1227" s="1"/>
      <c r="Y1227" s="1"/>
      <c r="Z1227" s="1"/>
      <c r="AA1227" s="1"/>
      <c r="AB1227" s="1"/>
      <c r="AC1227" s="1"/>
      <c r="AD1227" s="1"/>
    </row>
    <row r="1228" spans="1:30" ht="18.75" customHeight="1">
      <c r="A1228" s="94"/>
      <c r="B1228" s="1"/>
      <c r="C1228" s="1"/>
      <c r="D1228" s="1"/>
      <c r="E1228" s="1"/>
      <c r="F1228" s="1"/>
      <c r="G1228" s="1"/>
      <c r="H1228" s="1"/>
      <c r="I1228" s="1"/>
      <c r="J1228" s="1"/>
      <c r="K1228" s="1"/>
      <c r="L1228" s="1"/>
      <c r="M1228" s="105"/>
      <c r="N1228" s="105"/>
      <c r="O1228" s="105"/>
      <c r="P1228" s="105"/>
      <c r="Q1228" s="1"/>
      <c r="R1228" s="1"/>
      <c r="S1228" s="1"/>
      <c r="T1228" s="1"/>
      <c r="U1228" s="1"/>
      <c r="V1228" s="1"/>
      <c r="W1228" s="1"/>
      <c r="X1228" s="1"/>
      <c r="Y1228" s="1"/>
      <c r="Z1228" s="1"/>
      <c r="AA1228" s="1"/>
      <c r="AB1228" s="1"/>
      <c r="AC1228" s="1"/>
      <c r="AD1228" s="1"/>
    </row>
    <row r="1229" spans="1:30" ht="18.75" customHeight="1">
      <c r="A1229" s="94"/>
      <c r="B1229" s="1"/>
      <c r="C1229" s="1"/>
      <c r="D1229" s="1"/>
      <c r="E1229" s="1"/>
      <c r="F1229" s="1"/>
      <c r="G1229" s="1"/>
      <c r="H1229" s="1"/>
      <c r="I1229" s="1"/>
      <c r="J1229" s="1"/>
      <c r="K1229" s="1"/>
      <c r="L1229" s="1"/>
      <c r="M1229" s="105"/>
      <c r="N1229" s="105"/>
      <c r="O1229" s="105"/>
      <c r="P1229" s="105"/>
      <c r="Q1229" s="1"/>
      <c r="R1229" s="1"/>
      <c r="S1229" s="1"/>
      <c r="T1229" s="1"/>
      <c r="U1229" s="1"/>
      <c r="V1229" s="1"/>
      <c r="W1229" s="1"/>
      <c r="X1229" s="1"/>
      <c r="Y1229" s="1"/>
      <c r="Z1229" s="1"/>
      <c r="AA1229" s="1"/>
      <c r="AB1229" s="1"/>
      <c r="AC1229" s="1"/>
      <c r="AD1229" s="1"/>
    </row>
    <row r="1230" spans="1:30" ht="18.75" customHeight="1">
      <c r="A1230" s="94"/>
      <c r="B1230" s="1"/>
      <c r="C1230" s="1"/>
      <c r="D1230" s="1"/>
      <c r="E1230" s="1"/>
      <c r="F1230" s="1"/>
      <c r="G1230" s="1"/>
      <c r="H1230" s="1"/>
      <c r="I1230" s="1"/>
      <c r="J1230" s="1"/>
      <c r="K1230" s="1"/>
      <c r="L1230" s="1"/>
      <c r="M1230" s="105"/>
      <c r="N1230" s="105"/>
      <c r="O1230" s="105"/>
      <c r="P1230" s="105"/>
      <c r="Q1230" s="1"/>
      <c r="R1230" s="1"/>
      <c r="S1230" s="1"/>
      <c r="T1230" s="1"/>
      <c r="U1230" s="1"/>
      <c r="V1230" s="1"/>
      <c r="W1230" s="1"/>
      <c r="X1230" s="1"/>
      <c r="Y1230" s="1"/>
      <c r="Z1230" s="1"/>
      <c r="AA1230" s="1"/>
      <c r="AB1230" s="1"/>
      <c r="AC1230" s="1"/>
      <c r="AD1230" s="1"/>
    </row>
    <row r="1231" spans="1:30" ht="18.75" customHeight="1">
      <c r="A1231" s="94"/>
      <c r="B1231" s="1"/>
      <c r="C1231" s="1"/>
      <c r="D1231" s="1"/>
      <c r="E1231" s="1"/>
      <c r="F1231" s="1"/>
      <c r="G1231" s="1"/>
      <c r="H1231" s="1"/>
      <c r="I1231" s="1"/>
      <c r="J1231" s="1"/>
      <c r="K1231" s="1"/>
      <c r="L1231" s="1"/>
      <c r="M1231" s="105"/>
      <c r="N1231" s="105"/>
      <c r="O1231" s="105"/>
      <c r="P1231" s="105"/>
      <c r="Q1231" s="1"/>
      <c r="R1231" s="1"/>
      <c r="S1231" s="1"/>
      <c r="T1231" s="1"/>
      <c r="U1231" s="1"/>
      <c r="V1231" s="1"/>
      <c r="W1231" s="1"/>
      <c r="X1231" s="1"/>
      <c r="Y1231" s="1"/>
      <c r="Z1231" s="1"/>
      <c r="AA1231" s="1"/>
      <c r="AB1231" s="1"/>
      <c r="AC1231" s="1"/>
      <c r="AD1231" s="1"/>
    </row>
    <row r="1232" spans="1:30" ht="18.75" customHeight="1">
      <c r="A1232" s="94"/>
      <c r="B1232" s="1"/>
      <c r="C1232" s="1"/>
      <c r="D1232" s="1"/>
      <c r="E1232" s="1"/>
      <c r="F1232" s="1"/>
      <c r="G1232" s="1"/>
      <c r="H1232" s="1"/>
      <c r="I1232" s="1"/>
      <c r="J1232" s="1"/>
      <c r="K1232" s="1"/>
      <c r="L1232" s="1"/>
      <c r="M1232" s="105"/>
      <c r="N1232" s="105"/>
      <c r="O1232" s="105"/>
      <c r="P1232" s="105"/>
      <c r="Q1232" s="1"/>
      <c r="R1232" s="1"/>
      <c r="S1232" s="1"/>
      <c r="T1232" s="1"/>
      <c r="U1232" s="1"/>
      <c r="V1232" s="1"/>
      <c r="W1232" s="1"/>
      <c r="X1232" s="1"/>
      <c r="Y1232" s="1"/>
      <c r="Z1232" s="1"/>
      <c r="AA1232" s="1"/>
      <c r="AB1232" s="1"/>
      <c r="AC1232" s="1"/>
      <c r="AD1232" s="1"/>
    </row>
    <row r="1233" spans="1:30" ht="18.75" customHeight="1">
      <c r="A1233" s="94"/>
      <c r="B1233" s="1"/>
      <c r="C1233" s="1"/>
      <c r="D1233" s="1"/>
      <c r="E1233" s="1"/>
      <c r="F1233" s="1"/>
      <c r="G1233" s="1"/>
      <c r="H1233" s="1"/>
      <c r="I1233" s="1"/>
      <c r="J1233" s="1"/>
      <c r="K1233" s="1"/>
      <c r="L1233" s="1"/>
      <c r="M1233" s="105"/>
      <c r="N1233" s="105"/>
      <c r="O1233" s="105"/>
      <c r="P1233" s="105"/>
      <c r="Q1233" s="1"/>
      <c r="R1233" s="1"/>
      <c r="S1233" s="1"/>
      <c r="T1233" s="1"/>
      <c r="U1233" s="1"/>
      <c r="V1233" s="1"/>
      <c r="W1233" s="1"/>
      <c r="X1233" s="1"/>
      <c r="Y1233" s="1"/>
      <c r="Z1233" s="1"/>
      <c r="AA1233" s="1"/>
      <c r="AB1233" s="1"/>
      <c r="AC1233" s="1"/>
      <c r="AD1233" s="1"/>
    </row>
    <row r="1234" spans="1:30" ht="18.75" customHeight="1">
      <c r="A1234" s="94"/>
      <c r="B1234" s="1"/>
      <c r="C1234" s="1"/>
      <c r="D1234" s="1"/>
      <c r="E1234" s="1"/>
      <c r="F1234" s="1"/>
      <c r="G1234" s="1"/>
      <c r="H1234" s="1"/>
      <c r="I1234" s="1"/>
      <c r="J1234" s="1"/>
      <c r="K1234" s="1"/>
      <c r="L1234" s="1"/>
      <c r="M1234" s="105"/>
      <c r="N1234" s="105"/>
      <c r="O1234" s="105"/>
      <c r="P1234" s="105"/>
      <c r="Q1234" s="1"/>
      <c r="R1234" s="1"/>
      <c r="S1234" s="1"/>
      <c r="T1234" s="1"/>
      <c r="U1234" s="1"/>
      <c r="V1234" s="1"/>
      <c r="W1234" s="1"/>
      <c r="X1234" s="1"/>
      <c r="Y1234" s="1"/>
      <c r="Z1234" s="1"/>
      <c r="AA1234" s="1"/>
      <c r="AB1234" s="1"/>
      <c r="AC1234" s="1"/>
      <c r="AD1234" s="1"/>
    </row>
    <row r="1235" spans="1:30" ht="18.75" customHeight="1">
      <c r="A1235" s="94"/>
      <c r="B1235" s="1"/>
      <c r="C1235" s="1"/>
      <c r="D1235" s="1"/>
      <c r="E1235" s="1"/>
      <c r="F1235" s="1"/>
      <c r="G1235" s="1"/>
      <c r="H1235" s="1"/>
      <c r="I1235" s="1"/>
      <c r="J1235" s="1"/>
      <c r="K1235" s="1"/>
      <c r="L1235" s="1"/>
      <c r="M1235" s="105"/>
      <c r="N1235" s="105"/>
      <c r="O1235" s="105"/>
      <c r="P1235" s="105"/>
      <c r="Q1235" s="1"/>
      <c r="R1235" s="1"/>
      <c r="S1235" s="1"/>
      <c r="T1235" s="1"/>
      <c r="U1235" s="1"/>
      <c r="V1235" s="1"/>
      <c r="W1235" s="1"/>
      <c r="X1235" s="1"/>
      <c r="Y1235" s="1"/>
      <c r="Z1235" s="1"/>
      <c r="AA1235" s="1"/>
      <c r="AB1235" s="1"/>
      <c r="AC1235" s="1"/>
      <c r="AD1235" s="1"/>
    </row>
    <row r="1236" spans="1:30" ht="18.75" customHeight="1">
      <c r="A1236" s="94"/>
      <c r="B1236" s="1"/>
      <c r="C1236" s="1"/>
      <c r="D1236" s="1"/>
      <c r="E1236" s="1"/>
      <c r="F1236" s="1"/>
      <c r="G1236" s="1"/>
      <c r="H1236" s="1"/>
      <c r="I1236" s="1"/>
      <c r="J1236" s="1"/>
      <c r="K1236" s="1"/>
      <c r="L1236" s="1"/>
      <c r="M1236" s="105"/>
      <c r="N1236" s="105"/>
      <c r="O1236" s="105"/>
      <c r="P1236" s="105"/>
      <c r="Q1236" s="1"/>
      <c r="R1236" s="1"/>
      <c r="S1236" s="1"/>
      <c r="T1236" s="1"/>
      <c r="U1236" s="1"/>
      <c r="V1236" s="1"/>
      <c r="W1236" s="1"/>
      <c r="X1236" s="1"/>
      <c r="Y1236" s="1"/>
      <c r="Z1236" s="1"/>
      <c r="AA1236" s="1"/>
      <c r="AB1236" s="1"/>
      <c r="AC1236" s="1"/>
      <c r="AD1236" s="1"/>
    </row>
    <row r="1237" spans="1:30" ht="18.75" customHeight="1">
      <c r="A1237" s="94"/>
      <c r="B1237" s="1"/>
      <c r="C1237" s="1"/>
      <c r="D1237" s="1"/>
      <c r="E1237" s="1"/>
      <c r="F1237" s="1"/>
      <c r="G1237" s="1"/>
      <c r="H1237" s="1"/>
      <c r="I1237" s="1"/>
      <c r="J1237" s="1"/>
      <c r="K1237" s="1"/>
      <c r="L1237" s="1"/>
      <c r="M1237" s="105"/>
      <c r="N1237" s="105"/>
      <c r="O1237" s="105"/>
      <c r="P1237" s="105"/>
      <c r="Q1237" s="1"/>
      <c r="R1237" s="1"/>
      <c r="S1237" s="1"/>
      <c r="T1237" s="1"/>
      <c r="U1237" s="1"/>
      <c r="V1237" s="1"/>
      <c r="W1237" s="1"/>
      <c r="X1237" s="1"/>
      <c r="Y1237" s="1"/>
      <c r="Z1237" s="1"/>
      <c r="AA1237" s="1"/>
      <c r="AB1237" s="1"/>
      <c r="AC1237" s="1"/>
      <c r="AD1237" s="1"/>
    </row>
    <row r="1238" spans="1:30" ht="18.75" customHeight="1">
      <c r="A1238" s="94"/>
      <c r="B1238" s="1"/>
      <c r="C1238" s="1"/>
      <c r="D1238" s="1"/>
      <c r="E1238" s="1"/>
      <c r="F1238" s="1"/>
      <c r="G1238" s="1"/>
      <c r="H1238" s="1"/>
      <c r="I1238" s="1"/>
      <c r="J1238" s="1"/>
      <c r="K1238" s="1"/>
      <c r="L1238" s="1"/>
      <c r="M1238" s="105"/>
      <c r="N1238" s="105"/>
      <c r="O1238" s="105"/>
      <c r="P1238" s="105"/>
      <c r="Q1238" s="1"/>
      <c r="R1238" s="1"/>
      <c r="S1238" s="1"/>
      <c r="T1238" s="1"/>
      <c r="U1238" s="1"/>
      <c r="V1238" s="1"/>
      <c r="W1238" s="1"/>
      <c r="X1238" s="1"/>
      <c r="Y1238" s="1"/>
      <c r="Z1238" s="1"/>
      <c r="AA1238" s="1"/>
      <c r="AB1238" s="1"/>
      <c r="AC1238" s="1"/>
      <c r="AD1238" s="1"/>
    </row>
    <row r="1239" spans="1:30" ht="18.75" customHeight="1">
      <c r="A1239" s="94"/>
      <c r="B1239" s="1"/>
      <c r="C1239" s="1"/>
      <c r="D1239" s="1"/>
      <c r="E1239" s="1"/>
      <c r="F1239" s="1"/>
      <c r="G1239" s="1"/>
      <c r="H1239" s="1"/>
      <c r="I1239" s="1"/>
      <c r="J1239" s="1"/>
      <c r="K1239" s="1"/>
      <c r="L1239" s="1"/>
      <c r="M1239" s="105"/>
      <c r="N1239" s="105"/>
      <c r="O1239" s="105"/>
      <c r="P1239" s="105"/>
      <c r="Q1239" s="1"/>
      <c r="R1239" s="1"/>
      <c r="S1239" s="1"/>
      <c r="T1239" s="1"/>
      <c r="U1239" s="1"/>
      <c r="V1239" s="1"/>
      <c r="W1239" s="1"/>
      <c r="X1239" s="1"/>
      <c r="Y1239" s="1"/>
      <c r="Z1239" s="1"/>
      <c r="AA1239" s="1"/>
      <c r="AB1239" s="1"/>
      <c r="AC1239" s="1"/>
      <c r="AD1239" s="1"/>
    </row>
    <row r="1240" spans="1:30" ht="18.75" customHeight="1">
      <c r="A1240" s="94"/>
      <c r="B1240" s="1"/>
      <c r="C1240" s="1"/>
      <c r="D1240" s="1"/>
      <c r="E1240" s="1"/>
      <c r="F1240" s="1"/>
      <c r="G1240" s="1"/>
      <c r="H1240" s="1"/>
      <c r="I1240" s="1"/>
      <c r="J1240" s="1"/>
      <c r="K1240" s="1"/>
      <c r="L1240" s="1"/>
      <c r="M1240" s="105"/>
      <c r="N1240" s="105"/>
      <c r="O1240" s="105"/>
      <c r="P1240" s="105"/>
      <c r="Q1240" s="1"/>
      <c r="R1240" s="1"/>
      <c r="S1240" s="1"/>
      <c r="T1240" s="1"/>
      <c r="U1240" s="1"/>
      <c r="V1240" s="1"/>
      <c r="W1240" s="1"/>
      <c r="X1240" s="1"/>
      <c r="Y1240" s="1"/>
      <c r="Z1240" s="1"/>
      <c r="AA1240" s="1"/>
      <c r="AB1240" s="1"/>
      <c r="AC1240" s="1"/>
      <c r="AD1240" s="1"/>
    </row>
    <row r="1241" spans="1:30" ht="18.75" customHeight="1">
      <c r="A1241" s="94"/>
      <c r="B1241" s="1"/>
      <c r="C1241" s="1"/>
      <c r="D1241" s="1"/>
      <c r="E1241" s="1"/>
      <c r="F1241" s="1"/>
      <c r="G1241" s="1"/>
      <c r="H1241" s="1"/>
      <c r="I1241" s="1"/>
      <c r="J1241" s="1"/>
      <c r="K1241" s="1"/>
      <c r="L1241" s="1"/>
      <c r="M1241" s="105"/>
      <c r="N1241" s="105"/>
      <c r="O1241" s="105"/>
      <c r="P1241" s="105"/>
      <c r="Q1241" s="1"/>
      <c r="R1241" s="1"/>
      <c r="S1241" s="1"/>
      <c r="T1241" s="1"/>
      <c r="U1241" s="1"/>
      <c r="V1241" s="1"/>
      <c r="W1241" s="1"/>
      <c r="X1241" s="1"/>
      <c r="Y1241" s="1"/>
      <c r="Z1241" s="1"/>
      <c r="AA1241" s="1"/>
      <c r="AB1241" s="1"/>
      <c r="AC1241" s="1"/>
      <c r="AD1241" s="1"/>
    </row>
    <row r="1242" spans="1:30" ht="18.75" customHeight="1">
      <c r="A1242" s="94"/>
      <c r="B1242" s="1"/>
      <c r="C1242" s="1"/>
      <c r="D1242" s="1"/>
      <c r="E1242" s="1"/>
      <c r="F1242" s="1"/>
      <c r="G1242" s="1"/>
      <c r="H1242" s="1"/>
      <c r="I1242" s="1"/>
      <c r="J1242" s="1"/>
      <c r="K1242" s="1"/>
      <c r="L1242" s="1"/>
      <c r="M1242" s="105"/>
      <c r="N1242" s="105"/>
      <c r="O1242" s="105"/>
      <c r="P1242" s="105"/>
      <c r="Q1242" s="1"/>
      <c r="R1242" s="1"/>
      <c r="S1242" s="1"/>
      <c r="T1242" s="1"/>
      <c r="U1242" s="1"/>
      <c r="V1242" s="1"/>
      <c r="W1242" s="1"/>
      <c r="X1242" s="1"/>
      <c r="Y1242" s="1"/>
      <c r="Z1242" s="1"/>
      <c r="AA1242" s="1"/>
      <c r="AB1242" s="1"/>
      <c r="AC1242" s="1"/>
      <c r="AD1242" s="1"/>
    </row>
    <row r="1243" spans="1:30" ht="18.75" customHeight="1">
      <c r="A1243" s="94"/>
      <c r="B1243" s="1"/>
      <c r="C1243" s="1"/>
      <c r="D1243" s="1"/>
      <c r="E1243" s="1"/>
      <c r="F1243" s="1"/>
      <c r="G1243" s="1"/>
      <c r="H1243" s="1"/>
      <c r="I1243" s="1"/>
      <c r="J1243" s="1"/>
      <c r="K1243" s="1"/>
      <c r="L1243" s="1"/>
      <c r="M1243" s="105"/>
      <c r="N1243" s="105"/>
      <c r="O1243" s="105"/>
      <c r="P1243" s="105"/>
      <c r="Q1243" s="1"/>
      <c r="R1243" s="1"/>
      <c r="S1243" s="1"/>
      <c r="T1243" s="1"/>
      <c r="U1243" s="1"/>
      <c r="V1243" s="1"/>
      <c r="W1243" s="1"/>
      <c r="X1243" s="1"/>
      <c r="Y1243" s="1"/>
      <c r="Z1243" s="1"/>
      <c r="AA1243" s="1"/>
      <c r="AB1243" s="1"/>
      <c r="AC1243" s="1"/>
      <c r="AD1243" s="1"/>
    </row>
    <row r="1244" spans="1:30" ht="18.75" customHeight="1">
      <c r="A1244" s="94"/>
      <c r="B1244" s="1"/>
      <c r="C1244" s="1"/>
      <c r="D1244" s="1"/>
      <c r="E1244" s="1"/>
      <c r="F1244" s="1"/>
      <c r="G1244" s="1"/>
      <c r="H1244" s="1"/>
      <c r="I1244" s="1"/>
      <c r="J1244" s="1"/>
      <c r="K1244" s="1"/>
      <c r="L1244" s="1"/>
      <c r="M1244" s="105"/>
      <c r="N1244" s="105"/>
      <c r="O1244" s="105"/>
      <c r="P1244" s="105"/>
      <c r="Q1244" s="1"/>
      <c r="R1244" s="1"/>
      <c r="S1244" s="1"/>
      <c r="T1244" s="1"/>
      <c r="U1244" s="1"/>
      <c r="V1244" s="1"/>
      <c r="W1244" s="1"/>
      <c r="X1244" s="1"/>
      <c r="Y1244" s="1"/>
      <c r="Z1244" s="1"/>
      <c r="AA1244" s="1"/>
      <c r="AB1244" s="1"/>
      <c r="AC1244" s="1"/>
      <c r="AD1244" s="1"/>
    </row>
    <row r="1245" spans="1:30" ht="18.75" customHeight="1">
      <c r="A1245" s="94"/>
      <c r="B1245" s="1"/>
      <c r="C1245" s="1"/>
      <c r="D1245" s="1"/>
      <c r="E1245" s="1"/>
      <c r="F1245" s="1"/>
      <c r="G1245" s="1"/>
      <c r="H1245" s="1"/>
      <c r="I1245" s="1"/>
      <c r="J1245" s="1"/>
      <c r="K1245" s="1"/>
      <c r="L1245" s="1"/>
      <c r="M1245" s="105"/>
      <c r="N1245" s="105"/>
      <c r="O1245" s="105"/>
      <c r="P1245" s="105"/>
      <c r="Q1245" s="1"/>
      <c r="R1245" s="1"/>
      <c r="S1245" s="1"/>
      <c r="T1245" s="1"/>
      <c r="U1245" s="1"/>
      <c r="V1245" s="1"/>
      <c r="W1245" s="1"/>
      <c r="X1245" s="1"/>
      <c r="Y1245" s="1"/>
      <c r="Z1245" s="1"/>
      <c r="AA1245" s="1"/>
      <c r="AB1245" s="1"/>
      <c r="AC1245" s="1"/>
      <c r="AD1245" s="1"/>
    </row>
    <row r="1246" spans="1:30" ht="18.75" customHeight="1">
      <c r="A1246" s="94"/>
      <c r="B1246" s="1"/>
      <c r="C1246" s="1"/>
      <c r="D1246" s="1"/>
      <c r="E1246" s="1"/>
      <c r="F1246" s="1"/>
      <c r="G1246" s="1"/>
      <c r="H1246" s="1"/>
      <c r="I1246" s="1"/>
      <c r="J1246" s="1"/>
      <c r="K1246" s="1"/>
      <c r="L1246" s="1"/>
      <c r="M1246" s="105"/>
      <c r="N1246" s="105"/>
      <c r="O1246" s="105"/>
      <c r="P1246" s="105"/>
      <c r="Q1246" s="1"/>
      <c r="R1246" s="1"/>
      <c r="S1246" s="1"/>
      <c r="T1246" s="1"/>
      <c r="U1246" s="1"/>
      <c r="V1246" s="1"/>
      <c r="W1246" s="1"/>
      <c r="X1246" s="1"/>
      <c r="Y1246" s="1"/>
      <c r="Z1246" s="1"/>
      <c r="AA1246" s="1"/>
      <c r="AB1246" s="1"/>
      <c r="AC1246" s="1"/>
      <c r="AD1246" s="1"/>
    </row>
    <row r="1247" spans="1:30" ht="18.75" customHeight="1">
      <c r="A1247" s="94"/>
      <c r="B1247" s="1"/>
      <c r="C1247" s="1"/>
      <c r="D1247" s="1"/>
      <c r="E1247" s="1"/>
      <c r="F1247" s="1"/>
      <c r="G1247" s="1"/>
      <c r="H1247" s="1"/>
      <c r="I1247" s="1"/>
      <c r="J1247" s="1"/>
      <c r="K1247" s="1"/>
      <c r="L1247" s="1"/>
      <c r="M1247" s="105"/>
      <c r="N1247" s="105"/>
      <c r="O1247" s="105"/>
      <c r="P1247" s="105"/>
      <c r="Q1247" s="1"/>
      <c r="R1247" s="1"/>
      <c r="S1247" s="1"/>
      <c r="T1247" s="1"/>
      <c r="U1247" s="1"/>
      <c r="V1247" s="1"/>
      <c r="W1247" s="1"/>
      <c r="X1247" s="1"/>
      <c r="Y1247" s="1"/>
      <c r="Z1247" s="1"/>
      <c r="AA1247" s="1"/>
      <c r="AB1247" s="1"/>
      <c r="AC1247" s="1"/>
      <c r="AD1247" s="1"/>
    </row>
    <row r="1248" spans="1:30" ht="18.75" customHeight="1">
      <c r="A1248" s="94"/>
      <c r="B1248" s="1"/>
      <c r="C1248" s="1"/>
      <c r="D1248" s="1"/>
      <c r="E1248" s="1"/>
      <c r="F1248" s="1"/>
      <c r="G1248" s="1"/>
      <c r="H1248" s="1"/>
      <c r="I1248" s="1"/>
      <c r="J1248" s="1"/>
      <c r="K1248" s="1"/>
      <c r="L1248" s="1"/>
      <c r="M1248" s="105"/>
      <c r="N1248" s="105"/>
      <c r="O1248" s="105"/>
      <c r="P1248" s="105"/>
      <c r="Q1248" s="1"/>
      <c r="R1248" s="1"/>
      <c r="S1248" s="1"/>
      <c r="T1248" s="1"/>
      <c r="U1248" s="1"/>
      <c r="V1248" s="1"/>
      <c r="W1248" s="1"/>
      <c r="X1248" s="1"/>
      <c r="Y1248" s="1"/>
      <c r="Z1248" s="1"/>
      <c r="AA1248" s="1"/>
      <c r="AB1248" s="1"/>
      <c r="AC1248" s="1"/>
      <c r="AD1248" s="1"/>
    </row>
    <row r="1249" spans="1:30" ht="18.75" customHeight="1">
      <c r="A1249" s="94"/>
      <c r="B1249" s="1"/>
      <c r="C1249" s="1"/>
      <c r="D1249" s="1"/>
      <c r="E1249" s="1"/>
      <c r="F1249" s="1"/>
      <c r="G1249" s="1"/>
      <c r="H1249" s="1"/>
      <c r="I1249" s="1"/>
      <c r="J1249" s="1"/>
      <c r="K1249" s="1"/>
      <c r="L1249" s="1"/>
      <c r="M1249" s="105"/>
      <c r="N1249" s="105"/>
      <c r="O1249" s="105"/>
      <c r="P1249" s="105"/>
      <c r="Q1249" s="1"/>
      <c r="R1249" s="1"/>
      <c r="S1249" s="1"/>
      <c r="T1249" s="1"/>
      <c r="U1249" s="1"/>
      <c r="V1249" s="1"/>
      <c r="W1249" s="1"/>
      <c r="X1249" s="1"/>
      <c r="Y1249" s="1"/>
      <c r="Z1249" s="1"/>
      <c r="AA1249" s="1"/>
      <c r="AB1249" s="1"/>
      <c r="AC1249" s="1"/>
      <c r="AD1249" s="1"/>
    </row>
    <row r="1250" spans="1:30" ht="18.75" customHeight="1">
      <c r="A1250" s="94"/>
      <c r="B1250" s="1"/>
      <c r="C1250" s="1"/>
      <c r="D1250" s="1"/>
      <c r="E1250" s="1"/>
      <c r="F1250" s="1"/>
      <c r="G1250" s="1"/>
      <c r="H1250" s="1"/>
      <c r="I1250" s="1"/>
      <c r="J1250" s="1"/>
      <c r="K1250" s="1"/>
      <c r="L1250" s="1"/>
      <c r="M1250" s="105"/>
      <c r="N1250" s="105"/>
      <c r="O1250" s="105"/>
      <c r="P1250" s="105"/>
      <c r="Q1250" s="1"/>
      <c r="R1250" s="1"/>
      <c r="S1250" s="1"/>
      <c r="T1250" s="1"/>
      <c r="U1250" s="1"/>
      <c r="V1250" s="1"/>
      <c r="W1250" s="1"/>
      <c r="X1250" s="1"/>
      <c r="Y1250" s="1"/>
      <c r="Z1250" s="1"/>
      <c r="AA1250" s="1"/>
      <c r="AB1250" s="1"/>
      <c r="AC1250" s="1"/>
      <c r="AD1250" s="1"/>
    </row>
    <row r="1251" spans="1:30" ht="18.75" customHeight="1">
      <c r="A1251" s="94"/>
      <c r="B1251" s="1"/>
      <c r="C1251" s="1"/>
      <c r="D1251" s="1"/>
      <c r="E1251" s="1"/>
      <c r="F1251" s="1"/>
      <c r="G1251" s="1"/>
      <c r="H1251" s="1"/>
      <c r="I1251" s="1"/>
      <c r="J1251" s="1"/>
      <c r="K1251" s="1"/>
      <c r="L1251" s="1"/>
      <c r="M1251" s="105"/>
      <c r="N1251" s="105"/>
      <c r="O1251" s="105"/>
      <c r="P1251" s="105"/>
      <c r="Q1251" s="1"/>
      <c r="R1251" s="1"/>
      <c r="S1251" s="1"/>
      <c r="T1251" s="1"/>
      <c r="U1251" s="1"/>
      <c r="V1251" s="1"/>
      <c r="W1251" s="1"/>
      <c r="X1251" s="1"/>
      <c r="Y1251" s="1"/>
      <c r="Z1251" s="1"/>
      <c r="AA1251" s="1"/>
      <c r="AB1251" s="1"/>
      <c r="AC1251" s="1"/>
      <c r="AD1251" s="1"/>
    </row>
    <row r="1252" spans="1:30" ht="18.75" customHeight="1">
      <c r="A1252" s="94"/>
      <c r="B1252" s="1"/>
      <c r="C1252" s="1"/>
      <c r="D1252" s="1"/>
      <c r="E1252" s="1"/>
      <c r="F1252" s="1"/>
      <c r="G1252" s="1"/>
      <c r="H1252" s="1"/>
      <c r="I1252" s="1"/>
      <c r="J1252" s="1"/>
      <c r="K1252" s="1"/>
      <c r="L1252" s="1"/>
      <c r="M1252" s="105"/>
      <c r="N1252" s="105"/>
      <c r="O1252" s="105"/>
      <c r="P1252" s="105"/>
      <c r="Q1252" s="1"/>
      <c r="R1252" s="1"/>
      <c r="S1252" s="1"/>
      <c r="T1252" s="1"/>
      <c r="U1252" s="1"/>
      <c r="V1252" s="1"/>
      <c r="W1252" s="1"/>
      <c r="X1252" s="1"/>
      <c r="Y1252" s="1"/>
      <c r="Z1252" s="1"/>
      <c r="AA1252" s="1"/>
      <c r="AB1252" s="1"/>
      <c r="AC1252" s="1"/>
      <c r="AD1252" s="1"/>
    </row>
    <row r="1253" spans="1:30" ht="18.75" customHeight="1">
      <c r="A1253" s="94"/>
      <c r="B1253" s="1"/>
      <c r="C1253" s="1"/>
      <c r="D1253" s="1"/>
      <c r="E1253" s="1"/>
      <c r="F1253" s="1"/>
      <c r="G1253" s="1"/>
      <c r="H1253" s="1"/>
      <c r="I1253" s="1"/>
      <c r="J1253" s="1"/>
      <c r="K1253" s="1"/>
      <c r="L1253" s="1"/>
      <c r="M1253" s="105"/>
      <c r="N1253" s="105"/>
      <c r="O1253" s="105"/>
      <c r="P1253" s="105"/>
      <c r="Q1253" s="1"/>
      <c r="R1253" s="1"/>
      <c r="S1253" s="1"/>
      <c r="T1253" s="1"/>
      <c r="U1253" s="1"/>
      <c r="V1253" s="1"/>
      <c r="W1253" s="1"/>
      <c r="X1253" s="1"/>
      <c r="Y1253" s="1"/>
      <c r="Z1253" s="1"/>
      <c r="AA1253" s="1"/>
      <c r="AB1253" s="1"/>
      <c r="AC1253" s="1"/>
      <c r="AD1253" s="1"/>
    </row>
    <row r="1254" spans="1:30" ht="18.75" customHeight="1">
      <c r="A1254" s="94"/>
      <c r="B1254" s="1"/>
      <c r="C1254" s="1"/>
      <c r="D1254" s="1"/>
      <c r="E1254" s="1"/>
      <c r="F1254" s="1"/>
      <c r="G1254" s="1"/>
      <c r="H1254" s="1"/>
      <c r="I1254" s="1"/>
      <c r="J1254" s="1"/>
      <c r="K1254" s="1"/>
      <c r="L1254" s="1"/>
      <c r="M1254" s="105"/>
      <c r="N1254" s="105"/>
      <c r="O1254" s="105"/>
      <c r="P1254" s="105"/>
      <c r="Q1254" s="1"/>
      <c r="R1254" s="1"/>
      <c r="S1254" s="1"/>
      <c r="T1254" s="1"/>
      <c r="U1254" s="1"/>
      <c r="V1254" s="1"/>
      <c r="W1254" s="1"/>
      <c r="X1254" s="1"/>
      <c r="Y1254" s="1"/>
      <c r="Z1254" s="1"/>
      <c r="AA1254" s="1"/>
      <c r="AB1254" s="1"/>
      <c r="AC1254" s="1"/>
      <c r="AD1254" s="1"/>
    </row>
    <row r="1255" spans="1:30" ht="18.75" customHeight="1">
      <c r="A1255" s="94"/>
      <c r="B1255" s="1"/>
      <c r="C1255" s="1"/>
      <c r="D1255" s="1"/>
      <c r="E1255" s="1"/>
      <c r="F1255" s="1"/>
      <c r="G1255" s="1"/>
      <c r="H1255" s="1"/>
      <c r="I1255" s="1"/>
      <c r="J1255" s="1"/>
      <c r="K1255" s="1"/>
      <c r="L1255" s="1"/>
      <c r="M1255" s="105"/>
      <c r="N1255" s="105"/>
      <c r="O1255" s="105"/>
      <c r="P1255" s="105"/>
      <c r="Q1255" s="1"/>
      <c r="R1255" s="1"/>
      <c r="S1255" s="1"/>
      <c r="T1255" s="1"/>
      <c r="U1255" s="1"/>
      <c r="V1255" s="1"/>
      <c r="W1255" s="1"/>
      <c r="X1255" s="1"/>
      <c r="Y1255" s="1"/>
      <c r="Z1255" s="1"/>
      <c r="AA1255" s="1"/>
      <c r="AB1255" s="1"/>
      <c r="AC1255" s="1"/>
      <c r="AD1255" s="1"/>
    </row>
    <row r="1256" spans="1:30" ht="18.75" customHeight="1">
      <c r="A1256" s="94"/>
      <c r="B1256" s="1"/>
      <c r="C1256" s="1"/>
      <c r="D1256" s="1"/>
      <c r="E1256" s="1"/>
      <c r="F1256" s="1"/>
      <c r="G1256" s="1"/>
      <c r="H1256" s="1"/>
      <c r="I1256" s="1"/>
      <c r="J1256" s="1"/>
      <c r="K1256" s="1"/>
      <c r="L1256" s="1"/>
      <c r="M1256" s="105"/>
      <c r="N1256" s="105"/>
      <c r="O1256" s="105"/>
      <c r="P1256" s="105"/>
      <c r="Q1256" s="1"/>
      <c r="R1256" s="1"/>
      <c r="S1256" s="1"/>
      <c r="T1256" s="1"/>
      <c r="U1256" s="1"/>
      <c r="V1256" s="1"/>
      <c r="W1256" s="1"/>
      <c r="X1256" s="1"/>
      <c r="Y1256" s="1"/>
      <c r="Z1256" s="1"/>
      <c r="AA1256" s="1"/>
      <c r="AB1256" s="1"/>
      <c r="AC1256" s="1"/>
      <c r="AD1256" s="1"/>
    </row>
    <row r="1257" spans="1:30" ht="18.75" customHeight="1">
      <c r="A1257" s="94"/>
      <c r="B1257" s="1"/>
      <c r="C1257" s="1"/>
      <c r="D1257" s="1"/>
      <c r="E1257" s="1"/>
      <c r="F1257" s="1"/>
      <c r="G1257" s="1"/>
      <c r="H1257" s="1"/>
      <c r="I1257" s="1"/>
      <c r="J1257" s="1"/>
      <c r="K1257" s="1"/>
      <c r="L1257" s="1"/>
      <c r="M1257" s="105"/>
      <c r="N1257" s="105"/>
      <c r="O1257" s="105"/>
      <c r="P1257" s="105"/>
      <c r="Q1257" s="1"/>
      <c r="R1257" s="1"/>
      <c r="S1257" s="1"/>
      <c r="T1257" s="1"/>
      <c r="U1257" s="1"/>
      <c r="V1257" s="1"/>
      <c r="W1257" s="1"/>
      <c r="X1257" s="1"/>
      <c r="Y1257" s="1"/>
      <c r="Z1257" s="1"/>
      <c r="AA1257" s="1"/>
      <c r="AB1257" s="1"/>
      <c r="AC1257" s="1"/>
      <c r="AD1257" s="1"/>
    </row>
    <row r="1258" spans="1:30" ht="18.75" customHeight="1">
      <c r="A1258" s="94"/>
      <c r="B1258" s="1"/>
      <c r="C1258" s="1"/>
      <c r="D1258" s="1"/>
      <c r="E1258" s="1"/>
      <c r="F1258" s="1"/>
      <c r="G1258" s="1"/>
      <c r="H1258" s="1"/>
      <c r="I1258" s="1"/>
      <c r="J1258" s="1"/>
      <c r="K1258" s="1"/>
      <c r="L1258" s="1"/>
      <c r="M1258" s="105"/>
      <c r="N1258" s="105"/>
      <c r="O1258" s="105"/>
      <c r="P1258" s="105"/>
      <c r="Q1258" s="1"/>
      <c r="R1258" s="1"/>
      <c r="S1258" s="1"/>
      <c r="T1258" s="1"/>
      <c r="U1258" s="1"/>
      <c r="V1258" s="1"/>
      <c r="W1258" s="1"/>
      <c r="X1258" s="1"/>
      <c r="Y1258" s="1"/>
      <c r="Z1258" s="1"/>
      <c r="AA1258" s="1"/>
      <c r="AB1258" s="1"/>
      <c r="AC1258" s="1"/>
      <c r="AD1258" s="1"/>
    </row>
    <row r="1259" spans="1:30" ht="18.75" customHeight="1">
      <c r="A1259" s="94"/>
      <c r="B1259" s="1"/>
      <c r="C1259" s="1"/>
      <c r="D1259" s="1"/>
      <c r="E1259" s="1"/>
      <c r="F1259" s="1"/>
      <c r="G1259" s="1"/>
      <c r="H1259" s="1"/>
      <c r="I1259" s="1"/>
      <c r="J1259" s="1"/>
      <c r="K1259" s="1"/>
      <c r="L1259" s="1"/>
      <c r="M1259" s="105"/>
      <c r="N1259" s="105"/>
      <c r="O1259" s="105"/>
      <c r="P1259" s="105"/>
      <c r="Q1259" s="1"/>
      <c r="R1259" s="1"/>
      <c r="S1259" s="1"/>
      <c r="T1259" s="1"/>
      <c r="U1259" s="1"/>
      <c r="V1259" s="1"/>
      <c r="W1259" s="1"/>
      <c r="X1259" s="1"/>
      <c r="Y1259" s="1"/>
      <c r="Z1259" s="1"/>
      <c r="AA1259" s="1"/>
      <c r="AB1259" s="1"/>
      <c r="AC1259" s="1"/>
      <c r="AD1259" s="1"/>
    </row>
    <row r="1260" spans="1:30" ht="18.75" customHeight="1">
      <c r="A1260" s="94"/>
      <c r="B1260" s="1"/>
      <c r="C1260" s="1"/>
      <c r="D1260" s="1"/>
      <c r="E1260" s="1"/>
      <c r="F1260" s="1"/>
      <c r="G1260" s="1"/>
      <c r="H1260" s="1"/>
      <c r="I1260" s="1"/>
      <c r="J1260" s="1"/>
      <c r="K1260" s="1"/>
      <c r="L1260" s="1"/>
      <c r="M1260" s="105"/>
      <c r="N1260" s="105"/>
      <c r="O1260" s="105"/>
      <c r="P1260" s="105"/>
      <c r="Q1260" s="1"/>
      <c r="R1260" s="1"/>
      <c r="S1260" s="1"/>
      <c r="T1260" s="1"/>
      <c r="U1260" s="1"/>
      <c r="V1260" s="1"/>
      <c r="W1260" s="1"/>
      <c r="X1260" s="1"/>
      <c r="Y1260" s="1"/>
      <c r="Z1260" s="1"/>
      <c r="AA1260" s="1"/>
      <c r="AB1260" s="1"/>
      <c r="AC1260" s="1"/>
      <c r="AD1260" s="1"/>
    </row>
    <row r="1261" spans="1:30" ht="18.75" customHeight="1">
      <c r="A1261" s="94"/>
      <c r="B1261" s="1"/>
      <c r="C1261" s="1"/>
      <c r="D1261" s="1"/>
      <c r="E1261" s="1"/>
      <c r="F1261" s="1"/>
      <c r="G1261" s="1"/>
      <c r="H1261" s="1"/>
      <c r="I1261" s="1"/>
      <c r="J1261" s="1"/>
      <c r="K1261" s="1"/>
      <c r="L1261" s="1"/>
      <c r="M1261" s="105"/>
      <c r="N1261" s="105"/>
      <c r="O1261" s="105"/>
      <c r="P1261" s="105"/>
      <c r="Q1261" s="1"/>
      <c r="R1261" s="1"/>
      <c r="S1261" s="1"/>
      <c r="T1261" s="1"/>
      <c r="U1261" s="1"/>
      <c r="V1261" s="1"/>
      <c r="W1261" s="1"/>
      <c r="X1261" s="1"/>
      <c r="Y1261" s="1"/>
      <c r="Z1261" s="1"/>
      <c r="AA1261" s="1"/>
      <c r="AB1261" s="1"/>
      <c r="AC1261" s="1"/>
      <c r="AD1261" s="1"/>
    </row>
    <row r="1262" spans="1:30" ht="18.75" customHeight="1">
      <c r="A1262" s="94"/>
      <c r="B1262" s="1"/>
      <c r="C1262" s="1"/>
      <c r="D1262" s="1"/>
      <c r="E1262" s="1"/>
      <c r="F1262" s="1"/>
      <c r="G1262" s="1"/>
      <c r="H1262" s="1"/>
      <c r="I1262" s="1"/>
      <c r="J1262" s="1"/>
      <c r="K1262" s="1"/>
      <c r="L1262" s="1"/>
      <c r="M1262" s="105"/>
      <c r="N1262" s="105"/>
      <c r="O1262" s="105"/>
      <c r="P1262" s="105"/>
      <c r="Q1262" s="1"/>
      <c r="R1262" s="1"/>
      <c r="S1262" s="1"/>
      <c r="T1262" s="1"/>
      <c r="U1262" s="1"/>
      <c r="V1262" s="1"/>
      <c r="W1262" s="1"/>
      <c r="X1262" s="1"/>
      <c r="Y1262" s="1"/>
      <c r="Z1262" s="1"/>
      <c r="AA1262" s="1"/>
      <c r="AB1262" s="1"/>
      <c r="AC1262" s="1"/>
      <c r="AD1262" s="1"/>
    </row>
    <row r="1263" spans="1:30" ht="18.75" customHeight="1">
      <c r="A1263" s="94"/>
      <c r="B1263" s="1"/>
      <c r="C1263" s="1"/>
      <c r="D1263" s="1"/>
      <c r="E1263" s="1"/>
      <c r="F1263" s="1"/>
      <c r="G1263" s="1"/>
      <c r="H1263" s="1"/>
      <c r="I1263" s="1"/>
      <c r="J1263" s="1"/>
      <c r="K1263" s="1"/>
      <c r="L1263" s="1"/>
      <c r="M1263" s="105"/>
      <c r="N1263" s="105"/>
      <c r="O1263" s="105"/>
      <c r="P1263" s="105"/>
      <c r="Q1263" s="1"/>
      <c r="R1263" s="1"/>
      <c r="S1263" s="1"/>
      <c r="T1263" s="1"/>
      <c r="U1263" s="1"/>
      <c r="V1263" s="1"/>
      <c r="W1263" s="1"/>
      <c r="X1263" s="1"/>
      <c r="Y1263" s="1"/>
      <c r="Z1263" s="1"/>
      <c r="AA1263" s="1"/>
      <c r="AB1263" s="1"/>
      <c r="AC1263" s="1"/>
      <c r="AD1263" s="1"/>
    </row>
    <row r="1264" spans="1:30" ht="18.75" customHeight="1">
      <c r="A1264" s="94"/>
      <c r="B1264" s="1"/>
      <c r="C1264" s="1"/>
      <c r="D1264" s="1"/>
      <c r="E1264" s="1"/>
      <c r="F1264" s="1"/>
      <c r="G1264" s="1"/>
      <c r="H1264" s="1"/>
      <c r="I1264" s="1"/>
      <c r="J1264" s="1"/>
      <c r="K1264" s="1"/>
      <c r="L1264" s="1"/>
      <c r="M1264" s="105"/>
      <c r="N1264" s="105"/>
      <c r="O1264" s="105"/>
      <c r="P1264" s="105"/>
      <c r="Q1264" s="1"/>
      <c r="R1264" s="1"/>
      <c r="S1264" s="1"/>
      <c r="T1264" s="1"/>
      <c r="U1264" s="1"/>
      <c r="V1264" s="1"/>
      <c r="W1264" s="1"/>
      <c r="X1264" s="1"/>
      <c r="Y1264" s="1"/>
      <c r="Z1264" s="1"/>
      <c r="AA1264" s="1"/>
      <c r="AB1264" s="1"/>
      <c r="AC1264" s="1"/>
      <c r="AD1264" s="1"/>
    </row>
    <row r="1265" spans="1:30" ht="18.75" customHeight="1">
      <c r="A1265" s="94"/>
      <c r="B1265" s="1"/>
      <c r="C1265" s="1"/>
      <c r="D1265" s="1"/>
      <c r="E1265" s="1"/>
      <c r="F1265" s="1"/>
      <c r="G1265" s="1"/>
      <c r="H1265" s="1"/>
      <c r="I1265" s="1"/>
      <c r="J1265" s="1"/>
      <c r="K1265" s="1"/>
      <c r="L1265" s="1"/>
      <c r="M1265" s="105"/>
      <c r="N1265" s="105"/>
      <c r="O1265" s="105"/>
      <c r="P1265" s="105"/>
      <c r="Q1265" s="1"/>
      <c r="R1265" s="1"/>
      <c r="S1265" s="1"/>
      <c r="T1265" s="1"/>
      <c r="U1265" s="1"/>
      <c r="V1265" s="1"/>
      <c r="W1265" s="1"/>
      <c r="X1265" s="1"/>
      <c r="Y1265" s="1"/>
      <c r="Z1265" s="1"/>
      <c r="AA1265" s="1"/>
      <c r="AB1265" s="1"/>
      <c r="AC1265" s="1"/>
      <c r="AD1265" s="1"/>
    </row>
    <row r="1266" spans="1:30" ht="18.75" customHeight="1">
      <c r="A1266" s="94"/>
      <c r="B1266" s="1"/>
      <c r="C1266" s="1"/>
      <c r="D1266" s="1"/>
      <c r="E1266" s="1"/>
      <c r="F1266" s="1"/>
      <c r="G1266" s="1"/>
      <c r="H1266" s="1"/>
      <c r="I1266" s="1"/>
      <c r="J1266" s="1"/>
      <c r="K1266" s="1"/>
      <c r="L1266" s="1"/>
      <c r="M1266" s="105"/>
      <c r="N1266" s="105"/>
      <c r="O1266" s="105"/>
      <c r="P1266" s="105"/>
      <c r="Q1266" s="1"/>
      <c r="R1266" s="1"/>
      <c r="S1266" s="1"/>
      <c r="T1266" s="1"/>
      <c r="U1266" s="1"/>
      <c r="V1266" s="1"/>
      <c r="W1266" s="1"/>
      <c r="X1266" s="1"/>
      <c r="Y1266" s="1"/>
      <c r="Z1266" s="1"/>
      <c r="AA1266" s="1"/>
      <c r="AB1266" s="1"/>
      <c r="AC1266" s="1"/>
      <c r="AD1266" s="1"/>
    </row>
    <row r="1267" spans="1:30" ht="18.75" customHeight="1">
      <c r="A1267" s="94"/>
      <c r="B1267" s="1"/>
      <c r="C1267" s="1"/>
      <c r="D1267" s="1"/>
      <c r="E1267" s="1"/>
      <c r="F1267" s="1"/>
      <c r="G1267" s="1"/>
      <c r="H1267" s="1"/>
      <c r="I1267" s="1"/>
      <c r="J1267" s="1"/>
      <c r="K1267" s="1"/>
      <c r="L1267" s="1"/>
      <c r="M1267" s="105"/>
      <c r="N1267" s="105"/>
      <c r="O1267" s="105"/>
      <c r="P1267" s="105"/>
      <c r="Q1267" s="1"/>
      <c r="R1267" s="1"/>
      <c r="S1267" s="1"/>
      <c r="T1267" s="1"/>
      <c r="U1267" s="1"/>
      <c r="V1267" s="1"/>
      <c r="W1267" s="1"/>
      <c r="X1267" s="1"/>
      <c r="Y1267" s="1"/>
      <c r="Z1267" s="1"/>
      <c r="AA1267" s="1"/>
      <c r="AB1267" s="1"/>
      <c r="AC1267" s="1"/>
      <c r="AD1267" s="1"/>
    </row>
    <row r="1268" spans="1:30" ht="18.75" customHeight="1">
      <c r="A1268" s="94"/>
      <c r="B1268" s="1"/>
      <c r="C1268" s="1"/>
      <c r="D1268" s="1"/>
      <c r="E1268" s="1"/>
      <c r="F1268" s="1"/>
      <c r="G1268" s="1"/>
      <c r="H1268" s="1"/>
      <c r="I1268" s="1"/>
      <c r="J1268" s="1"/>
      <c r="K1268" s="1"/>
      <c r="L1268" s="1"/>
      <c r="M1268" s="105"/>
      <c r="N1268" s="105"/>
      <c r="O1268" s="105"/>
      <c r="P1268" s="105"/>
      <c r="Q1268" s="1"/>
      <c r="R1268" s="1"/>
      <c r="S1268" s="1"/>
      <c r="T1268" s="1"/>
      <c r="U1268" s="1"/>
      <c r="V1268" s="1"/>
      <c r="W1268" s="1"/>
      <c r="X1268" s="1"/>
      <c r="Y1268" s="1"/>
      <c r="Z1268" s="1"/>
      <c r="AA1268" s="1"/>
      <c r="AB1268" s="1"/>
      <c r="AC1268" s="1"/>
      <c r="AD1268" s="1"/>
    </row>
    <row r="1269" spans="1:30" ht="18.75" customHeight="1">
      <c r="A1269" s="94"/>
      <c r="B1269" s="1"/>
      <c r="C1269" s="1"/>
      <c r="D1269" s="1"/>
      <c r="E1269" s="1"/>
      <c r="F1269" s="1"/>
      <c r="G1269" s="1"/>
      <c r="H1269" s="1"/>
      <c r="I1269" s="1"/>
      <c r="J1269" s="1"/>
      <c r="K1269" s="1"/>
      <c r="L1269" s="1"/>
      <c r="M1269" s="105"/>
      <c r="N1269" s="105"/>
      <c r="O1269" s="105"/>
      <c r="P1269" s="105"/>
      <c r="Q1269" s="1"/>
      <c r="R1269" s="1"/>
      <c r="S1269" s="1"/>
      <c r="T1269" s="1"/>
      <c r="U1269" s="1"/>
      <c r="V1269" s="1"/>
      <c r="W1269" s="1"/>
      <c r="X1269" s="1"/>
      <c r="Y1269" s="1"/>
      <c r="Z1269" s="1"/>
      <c r="AA1269" s="1"/>
      <c r="AB1269" s="1"/>
      <c r="AC1269" s="1"/>
      <c r="AD1269" s="1"/>
    </row>
    <row r="1270" spans="1:30" ht="18.75" customHeight="1">
      <c r="A1270" s="94"/>
      <c r="B1270" s="1"/>
      <c r="C1270" s="1"/>
      <c r="D1270" s="1"/>
      <c r="E1270" s="1"/>
      <c r="F1270" s="1"/>
      <c r="G1270" s="1"/>
      <c r="H1270" s="1"/>
      <c r="I1270" s="1"/>
      <c r="J1270" s="1"/>
      <c r="K1270" s="1"/>
      <c r="L1270" s="1"/>
      <c r="M1270" s="105"/>
      <c r="N1270" s="105"/>
      <c r="O1270" s="105"/>
      <c r="P1270" s="105"/>
      <c r="Q1270" s="1"/>
      <c r="R1270" s="1"/>
      <c r="S1270" s="1"/>
      <c r="T1270" s="1"/>
      <c r="U1270" s="1"/>
      <c r="V1270" s="1"/>
      <c r="W1270" s="1"/>
      <c r="X1270" s="1"/>
      <c r="Y1270" s="1"/>
      <c r="Z1270" s="1"/>
      <c r="AA1270" s="1"/>
      <c r="AB1270" s="1"/>
      <c r="AC1270" s="1"/>
      <c r="AD1270" s="1"/>
    </row>
    <row r="1271" spans="1:30" ht="18.75" customHeight="1">
      <c r="A1271" s="94"/>
      <c r="B1271" s="1"/>
      <c r="C1271" s="1"/>
      <c r="D1271" s="1"/>
      <c r="E1271" s="1"/>
      <c r="F1271" s="1"/>
      <c r="G1271" s="1"/>
      <c r="H1271" s="1"/>
      <c r="I1271" s="1"/>
      <c r="J1271" s="1"/>
      <c r="K1271" s="1"/>
      <c r="L1271" s="1"/>
      <c r="M1271" s="105"/>
      <c r="N1271" s="105"/>
      <c r="O1271" s="105"/>
      <c r="P1271" s="105"/>
      <c r="Q1271" s="1"/>
      <c r="R1271" s="1"/>
      <c r="S1271" s="1"/>
      <c r="T1271" s="1"/>
      <c r="U1271" s="1"/>
      <c r="V1271" s="1"/>
      <c r="W1271" s="1"/>
      <c r="X1271" s="1"/>
      <c r="Y1271" s="1"/>
      <c r="Z1271" s="1"/>
      <c r="AA1271" s="1"/>
      <c r="AB1271" s="1"/>
      <c r="AC1271" s="1"/>
      <c r="AD1271" s="1"/>
    </row>
    <row r="1272" spans="1:30" ht="18.75" customHeight="1">
      <c r="A1272" s="94"/>
      <c r="B1272" s="1"/>
      <c r="C1272" s="1"/>
      <c r="D1272" s="1"/>
      <c r="E1272" s="1"/>
      <c r="F1272" s="1"/>
      <c r="G1272" s="1"/>
      <c r="H1272" s="1"/>
      <c r="I1272" s="1"/>
      <c r="J1272" s="1"/>
      <c r="K1272" s="1"/>
      <c r="L1272" s="1"/>
      <c r="M1272" s="105"/>
      <c r="N1272" s="105"/>
      <c r="O1272" s="105"/>
      <c r="P1272" s="105"/>
      <c r="Q1272" s="1"/>
      <c r="R1272" s="1"/>
      <c r="S1272" s="1"/>
      <c r="T1272" s="1"/>
      <c r="U1272" s="1"/>
      <c r="V1272" s="1"/>
      <c r="W1272" s="1"/>
      <c r="X1272" s="1"/>
      <c r="Y1272" s="1"/>
      <c r="Z1272" s="1"/>
      <c r="AA1272" s="1"/>
      <c r="AB1272" s="1"/>
      <c r="AC1272" s="1"/>
      <c r="AD1272" s="1"/>
    </row>
    <row r="1273" spans="1:30" ht="18.75" customHeight="1">
      <c r="A1273" s="94"/>
      <c r="B1273" s="1"/>
      <c r="C1273" s="1"/>
      <c r="D1273" s="1"/>
      <c r="E1273" s="1"/>
      <c r="F1273" s="1"/>
      <c r="G1273" s="1"/>
      <c r="H1273" s="1"/>
      <c r="I1273" s="1"/>
      <c r="J1273" s="1"/>
      <c r="K1273" s="1"/>
      <c r="L1273" s="1"/>
      <c r="M1273" s="105"/>
      <c r="N1273" s="105"/>
      <c r="O1273" s="105"/>
      <c r="P1273" s="105"/>
      <c r="Q1273" s="1"/>
      <c r="R1273" s="1"/>
      <c r="S1273" s="1"/>
      <c r="T1273" s="1"/>
      <c r="U1273" s="1"/>
      <c r="V1273" s="1"/>
      <c r="W1273" s="1"/>
      <c r="X1273" s="1"/>
      <c r="Y1273" s="1"/>
      <c r="Z1273" s="1"/>
      <c r="AA1273" s="1"/>
      <c r="AB1273" s="1"/>
      <c r="AC1273" s="1"/>
      <c r="AD1273" s="1"/>
    </row>
    <row r="1274" spans="1:30" ht="18.75" customHeight="1">
      <c r="A1274" s="94"/>
      <c r="B1274" s="1"/>
      <c r="C1274" s="1"/>
      <c r="D1274" s="1"/>
      <c r="E1274" s="1"/>
      <c r="F1274" s="1"/>
      <c r="G1274" s="1"/>
      <c r="H1274" s="1"/>
      <c r="I1274" s="1"/>
      <c r="J1274" s="1"/>
      <c r="K1274" s="1"/>
      <c r="L1274" s="1"/>
      <c r="M1274" s="105"/>
      <c r="N1274" s="105"/>
      <c r="O1274" s="105"/>
      <c r="P1274" s="105"/>
      <c r="Q1274" s="1"/>
      <c r="R1274" s="1"/>
      <c r="S1274" s="1"/>
      <c r="T1274" s="1"/>
      <c r="U1274" s="1"/>
      <c r="V1274" s="1"/>
      <c r="W1274" s="1"/>
      <c r="X1274" s="1"/>
      <c r="Y1274" s="1"/>
      <c r="Z1274" s="1"/>
      <c r="AA1274" s="1"/>
      <c r="AB1274" s="1"/>
      <c r="AC1274" s="1"/>
      <c r="AD1274" s="1"/>
    </row>
    <row r="1275" spans="1:30" ht="18.75" customHeight="1">
      <c r="A1275" s="94"/>
      <c r="B1275" s="1"/>
      <c r="C1275" s="1"/>
      <c r="D1275" s="1"/>
      <c r="E1275" s="1"/>
      <c r="F1275" s="1"/>
      <c r="G1275" s="1"/>
      <c r="H1275" s="1"/>
      <c r="I1275" s="1"/>
      <c r="J1275" s="1"/>
      <c r="K1275" s="1"/>
      <c r="L1275" s="1"/>
      <c r="M1275" s="105"/>
      <c r="N1275" s="105"/>
      <c r="O1275" s="105"/>
      <c r="P1275" s="105"/>
      <c r="Q1275" s="1"/>
      <c r="R1275" s="1"/>
      <c r="S1275" s="1"/>
      <c r="T1275" s="1"/>
      <c r="U1275" s="1"/>
      <c r="V1275" s="1"/>
      <c r="W1275" s="1"/>
      <c r="X1275" s="1"/>
      <c r="Y1275" s="1"/>
      <c r="Z1275" s="1"/>
      <c r="AA1275" s="1"/>
      <c r="AB1275" s="1"/>
      <c r="AC1275" s="1"/>
      <c r="AD1275" s="1"/>
    </row>
    <row r="1276" spans="1:30" ht="18.75" customHeight="1">
      <c r="A1276" s="94"/>
      <c r="B1276" s="1"/>
      <c r="C1276" s="1"/>
      <c r="D1276" s="1"/>
      <c r="E1276" s="1"/>
      <c r="F1276" s="1"/>
      <c r="G1276" s="1"/>
      <c r="H1276" s="1"/>
      <c r="I1276" s="1"/>
      <c r="J1276" s="1"/>
      <c r="K1276" s="1"/>
      <c r="L1276" s="1"/>
      <c r="M1276" s="105"/>
      <c r="N1276" s="105"/>
      <c r="O1276" s="105"/>
      <c r="P1276" s="105"/>
      <c r="Q1276" s="1"/>
      <c r="R1276" s="1"/>
      <c r="S1276" s="1"/>
      <c r="T1276" s="1"/>
      <c r="U1276" s="1"/>
      <c r="V1276" s="1"/>
      <c r="W1276" s="1"/>
      <c r="X1276" s="1"/>
      <c r="Y1276" s="1"/>
      <c r="Z1276" s="1"/>
      <c r="AA1276" s="1"/>
      <c r="AB1276" s="1"/>
      <c r="AC1276" s="1"/>
      <c r="AD1276" s="1"/>
    </row>
    <row r="1277" spans="1:30" ht="18.75" customHeight="1">
      <c r="A1277" s="94"/>
      <c r="B1277" s="1"/>
      <c r="C1277" s="1"/>
      <c r="D1277" s="1"/>
      <c r="E1277" s="1"/>
      <c r="F1277" s="1"/>
      <c r="G1277" s="1"/>
      <c r="H1277" s="1"/>
      <c r="I1277" s="1"/>
      <c r="J1277" s="1"/>
      <c r="K1277" s="1"/>
      <c r="L1277" s="1"/>
      <c r="M1277" s="105"/>
      <c r="N1277" s="105"/>
      <c r="O1277" s="105"/>
      <c r="P1277" s="105"/>
      <c r="Q1277" s="1"/>
      <c r="R1277" s="1"/>
      <c r="S1277" s="1"/>
      <c r="T1277" s="1"/>
      <c r="U1277" s="1"/>
      <c r="V1277" s="1"/>
      <c r="W1277" s="1"/>
      <c r="X1277" s="1"/>
      <c r="Y1277" s="1"/>
      <c r="Z1277" s="1"/>
      <c r="AA1277" s="1"/>
      <c r="AB1277" s="1"/>
      <c r="AC1277" s="1"/>
      <c r="AD1277" s="1"/>
    </row>
    <row r="1278" spans="1:30" ht="18.75" customHeight="1">
      <c r="A1278" s="94"/>
      <c r="B1278" s="1"/>
      <c r="C1278" s="1"/>
      <c r="D1278" s="1"/>
      <c r="E1278" s="1"/>
      <c r="F1278" s="1"/>
      <c r="G1278" s="1"/>
      <c r="H1278" s="1"/>
      <c r="I1278" s="1"/>
      <c r="J1278" s="1"/>
      <c r="K1278" s="1"/>
      <c r="L1278" s="1"/>
      <c r="M1278" s="105"/>
      <c r="N1278" s="105"/>
      <c r="O1278" s="105"/>
      <c r="P1278" s="105"/>
      <c r="Q1278" s="1"/>
      <c r="R1278" s="1"/>
      <c r="S1278" s="1"/>
      <c r="T1278" s="1"/>
      <c r="U1278" s="1"/>
      <c r="V1278" s="1"/>
      <c r="W1278" s="1"/>
      <c r="X1278" s="1"/>
      <c r="Y1278" s="1"/>
      <c r="Z1278" s="1"/>
      <c r="AA1278" s="1"/>
      <c r="AB1278" s="1"/>
      <c r="AC1278" s="1"/>
      <c r="AD1278" s="1"/>
    </row>
    <row r="1279" spans="1:30" ht="18.75" customHeight="1">
      <c r="A1279" s="94"/>
      <c r="B1279" s="1"/>
      <c r="C1279" s="1"/>
      <c r="D1279" s="1"/>
      <c r="E1279" s="1"/>
      <c r="F1279" s="1"/>
      <c r="G1279" s="1"/>
      <c r="H1279" s="1"/>
      <c r="I1279" s="1"/>
      <c r="J1279" s="1"/>
      <c r="K1279" s="1"/>
      <c r="L1279" s="1"/>
      <c r="M1279" s="105"/>
      <c r="N1279" s="105"/>
      <c r="O1279" s="105"/>
      <c r="P1279" s="105"/>
      <c r="Q1279" s="1"/>
      <c r="R1279" s="1"/>
      <c r="S1279" s="1"/>
      <c r="T1279" s="1"/>
      <c r="U1279" s="1"/>
      <c r="V1279" s="1"/>
      <c r="W1279" s="1"/>
      <c r="X1279" s="1"/>
      <c r="Y1279" s="1"/>
      <c r="Z1279" s="1"/>
      <c r="AA1279" s="1"/>
      <c r="AB1279" s="1"/>
      <c r="AC1279" s="1"/>
      <c r="AD1279" s="1"/>
    </row>
    <row r="1280" spans="1:30" ht="18.75" customHeight="1">
      <c r="A1280" s="94"/>
      <c r="B1280" s="1"/>
      <c r="C1280" s="1"/>
      <c r="D1280" s="1"/>
      <c r="E1280" s="1"/>
      <c r="F1280" s="1"/>
      <c r="G1280" s="1"/>
      <c r="H1280" s="1"/>
      <c r="I1280" s="1"/>
      <c r="J1280" s="1"/>
      <c r="K1280" s="1"/>
      <c r="L1280" s="1"/>
      <c r="M1280" s="105"/>
      <c r="N1280" s="105"/>
      <c r="O1280" s="105"/>
      <c r="P1280" s="105"/>
      <c r="Q1280" s="1"/>
      <c r="R1280" s="1"/>
      <c r="S1280" s="1"/>
      <c r="T1280" s="1"/>
      <c r="U1280" s="1"/>
      <c r="V1280" s="1"/>
      <c r="W1280" s="1"/>
      <c r="X1280" s="1"/>
      <c r="Y1280" s="1"/>
      <c r="Z1280" s="1"/>
      <c r="AA1280" s="1"/>
      <c r="AB1280" s="1"/>
      <c r="AC1280" s="1"/>
      <c r="AD1280" s="1"/>
    </row>
    <row r="1281" spans="1:30" ht="18.75" customHeight="1">
      <c r="A1281" s="94"/>
      <c r="B1281" s="1"/>
      <c r="C1281" s="1"/>
      <c r="D1281" s="1"/>
      <c r="E1281" s="1"/>
      <c r="F1281" s="1"/>
      <c r="G1281" s="1"/>
      <c r="H1281" s="1"/>
      <c r="I1281" s="1"/>
      <c r="J1281" s="1"/>
      <c r="K1281" s="1"/>
      <c r="L1281" s="1"/>
      <c r="M1281" s="105"/>
      <c r="N1281" s="105"/>
      <c r="O1281" s="105"/>
      <c r="P1281" s="105"/>
      <c r="Q1281" s="1"/>
      <c r="R1281" s="1"/>
      <c r="S1281" s="1"/>
      <c r="T1281" s="1"/>
      <c r="U1281" s="1"/>
      <c r="V1281" s="1"/>
      <c r="W1281" s="1"/>
      <c r="X1281" s="1"/>
      <c r="Y1281" s="1"/>
      <c r="Z1281" s="1"/>
      <c r="AA1281" s="1"/>
      <c r="AB1281" s="1"/>
      <c r="AC1281" s="1"/>
      <c r="AD1281" s="1"/>
    </row>
    <row r="1282" spans="1:30" ht="18.75" customHeight="1">
      <c r="A1282" s="94"/>
      <c r="B1282" s="1"/>
      <c r="C1282" s="1"/>
      <c r="D1282" s="1"/>
      <c r="E1282" s="1"/>
      <c r="F1282" s="1"/>
      <c r="G1282" s="1"/>
      <c r="H1282" s="1"/>
      <c r="I1282" s="1"/>
      <c r="J1282" s="1"/>
      <c r="K1282" s="1"/>
      <c r="L1282" s="1"/>
      <c r="M1282" s="105"/>
      <c r="N1282" s="105"/>
      <c r="O1282" s="105"/>
      <c r="P1282" s="105"/>
      <c r="Q1282" s="1"/>
      <c r="R1282" s="1"/>
      <c r="S1282" s="1"/>
      <c r="T1282" s="1"/>
      <c r="U1282" s="1"/>
      <c r="V1282" s="1"/>
      <c r="W1282" s="1"/>
      <c r="X1282" s="1"/>
      <c r="Y1282" s="1"/>
      <c r="Z1282" s="1"/>
      <c r="AA1282" s="1"/>
      <c r="AB1282" s="1"/>
      <c r="AC1282" s="1"/>
      <c r="AD1282" s="1"/>
    </row>
    <row r="1283" spans="1:30" ht="18.75" customHeight="1">
      <c r="A1283" s="94"/>
      <c r="B1283" s="1"/>
      <c r="C1283" s="1"/>
      <c r="D1283" s="1"/>
      <c r="E1283" s="1"/>
      <c r="F1283" s="1"/>
      <c r="G1283" s="1"/>
      <c r="H1283" s="1"/>
      <c r="I1283" s="1"/>
      <c r="J1283" s="1"/>
      <c r="K1283" s="1"/>
      <c r="L1283" s="1"/>
      <c r="M1283" s="105"/>
      <c r="N1283" s="105"/>
      <c r="O1283" s="105"/>
      <c r="P1283" s="105"/>
      <c r="Q1283" s="1"/>
      <c r="R1283" s="1"/>
      <c r="S1283" s="1"/>
      <c r="T1283" s="1"/>
      <c r="U1283" s="1"/>
      <c r="V1283" s="1"/>
      <c r="W1283" s="1"/>
      <c r="X1283" s="1"/>
      <c r="Y1283" s="1"/>
      <c r="Z1283" s="1"/>
      <c r="AA1283" s="1"/>
      <c r="AB1283" s="1"/>
      <c r="AC1283" s="1"/>
      <c r="AD1283" s="1"/>
    </row>
    <row r="1284" spans="1:30" ht="18.75" customHeight="1">
      <c r="A1284" s="94"/>
      <c r="B1284" s="1"/>
      <c r="C1284" s="1"/>
      <c r="D1284" s="1"/>
      <c r="E1284" s="1"/>
      <c r="F1284" s="1"/>
      <c r="G1284" s="1"/>
      <c r="H1284" s="1"/>
      <c r="I1284" s="1"/>
      <c r="J1284" s="1"/>
      <c r="K1284" s="1"/>
      <c r="L1284" s="1"/>
      <c r="M1284" s="105"/>
      <c r="N1284" s="105"/>
      <c r="O1284" s="105"/>
      <c r="P1284" s="105"/>
      <c r="Q1284" s="1"/>
      <c r="R1284" s="1"/>
      <c r="S1284" s="1"/>
      <c r="T1284" s="1"/>
      <c r="U1284" s="1"/>
      <c r="V1284" s="1"/>
      <c r="W1284" s="1"/>
      <c r="X1284" s="1"/>
      <c r="Y1284" s="1"/>
      <c r="Z1284" s="1"/>
      <c r="AA1284" s="1"/>
      <c r="AB1284" s="1"/>
      <c r="AC1284" s="1"/>
      <c r="AD1284" s="1"/>
    </row>
    <row r="1285" spans="1:30" ht="18.75" customHeight="1">
      <c r="A1285" s="94"/>
      <c r="B1285" s="1"/>
      <c r="C1285" s="1"/>
      <c r="D1285" s="1"/>
      <c r="E1285" s="1"/>
      <c r="F1285" s="1"/>
      <c r="G1285" s="1"/>
      <c r="H1285" s="1"/>
      <c r="I1285" s="1"/>
      <c r="J1285" s="1"/>
      <c r="K1285" s="1"/>
      <c r="L1285" s="1"/>
      <c r="M1285" s="105"/>
      <c r="N1285" s="105"/>
      <c r="O1285" s="105"/>
      <c r="P1285" s="105"/>
      <c r="Q1285" s="1"/>
      <c r="R1285" s="1"/>
      <c r="S1285" s="1"/>
      <c r="T1285" s="1"/>
      <c r="U1285" s="1"/>
      <c r="V1285" s="1"/>
      <c r="W1285" s="1"/>
      <c r="X1285" s="1"/>
      <c r="Y1285" s="1"/>
      <c r="Z1285" s="1"/>
      <c r="AA1285" s="1"/>
      <c r="AB1285" s="1"/>
      <c r="AC1285" s="1"/>
      <c r="AD1285" s="1"/>
    </row>
    <row r="1286" spans="1:30" ht="18.75" customHeight="1">
      <c r="A1286" s="94"/>
      <c r="B1286" s="1"/>
      <c r="C1286" s="1"/>
      <c r="D1286" s="1"/>
      <c r="E1286" s="1"/>
      <c r="F1286" s="1"/>
      <c r="G1286" s="1"/>
      <c r="H1286" s="1"/>
      <c r="I1286" s="1"/>
      <c r="J1286" s="1"/>
      <c r="K1286" s="1"/>
      <c r="L1286" s="1"/>
      <c r="M1286" s="105"/>
      <c r="N1286" s="105"/>
      <c r="O1286" s="105"/>
      <c r="P1286" s="105"/>
      <c r="Q1286" s="1"/>
      <c r="R1286" s="1"/>
      <c r="S1286" s="1"/>
      <c r="T1286" s="1"/>
      <c r="U1286" s="1"/>
      <c r="V1286" s="1"/>
      <c r="W1286" s="1"/>
      <c r="X1286" s="1"/>
      <c r="Y1286" s="1"/>
      <c r="Z1286" s="1"/>
      <c r="AA1286" s="1"/>
      <c r="AB1286" s="1"/>
      <c r="AC1286" s="1"/>
      <c r="AD1286" s="1"/>
    </row>
    <row r="1287" spans="1:30" ht="18.75" customHeight="1">
      <c r="A1287" s="94"/>
      <c r="B1287" s="1"/>
      <c r="C1287" s="1"/>
      <c r="D1287" s="1"/>
      <c r="E1287" s="1"/>
      <c r="F1287" s="1"/>
      <c r="G1287" s="1"/>
      <c r="H1287" s="1"/>
      <c r="I1287" s="1"/>
      <c r="J1287" s="1"/>
      <c r="K1287" s="1"/>
      <c r="L1287" s="1"/>
      <c r="M1287" s="105"/>
      <c r="N1287" s="105"/>
      <c r="O1287" s="105"/>
      <c r="P1287" s="105"/>
      <c r="Q1287" s="1"/>
      <c r="R1287" s="1"/>
      <c r="S1287" s="1"/>
      <c r="T1287" s="1"/>
      <c r="U1287" s="1"/>
      <c r="V1287" s="1"/>
      <c r="W1287" s="1"/>
      <c r="X1287" s="1"/>
      <c r="Y1287" s="1"/>
      <c r="Z1287" s="1"/>
      <c r="AA1287" s="1"/>
      <c r="AB1287" s="1"/>
      <c r="AC1287" s="1"/>
      <c r="AD1287" s="1"/>
    </row>
    <row r="1288" spans="1:30" ht="18.75" customHeight="1">
      <c r="A1288" s="94"/>
      <c r="B1288" s="1"/>
      <c r="C1288" s="1"/>
      <c r="D1288" s="1"/>
      <c r="E1288" s="1"/>
      <c r="F1288" s="1"/>
      <c r="G1288" s="1"/>
      <c r="H1288" s="1"/>
      <c r="I1288" s="1"/>
      <c r="J1288" s="1"/>
      <c r="K1288" s="1"/>
      <c r="L1288" s="1"/>
      <c r="M1288" s="105"/>
      <c r="N1288" s="105"/>
      <c r="O1288" s="105"/>
      <c r="P1288" s="105"/>
      <c r="Q1288" s="1"/>
      <c r="R1288" s="1"/>
      <c r="S1288" s="1"/>
      <c r="T1288" s="1"/>
      <c r="U1288" s="1"/>
      <c r="V1288" s="1"/>
      <c r="W1288" s="1"/>
      <c r="X1288" s="1"/>
      <c r="Y1288" s="1"/>
      <c r="Z1288" s="1"/>
      <c r="AA1288" s="1"/>
      <c r="AB1288" s="1"/>
      <c r="AC1288" s="1"/>
      <c r="AD1288" s="1"/>
    </row>
    <row r="1289" spans="1:30" ht="18.75" customHeight="1">
      <c r="A1289" s="94"/>
      <c r="B1289" s="1"/>
      <c r="C1289" s="1"/>
      <c r="D1289" s="1"/>
      <c r="E1289" s="1"/>
      <c r="F1289" s="1"/>
      <c r="G1289" s="1"/>
      <c r="H1289" s="1"/>
      <c r="I1289" s="1"/>
      <c r="J1289" s="1"/>
      <c r="K1289" s="1"/>
      <c r="L1289" s="1"/>
      <c r="M1289" s="105"/>
      <c r="N1289" s="105"/>
      <c r="O1289" s="105"/>
      <c r="P1289" s="105"/>
      <c r="Q1289" s="1"/>
      <c r="R1289" s="1"/>
      <c r="S1289" s="1"/>
      <c r="T1289" s="1"/>
      <c r="U1289" s="1"/>
      <c r="V1289" s="1"/>
      <c r="W1289" s="1"/>
      <c r="X1289" s="1"/>
      <c r="Y1289" s="1"/>
      <c r="Z1289" s="1"/>
      <c r="AA1289" s="1"/>
      <c r="AB1289" s="1"/>
      <c r="AC1289" s="1"/>
      <c r="AD1289" s="1"/>
    </row>
    <row r="1290" spans="1:30" ht="18.75" customHeight="1">
      <c r="A1290" s="94"/>
      <c r="B1290" s="1"/>
      <c r="C1290" s="1"/>
      <c r="D1290" s="1"/>
      <c r="E1290" s="1"/>
      <c r="F1290" s="1"/>
      <c r="G1290" s="1"/>
      <c r="H1290" s="1"/>
      <c r="I1290" s="1"/>
      <c r="J1290" s="1"/>
      <c r="K1290" s="1"/>
      <c r="L1290" s="1"/>
      <c r="M1290" s="105"/>
      <c r="N1290" s="105"/>
      <c r="O1290" s="105"/>
      <c r="P1290" s="105"/>
      <c r="Q1290" s="1"/>
      <c r="R1290" s="1"/>
      <c r="S1290" s="1"/>
      <c r="T1290" s="1"/>
      <c r="U1290" s="1"/>
      <c r="V1290" s="1"/>
      <c r="W1290" s="1"/>
      <c r="X1290" s="1"/>
      <c r="Y1290" s="1"/>
      <c r="Z1290" s="1"/>
      <c r="AA1290" s="1"/>
      <c r="AB1290" s="1"/>
      <c r="AC1290" s="1"/>
      <c r="AD1290" s="1"/>
    </row>
    <row r="1291" spans="1:30" ht="18.75" customHeight="1">
      <c r="A1291" s="94"/>
      <c r="B1291" s="1"/>
      <c r="C1291" s="1"/>
      <c r="D1291" s="1"/>
      <c r="E1291" s="1"/>
      <c r="F1291" s="1"/>
      <c r="G1291" s="1"/>
      <c r="H1291" s="1"/>
      <c r="I1291" s="1"/>
      <c r="J1291" s="1"/>
      <c r="K1291" s="1"/>
      <c r="L1291" s="1"/>
      <c r="M1291" s="105"/>
      <c r="N1291" s="105"/>
      <c r="O1291" s="105"/>
      <c r="P1291" s="105"/>
      <c r="Q1291" s="1"/>
      <c r="R1291" s="1"/>
      <c r="S1291" s="1"/>
      <c r="T1291" s="1"/>
      <c r="U1291" s="1"/>
      <c r="V1291" s="1"/>
      <c r="W1291" s="1"/>
      <c r="X1291" s="1"/>
      <c r="Y1291" s="1"/>
      <c r="Z1291" s="1"/>
      <c r="AA1291" s="1"/>
      <c r="AB1291" s="1"/>
      <c r="AC1291" s="1"/>
      <c r="AD1291" s="1"/>
    </row>
    <row r="1292" spans="1:30" ht="18.75" customHeight="1">
      <c r="A1292" s="94"/>
      <c r="B1292" s="1"/>
      <c r="C1292" s="1"/>
      <c r="D1292" s="1"/>
      <c r="E1292" s="1"/>
      <c r="F1292" s="1"/>
      <c r="G1292" s="1"/>
      <c r="H1292" s="1"/>
      <c r="I1292" s="1"/>
      <c r="J1292" s="1"/>
      <c r="K1292" s="1"/>
      <c r="L1292" s="1"/>
      <c r="M1292" s="105"/>
      <c r="N1292" s="105"/>
      <c r="O1292" s="105"/>
      <c r="P1292" s="105"/>
      <c r="Q1292" s="1"/>
      <c r="R1292" s="1"/>
      <c r="S1292" s="1"/>
      <c r="T1292" s="1"/>
      <c r="U1292" s="1"/>
      <c r="V1292" s="1"/>
      <c r="W1292" s="1"/>
      <c r="X1292" s="1"/>
      <c r="Y1292" s="1"/>
      <c r="Z1292" s="1"/>
      <c r="AA1292" s="1"/>
      <c r="AB1292" s="1"/>
      <c r="AC1292" s="1"/>
      <c r="AD1292" s="1"/>
    </row>
    <row r="1293" spans="1:30" ht="18.75" customHeight="1">
      <c r="A1293" s="94"/>
      <c r="B1293" s="1"/>
      <c r="C1293" s="1"/>
      <c r="D1293" s="1"/>
      <c r="E1293" s="1"/>
      <c r="F1293" s="1"/>
      <c r="G1293" s="1"/>
      <c r="H1293" s="1"/>
      <c r="I1293" s="1"/>
      <c r="J1293" s="1"/>
      <c r="K1293" s="1"/>
      <c r="L1293" s="1"/>
      <c r="M1293" s="105"/>
      <c r="N1293" s="105"/>
      <c r="O1293" s="105"/>
      <c r="P1293" s="105"/>
      <c r="Q1293" s="1"/>
      <c r="R1293" s="1"/>
      <c r="S1293" s="1"/>
      <c r="T1293" s="1"/>
      <c r="U1293" s="1"/>
      <c r="V1293" s="1"/>
      <c r="W1293" s="1"/>
      <c r="X1293" s="1"/>
      <c r="Y1293" s="1"/>
      <c r="Z1293" s="1"/>
      <c r="AA1293" s="1"/>
      <c r="AB1293" s="1"/>
      <c r="AC1293" s="1"/>
      <c r="AD1293" s="1"/>
    </row>
    <row r="1294" spans="1:30" ht="18.75" customHeight="1">
      <c r="A1294" s="94"/>
      <c r="B1294" s="1"/>
      <c r="C1294" s="1"/>
      <c r="D1294" s="1"/>
      <c r="E1294" s="1"/>
      <c r="F1294" s="1"/>
      <c r="G1294" s="1"/>
      <c r="H1294" s="1"/>
      <c r="I1294" s="1"/>
      <c r="J1294" s="1"/>
      <c r="K1294" s="1"/>
      <c r="L1294" s="1"/>
      <c r="M1294" s="105"/>
      <c r="N1294" s="105"/>
      <c r="O1294" s="105"/>
      <c r="P1294" s="105"/>
      <c r="Q1294" s="1"/>
      <c r="R1294" s="1"/>
      <c r="S1294" s="1"/>
      <c r="T1294" s="1"/>
      <c r="U1294" s="1"/>
      <c r="V1294" s="1"/>
      <c r="W1294" s="1"/>
      <c r="X1294" s="1"/>
      <c r="Y1294" s="1"/>
      <c r="Z1294" s="1"/>
      <c r="AA1294" s="1"/>
      <c r="AB1294" s="1"/>
      <c r="AC1294" s="1"/>
      <c r="AD1294" s="1"/>
    </row>
    <row r="1295" spans="1:30" ht="18.75" customHeight="1">
      <c r="A1295" s="94"/>
      <c r="B1295" s="1"/>
      <c r="C1295" s="1"/>
      <c r="D1295" s="1"/>
      <c r="E1295" s="1"/>
      <c r="F1295" s="1"/>
      <c r="G1295" s="1"/>
      <c r="H1295" s="1"/>
      <c r="I1295" s="1"/>
      <c r="J1295" s="1"/>
      <c r="K1295" s="1"/>
      <c r="L1295" s="1"/>
      <c r="M1295" s="105"/>
      <c r="N1295" s="105"/>
      <c r="O1295" s="105"/>
      <c r="P1295" s="105"/>
      <c r="Q1295" s="1"/>
      <c r="R1295" s="1"/>
      <c r="S1295" s="1"/>
      <c r="T1295" s="1"/>
      <c r="U1295" s="1"/>
      <c r="V1295" s="1"/>
      <c r="W1295" s="1"/>
      <c r="X1295" s="1"/>
      <c r="Y1295" s="1"/>
      <c r="Z1295" s="1"/>
      <c r="AA1295" s="1"/>
      <c r="AB1295" s="1"/>
      <c r="AC1295" s="1"/>
      <c r="AD1295" s="1"/>
    </row>
    <row r="1296" spans="1:30" ht="18.75" customHeight="1">
      <c r="A1296" s="94"/>
      <c r="B1296" s="1"/>
      <c r="C1296" s="1"/>
      <c r="D1296" s="1"/>
      <c r="E1296" s="1"/>
      <c r="F1296" s="1"/>
      <c r="G1296" s="1"/>
      <c r="H1296" s="1"/>
      <c r="I1296" s="1"/>
      <c r="J1296" s="1"/>
      <c r="K1296" s="1"/>
      <c r="L1296" s="1"/>
      <c r="M1296" s="105"/>
      <c r="N1296" s="105"/>
      <c r="O1296" s="105"/>
      <c r="P1296" s="105"/>
      <c r="Q1296" s="1"/>
      <c r="R1296" s="1"/>
      <c r="S1296" s="1"/>
      <c r="T1296" s="1"/>
      <c r="U1296" s="1"/>
      <c r="V1296" s="1"/>
      <c r="W1296" s="1"/>
      <c r="X1296" s="1"/>
      <c r="Y1296" s="1"/>
      <c r="Z1296" s="1"/>
      <c r="AA1296" s="1"/>
      <c r="AB1296" s="1"/>
      <c r="AC1296" s="1"/>
      <c r="AD1296" s="1"/>
    </row>
    <row r="1297" spans="1:30" ht="18.75" customHeight="1">
      <c r="A1297" s="94"/>
      <c r="B1297" s="1"/>
      <c r="C1297" s="1"/>
      <c r="D1297" s="1"/>
      <c r="E1297" s="1"/>
      <c r="F1297" s="1"/>
      <c r="G1297" s="1"/>
      <c r="H1297" s="1"/>
      <c r="I1297" s="1"/>
      <c r="J1297" s="1"/>
      <c r="K1297" s="1"/>
      <c r="L1297" s="1"/>
      <c r="M1297" s="105"/>
      <c r="N1297" s="105"/>
      <c r="O1297" s="105"/>
      <c r="P1297" s="105"/>
      <c r="Q1297" s="1"/>
      <c r="R1297" s="1"/>
      <c r="S1297" s="1"/>
      <c r="T1297" s="1"/>
      <c r="U1297" s="1"/>
      <c r="V1297" s="1"/>
      <c r="W1297" s="1"/>
      <c r="X1297" s="1"/>
      <c r="Y1297" s="1"/>
      <c r="Z1297" s="1"/>
      <c r="AA1297" s="1"/>
      <c r="AB1297" s="1"/>
      <c r="AC1297" s="1"/>
      <c r="AD1297" s="1"/>
    </row>
    <row r="1298" spans="1:30" ht="18.75" customHeight="1">
      <c r="A1298" s="94"/>
      <c r="B1298" s="1"/>
      <c r="C1298" s="1"/>
      <c r="D1298" s="1"/>
      <c r="E1298" s="1"/>
      <c r="F1298" s="1"/>
      <c r="G1298" s="1"/>
      <c r="H1298" s="1"/>
      <c r="I1298" s="1"/>
      <c r="J1298" s="1"/>
      <c r="K1298" s="1"/>
      <c r="L1298" s="1"/>
      <c r="M1298" s="105"/>
      <c r="N1298" s="105"/>
      <c r="O1298" s="105"/>
      <c r="P1298" s="105"/>
      <c r="Q1298" s="1"/>
      <c r="R1298" s="1"/>
      <c r="S1298" s="1"/>
      <c r="T1298" s="1"/>
      <c r="U1298" s="1"/>
      <c r="V1298" s="1"/>
      <c r="W1298" s="1"/>
      <c r="X1298" s="1"/>
      <c r="Y1298" s="1"/>
      <c r="Z1298" s="1"/>
      <c r="AA1298" s="1"/>
      <c r="AB1298" s="1"/>
      <c r="AC1298" s="1"/>
      <c r="AD1298" s="1"/>
    </row>
    <row r="1299" spans="1:30" ht="18.75" customHeight="1">
      <c r="A1299" s="94"/>
      <c r="B1299" s="1"/>
      <c r="C1299" s="1"/>
      <c r="D1299" s="1"/>
      <c r="E1299" s="1"/>
      <c r="F1299" s="1"/>
      <c r="G1299" s="1"/>
      <c r="H1299" s="1"/>
      <c r="I1299" s="1"/>
      <c r="J1299" s="1"/>
      <c r="K1299" s="1"/>
      <c r="L1299" s="1"/>
      <c r="M1299" s="105"/>
      <c r="N1299" s="105"/>
      <c r="O1299" s="105"/>
      <c r="P1299" s="105"/>
      <c r="Q1299" s="1"/>
      <c r="R1299" s="1"/>
      <c r="S1299" s="1"/>
      <c r="T1299" s="1"/>
      <c r="U1299" s="1"/>
      <c r="V1299" s="1"/>
      <c r="W1299" s="1"/>
      <c r="X1299" s="1"/>
      <c r="Y1299" s="1"/>
      <c r="Z1299" s="1"/>
      <c r="AA1299" s="1"/>
      <c r="AB1299" s="1"/>
      <c r="AC1299" s="1"/>
      <c r="AD1299" s="1"/>
    </row>
    <row r="1300" spans="1:30" ht="18.75" customHeight="1">
      <c r="A1300" s="94"/>
      <c r="B1300" s="1"/>
      <c r="C1300" s="1"/>
      <c r="D1300" s="1"/>
      <c r="E1300" s="1"/>
      <c r="F1300" s="1"/>
      <c r="G1300" s="1"/>
      <c r="H1300" s="1"/>
      <c r="I1300" s="1"/>
      <c r="J1300" s="1"/>
      <c r="K1300" s="1"/>
      <c r="L1300" s="1"/>
      <c r="M1300" s="105"/>
      <c r="N1300" s="105"/>
      <c r="O1300" s="105"/>
      <c r="P1300" s="105"/>
      <c r="Q1300" s="1"/>
      <c r="R1300" s="1"/>
      <c r="S1300" s="1"/>
      <c r="T1300" s="1"/>
      <c r="U1300" s="1"/>
      <c r="V1300" s="1"/>
      <c r="W1300" s="1"/>
      <c r="X1300" s="1"/>
      <c r="Y1300" s="1"/>
      <c r="Z1300" s="1"/>
      <c r="AA1300" s="1"/>
      <c r="AB1300" s="1"/>
      <c r="AC1300" s="1"/>
      <c r="AD1300" s="1"/>
    </row>
    <row r="1301" spans="1:30" ht="18.75" customHeight="1">
      <c r="A1301" s="94"/>
      <c r="B1301" s="1"/>
      <c r="C1301" s="1"/>
      <c r="D1301" s="1"/>
      <c r="E1301" s="1"/>
      <c r="F1301" s="1"/>
      <c r="G1301" s="1"/>
      <c r="H1301" s="1"/>
      <c r="I1301" s="1"/>
      <c r="J1301" s="1"/>
      <c r="K1301" s="1"/>
      <c r="L1301" s="1"/>
      <c r="M1301" s="105"/>
      <c r="N1301" s="105"/>
      <c r="O1301" s="105"/>
      <c r="P1301" s="105"/>
      <c r="Q1301" s="1"/>
      <c r="R1301" s="1"/>
      <c r="S1301" s="1"/>
      <c r="T1301" s="1"/>
      <c r="U1301" s="1"/>
      <c r="V1301" s="1"/>
      <c r="W1301" s="1"/>
      <c r="X1301" s="1"/>
      <c r="Y1301" s="1"/>
      <c r="Z1301" s="1"/>
      <c r="AA1301" s="1"/>
      <c r="AB1301" s="1"/>
      <c r="AC1301" s="1"/>
      <c r="AD1301" s="1"/>
    </row>
    <row r="1302" spans="1:30" ht="18.75" customHeight="1">
      <c r="A1302" s="94"/>
      <c r="B1302" s="1"/>
      <c r="C1302" s="1"/>
      <c r="D1302" s="1"/>
      <c r="E1302" s="1"/>
      <c r="F1302" s="1"/>
      <c r="G1302" s="1"/>
      <c r="H1302" s="1"/>
      <c r="I1302" s="1"/>
      <c r="J1302" s="1"/>
      <c r="K1302" s="1"/>
      <c r="L1302" s="1"/>
      <c r="M1302" s="105"/>
      <c r="N1302" s="105"/>
      <c r="O1302" s="105"/>
      <c r="P1302" s="105"/>
      <c r="Q1302" s="1"/>
      <c r="R1302" s="1"/>
      <c r="S1302" s="1"/>
      <c r="T1302" s="1"/>
      <c r="U1302" s="1"/>
      <c r="V1302" s="1"/>
      <c r="W1302" s="1"/>
      <c r="X1302" s="1"/>
      <c r="Y1302" s="1"/>
      <c r="Z1302" s="1"/>
      <c r="AA1302" s="1"/>
      <c r="AB1302" s="1"/>
      <c r="AC1302" s="1"/>
      <c r="AD1302" s="1"/>
    </row>
    <row r="1303" spans="1:30" ht="18.75" customHeight="1">
      <c r="A1303" s="94"/>
      <c r="B1303" s="1"/>
      <c r="C1303" s="1"/>
      <c r="D1303" s="1"/>
      <c r="E1303" s="1"/>
      <c r="F1303" s="1"/>
      <c r="G1303" s="1"/>
      <c r="H1303" s="1"/>
      <c r="I1303" s="1"/>
      <c r="J1303" s="1"/>
      <c r="K1303" s="1"/>
      <c r="L1303" s="1"/>
      <c r="M1303" s="105"/>
      <c r="N1303" s="105"/>
      <c r="O1303" s="105"/>
      <c r="P1303" s="105"/>
      <c r="Q1303" s="1"/>
      <c r="R1303" s="1"/>
      <c r="S1303" s="1"/>
      <c r="T1303" s="1"/>
      <c r="U1303" s="1"/>
      <c r="V1303" s="1"/>
      <c r="W1303" s="1"/>
      <c r="X1303" s="1"/>
      <c r="Y1303" s="1"/>
      <c r="Z1303" s="1"/>
      <c r="AA1303" s="1"/>
      <c r="AB1303" s="1"/>
      <c r="AC1303" s="1"/>
      <c r="AD1303" s="1"/>
    </row>
    <row r="1304" spans="1:30" ht="18.75" customHeight="1">
      <c r="A1304" s="94"/>
      <c r="B1304" s="1"/>
      <c r="C1304" s="1"/>
      <c r="D1304" s="1"/>
      <c r="E1304" s="1"/>
      <c r="F1304" s="1"/>
      <c r="G1304" s="1"/>
      <c r="H1304" s="1"/>
      <c r="I1304" s="1"/>
      <c r="J1304" s="1"/>
      <c r="K1304" s="1"/>
      <c r="L1304" s="1"/>
      <c r="M1304" s="105"/>
      <c r="N1304" s="105"/>
      <c r="O1304" s="105"/>
      <c r="P1304" s="105"/>
      <c r="Q1304" s="1"/>
      <c r="R1304" s="1"/>
      <c r="S1304" s="1"/>
      <c r="T1304" s="1"/>
      <c r="U1304" s="1"/>
      <c r="V1304" s="1"/>
      <c r="W1304" s="1"/>
      <c r="X1304" s="1"/>
      <c r="Y1304" s="1"/>
      <c r="Z1304" s="1"/>
      <c r="AA1304" s="1"/>
      <c r="AB1304" s="1"/>
      <c r="AC1304" s="1"/>
      <c r="AD1304" s="1"/>
    </row>
    <row r="1305" spans="1:30" ht="18.75" customHeight="1">
      <c r="A1305" s="94"/>
      <c r="B1305" s="1"/>
      <c r="C1305" s="1"/>
      <c r="D1305" s="1"/>
      <c r="E1305" s="1"/>
      <c r="F1305" s="1"/>
      <c r="G1305" s="1"/>
      <c r="H1305" s="1"/>
      <c r="I1305" s="1"/>
      <c r="J1305" s="1"/>
      <c r="K1305" s="1"/>
      <c r="L1305" s="1"/>
      <c r="M1305" s="105"/>
      <c r="N1305" s="105"/>
      <c r="O1305" s="105"/>
      <c r="P1305" s="105"/>
      <c r="Q1305" s="1"/>
      <c r="R1305" s="1"/>
      <c r="S1305" s="1"/>
      <c r="T1305" s="1"/>
      <c r="U1305" s="1"/>
      <c r="V1305" s="1"/>
      <c r="W1305" s="1"/>
      <c r="X1305" s="1"/>
      <c r="Y1305" s="1"/>
      <c r="Z1305" s="1"/>
      <c r="AA1305" s="1"/>
      <c r="AB1305" s="1"/>
      <c r="AC1305" s="1"/>
      <c r="AD1305" s="1"/>
    </row>
    <row r="1306" spans="1:30" ht="18.75" customHeight="1">
      <c r="A1306" s="94"/>
      <c r="B1306" s="1"/>
      <c r="C1306" s="1"/>
      <c r="D1306" s="1"/>
      <c r="E1306" s="1"/>
      <c r="F1306" s="1"/>
      <c r="G1306" s="1"/>
      <c r="H1306" s="1"/>
      <c r="I1306" s="1"/>
      <c r="J1306" s="1"/>
      <c r="K1306" s="1"/>
      <c r="L1306" s="1"/>
      <c r="M1306" s="105"/>
      <c r="N1306" s="105"/>
      <c r="O1306" s="105"/>
      <c r="P1306" s="105"/>
      <c r="Q1306" s="1"/>
      <c r="R1306" s="1"/>
      <c r="S1306" s="1"/>
      <c r="T1306" s="1"/>
      <c r="U1306" s="1"/>
      <c r="V1306" s="1"/>
      <c r="W1306" s="1"/>
      <c r="X1306" s="1"/>
      <c r="Y1306" s="1"/>
      <c r="Z1306" s="1"/>
      <c r="AA1306" s="1"/>
      <c r="AB1306" s="1"/>
      <c r="AC1306" s="1"/>
      <c r="AD1306" s="1"/>
    </row>
    <row r="1307" spans="1:30" ht="18.75" customHeight="1">
      <c r="A1307" s="94"/>
      <c r="B1307" s="1"/>
      <c r="C1307" s="1"/>
      <c r="D1307" s="1"/>
      <c r="E1307" s="1"/>
      <c r="F1307" s="1"/>
      <c r="G1307" s="1"/>
      <c r="H1307" s="1"/>
      <c r="I1307" s="1"/>
      <c r="J1307" s="1"/>
      <c r="K1307" s="1"/>
      <c r="L1307" s="1"/>
      <c r="M1307" s="105"/>
      <c r="N1307" s="105"/>
      <c r="O1307" s="105"/>
      <c r="P1307" s="105"/>
      <c r="Q1307" s="1"/>
      <c r="R1307" s="1"/>
      <c r="S1307" s="1"/>
      <c r="T1307" s="1"/>
      <c r="U1307" s="1"/>
      <c r="V1307" s="1"/>
      <c r="W1307" s="1"/>
      <c r="X1307" s="1"/>
      <c r="Y1307" s="1"/>
      <c r="Z1307" s="1"/>
      <c r="AA1307" s="1"/>
      <c r="AB1307" s="1"/>
      <c r="AC1307" s="1"/>
      <c r="AD1307" s="1"/>
    </row>
    <row r="1308" spans="1:30" ht="18.75" customHeight="1">
      <c r="A1308" s="94"/>
      <c r="B1308" s="1"/>
      <c r="C1308" s="1"/>
      <c r="D1308" s="1"/>
      <c r="E1308" s="1"/>
      <c r="F1308" s="1"/>
      <c r="G1308" s="1"/>
      <c r="H1308" s="1"/>
      <c r="I1308" s="1"/>
      <c r="J1308" s="1"/>
      <c r="K1308" s="1"/>
      <c r="L1308" s="1"/>
      <c r="M1308" s="105"/>
      <c r="N1308" s="105"/>
      <c r="O1308" s="105"/>
      <c r="P1308" s="105"/>
      <c r="Q1308" s="1"/>
      <c r="R1308" s="1"/>
      <c r="S1308" s="1"/>
      <c r="T1308" s="1"/>
      <c r="U1308" s="1"/>
      <c r="V1308" s="1"/>
      <c r="W1308" s="1"/>
      <c r="X1308" s="1"/>
      <c r="Y1308" s="1"/>
      <c r="Z1308" s="1"/>
      <c r="AA1308" s="1"/>
      <c r="AB1308" s="1"/>
      <c r="AC1308" s="1"/>
      <c r="AD1308" s="1"/>
    </row>
    <row r="1309" spans="1:30" ht="18.75" customHeight="1">
      <c r="A1309" s="94"/>
      <c r="B1309" s="1"/>
      <c r="C1309" s="1"/>
      <c r="D1309" s="1"/>
      <c r="E1309" s="1"/>
      <c r="F1309" s="1"/>
      <c r="G1309" s="1"/>
      <c r="H1309" s="1"/>
      <c r="I1309" s="1"/>
      <c r="J1309" s="1"/>
      <c r="K1309" s="1"/>
      <c r="L1309" s="1"/>
      <c r="M1309" s="105"/>
      <c r="N1309" s="105"/>
      <c r="O1309" s="105"/>
      <c r="P1309" s="105"/>
      <c r="Q1309" s="1"/>
      <c r="R1309" s="1"/>
      <c r="S1309" s="1"/>
      <c r="T1309" s="1"/>
      <c r="U1309" s="1"/>
      <c r="V1309" s="1"/>
      <c r="W1309" s="1"/>
      <c r="X1309" s="1"/>
      <c r="Y1309" s="1"/>
      <c r="Z1309" s="1"/>
      <c r="AA1309" s="1"/>
      <c r="AB1309" s="1"/>
      <c r="AC1309" s="1"/>
      <c r="AD1309" s="1"/>
    </row>
    <row r="1310" spans="1:30" ht="18.75" customHeight="1">
      <c r="A1310" s="94"/>
      <c r="B1310" s="1"/>
      <c r="C1310" s="1"/>
      <c r="D1310" s="1"/>
      <c r="E1310" s="1"/>
      <c r="F1310" s="1"/>
      <c r="G1310" s="1"/>
      <c r="H1310" s="1"/>
      <c r="I1310" s="1"/>
      <c r="J1310" s="1"/>
      <c r="K1310" s="1"/>
      <c r="L1310" s="1"/>
      <c r="M1310" s="105"/>
      <c r="N1310" s="105"/>
      <c r="O1310" s="105"/>
      <c r="P1310" s="105"/>
      <c r="Q1310" s="1"/>
      <c r="R1310" s="1"/>
      <c r="S1310" s="1"/>
      <c r="T1310" s="1"/>
      <c r="U1310" s="1"/>
      <c r="V1310" s="1"/>
      <c r="W1310" s="1"/>
      <c r="X1310" s="1"/>
      <c r="Y1310" s="1"/>
      <c r="Z1310" s="1"/>
      <c r="AA1310" s="1"/>
      <c r="AB1310" s="1"/>
      <c r="AC1310" s="1"/>
      <c r="AD1310" s="1"/>
    </row>
    <row r="1311" spans="1:30" ht="18.75" customHeight="1">
      <c r="A1311" s="94"/>
      <c r="B1311" s="1"/>
      <c r="C1311" s="1"/>
      <c r="D1311" s="1"/>
      <c r="E1311" s="1"/>
      <c r="F1311" s="1"/>
      <c r="G1311" s="1"/>
      <c r="H1311" s="1"/>
      <c r="I1311" s="1"/>
      <c r="J1311" s="1"/>
      <c r="K1311" s="1"/>
      <c r="L1311" s="1"/>
      <c r="M1311" s="105"/>
      <c r="N1311" s="105"/>
      <c r="O1311" s="105"/>
      <c r="P1311" s="105"/>
      <c r="Q1311" s="1"/>
      <c r="R1311" s="1"/>
      <c r="S1311" s="1"/>
      <c r="T1311" s="1"/>
      <c r="U1311" s="1"/>
      <c r="V1311" s="1"/>
      <c r="W1311" s="1"/>
      <c r="X1311" s="1"/>
      <c r="Y1311" s="1"/>
      <c r="Z1311" s="1"/>
      <c r="AA1311" s="1"/>
      <c r="AB1311" s="1"/>
      <c r="AC1311" s="1"/>
      <c r="AD1311" s="1"/>
    </row>
    <row r="1312" spans="1:30" ht="18.75" customHeight="1">
      <c r="A1312" s="94"/>
      <c r="B1312" s="1"/>
      <c r="C1312" s="1"/>
      <c r="D1312" s="1"/>
      <c r="E1312" s="1"/>
      <c r="F1312" s="1"/>
      <c r="G1312" s="1"/>
      <c r="H1312" s="1"/>
      <c r="I1312" s="1"/>
      <c r="J1312" s="1"/>
      <c r="K1312" s="1"/>
      <c r="L1312" s="1"/>
      <c r="M1312" s="105"/>
      <c r="N1312" s="105"/>
      <c r="O1312" s="105"/>
      <c r="P1312" s="105"/>
      <c r="Q1312" s="1"/>
      <c r="R1312" s="1"/>
      <c r="S1312" s="1"/>
      <c r="T1312" s="1"/>
      <c r="U1312" s="1"/>
      <c r="V1312" s="1"/>
      <c r="W1312" s="1"/>
      <c r="X1312" s="1"/>
      <c r="Y1312" s="1"/>
      <c r="Z1312" s="1"/>
      <c r="AA1312" s="1"/>
      <c r="AB1312" s="1"/>
      <c r="AC1312" s="1"/>
      <c r="AD1312" s="1"/>
    </row>
    <row r="1313" spans="1:30" ht="18.75" customHeight="1">
      <c r="A1313" s="94"/>
      <c r="B1313" s="1"/>
      <c r="C1313" s="1"/>
      <c r="D1313" s="1"/>
      <c r="E1313" s="1"/>
      <c r="F1313" s="1"/>
      <c r="G1313" s="1"/>
      <c r="H1313" s="1"/>
      <c r="I1313" s="1"/>
      <c r="J1313" s="1"/>
      <c r="K1313" s="1"/>
      <c r="L1313" s="1"/>
      <c r="M1313" s="105"/>
      <c r="N1313" s="105"/>
      <c r="O1313" s="105"/>
      <c r="P1313" s="105"/>
      <c r="Q1313" s="1"/>
      <c r="R1313" s="1"/>
      <c r="S1313" s="1"/>
      <c r="T1313" s="1"/>
      <c r="U1313" s="1"/>
      <c r="V1313" s="1"/>
      <c r="W1313" s="1"/>
      <c r="X1313" s="1"/>
      <c r="Y1313" s="1"/>
      <c r="Z1313" s="1"/>
      <c r="AA1313" s="1"/>
      <c r="AB1313" s="1"/>
      <c r="AC1313" s="1"/>
      <c r="AD1313" s="1"/>
    </row>
    <row r="1314" spans="1:30" ht="18.75" customHeight="1">
      <c r="A1314" s="94"/>
      <c r="B1314" s="1"/>
      <c r="C1314" s="1"/>
      <c r="D1314" s="1"/>
      <c r="E1314" s="1"/>
      <c r="F1314" s="1"/>
      <c r="G1314" s="1"/>
      <c r="H1314" s="1"/>
      <c r="I1314" s="1"/>
      <c r="J1314" s="1"/>
      <c r="K1314" s="1"/>
      <c r="L1314" s="1"/>
      <c r="M1314" s="105"/>
      <c r="N1314" s="105"/>
      <c r="O1314" s="105"/>
      <c r="P1314" s="105"/>
      <c r="Q1314" s="1"/>
      <c r="R1314" s="1"/>
      <c r="S1314" s="1"/>
      <c r="T1314" s="1"/>
      <c r="U1314" s="1"/>
      <c r="V1314" s="1"/>
      <c r="W1314" s="1"/>
      <c r="X1314" s="1"/>
      <c r="Y1314" s="1"/>
      <c r="Z1314" s="1"/>
      <c r="AA1314" s="1"/>
      <c r="AB1314" s="1"/>
      <c r="AC1314" s="1"/>
      <c r="AD1314" s="1"/>
    </row>
    <row r="1315" spans="1:30" ht="18.75" customHeight="1">
      <c r="A1315" s="94"/>
      <c r="B1315" s="1"/>
      <c r="C1315" s="1"/>
      <c r="D1315" s="1"/>
      <c r="E1315" s="1"/>
      <c r="F1315" s="1"/>
      <c r="G1315" s="1"/>
      <c r="H1315" s="1"/>
      <c r="I1315" s="1"/>
      <c r="J1315" s="1"/>
      <c r="K1315" s="1"/>
      <c r="L1315" s="1"/>
      <c r="M1315" s="105"/>
      <c r="N1315" s="105"/>
      <c r="O1315" s="105"/>
      <c r="P1315" s="105"/>
      <c r="Q1315" s="1"/>
      <c r="R1315" s="1"/>
      <c r="S1315" s="1"/>
      <c r="T1315" s="1"/>
      <c r="U1315" s="1"/>
      <c r="V1315" s="1"/>
      <c r="W1315" s="1"/>
      <c r="X1315" s="1"/>
      <c r="Y1315" s="1"/>
      <c r="Z1315" s="1"/>
      <c r="AA1315" s="1"/>
      <c r="AB1315" s="1"/>
      <c r="AC1315" s="1"/>
      <c r="AD1315" s="1"/>
    </row>
    <row r="1316" spans="1:30" ht="18.75" customHeight="1">
      <c r="A1316" s="94"/>
      <c r="B1316" s="1"/>
      <c r="C1316" s="1"/>
      <c r="D1316" s="1"/>
      <c r="E1316" s="1"/>
      <c r="F1316" s="1"/>
      <c r="G1316" s="1"/>
      <c r="H1316" s="1"/>
      <c r="I1316" s="1"/>
      <c r="J1316" s="1"/>
      <c r="K1316" s="1"/>
      <c r="L1316" s="1"/>
      <c r="M1316" s="105"/>
      <c r="N1316" s="105"/>
      <c r="O1316" s="105"/>
      <c r="P1316" s="105"/>
      <c r="Q1316" s="1"/>
      <c r="R1316" s="1"/>
      <c r="S1316" s="1"/>
      <c r="T1316" s="1"/>
      <c r="U1316" s="1"/>
      <c r="V1316" s="1"/>
      <c r="W1316" s="1"/>
      <c r="X1316" s="1"/>
      <c r="Y1316" s="1"/>
      <c r="Z1316" s="1"/>
      <c r="AA1316" s="1"/>
      <c r="AB1316" s="1"/>
      <c r="AC1316" s="1"/>
      <c r="AD1316" s="1"/>
    </row>
    <row r="1317" spans="1:30" ht="18.75" customHeight="1">
      <c r="A1317" s="94"/>
      <c r="B1317" s="1"/>
      <c r="C1317" s="1"/>
      <c r="D1317" s="1"/>
      <c r="E1317" s="1"/>
      <c r="F1317" s="1"/>
      <c r="G1317" s="1"/>
      <c r="H1317" s="1"/>
      <c r="I1317" s="1"/>
      <c r="J1317" s="1"/>
      <c r="K1317" s="1"/>
      <c r="L1317" s="1"/>
      <c r="M1317" s="105"/>
      <c r="N1317" s="105"/>
      <c r="O1317" s="105"/>
      <c r="P1317" s="105"/>
      <c r="Q1317" s="1"/>
      <c r="R1317" s="1"/>
      <c r="S1317" s="1"/>
      <c r="T1317" s="1"/>
      <c r="U1317" s="1"/>
      <c r="V1317" s="1"/>
      <c r="W1317" s="1"/>
      <c r="X1317" s="1"/>
      <c r="Y1317" s="1"/>
      <c r="Z1317" s="1"/>
      <c r="AA1317" s="1"/>
      <c r="AB1317" s="1"/>
      <c r="AC1317" s="1"/>
      <c r="AD1317" s="1"/>
    </row>
    <row r="1318" spans="1:30" ht="18.75" customHeight="1">
      <c r="A1318" s="94"/>
      <c r="B1318" s="1"/>
      <c r="C1318" s="1"/>
      <c r="D1318" s="1"/>
      <c r="E1318" s="1"/>
      <c r="F1318" s="1"/>
      <c r="G1318" s="1"/>
      <c r="H1318" s="1"/>
      <c r="I1318" s="1"/>
      <c r="J1318" s="1"/>
      <c r="K1318" s="1"/>
      <c r="L1318" s="1"/>
      <c r="M1318" s="105"/>
      <c r="N1318" s="105"/>
      <c r="O1318" s="105"/>
      <c r="P1318" s="105"/>
      <c r="Q1318" s="1"/>
      <c r="R1318" s="1"/>
      <c r="S1318" s="1"/>
      <c r="T1318" s="1"/>
      <c r="U1318" s="1"/>
      <c r="V1318" s="1"/>
      <c r="W1318" s="1"/>
      <c r="X1318" s="1"/>
      <c r="Y1318" s="1"/>
      <c r="Z1318" s="1"/>
      <c r="AA1318" s="1"/>
      <c r="AB1318" s="1"/>
      <c r="AC1318" s="1"/>
      <c r="AD1318" s="1"/>
    </row>
    <row r="1319" spans="1:30" ht="18.75" customHeight="1">
      <c r="A1319" s="94"/>
      <c r="B1319" s="1"/>
      <c r="C1319" s="1"/>
      <c r="D1319" s="1"/>
      <c r="E1319" s="1"/>
      <c r="F1319" s="1"/>
      <c r="G1319" s="1"/>
      <c r="H1319" s="1"/>
      <c r="I1319" s="1"/>
      <c r="J1319" s="1"/>
      <c r="K1319" s="1"/>
      <c r="L1319" s="1"/>
      <c r="M1319" s="105"/>
      <c r="N1319" s="105"/>
      <c r="O1319" s="105"/>
      <c r="P1319" s="105"/>
      <c r="Q1319" s="1"/>
      <c r="R1319" s="1"/>
      <c r="S1319" s="1"/>
      <c r="T1319" s="1"/>
      <c r="U1319" s="1"/>
      <c r="V1319" s="1"/>
      <c r="W1319" s="1"/>
      <c r="X1319" s="1"/>
      <c r="Y1319" s="1"/>
      <c r="Z1319" s="1"/>
      <c r="AA1319" s="1"/>
      <c r="AB1319" s="1"/>
      <c r="AC1319" s="1"/>
      <c r="AD1319" s="1"/>
    </row>
    <row r="1320" spans="1:30" ht="18.75" customHeight="1">
      <c r="A1320" s="94"/>
      <c r="B1320" s="1"/>
      <c r="C1320" s="1"/>
      <c r="D1320" s="1"/>
      <c r="E1320" s="1"/>
      <c r="F1320" s="1"/>
      <c r="G1320" s="1"/>
      <c r="H1320" s="1"/>
      <c r="I1320" s="1"/>
      <c r="J1320" s="1"/>
      <c r="K1320" s="1"/>
      <c r="L1320" s="1"/>
      <c r="M1320" s="105"/>
      <c r="N1320" s="105"/>
      <c r="O1320" s="105"/>
      <c r="P1320" s="105"/>
      <c r="Q1320" s="1"/>
      <c r="R1320" s="1"/>
      <c r="S1320" s="1"/>
      <c r="T1320" s="1"/>
      <c r="U1320" s="1"/>
      <c r="V1320" s="1"/>
      <c r="W1320" s="1"/>
      <c r="X1320" s="1"/>
      <c r="Y1320" s="1"/>
      <c r="Z1320" s="1"/>
      <c r="AA1320" s="1"/>
      <c r="AB1320" s="1"/>
      <c r="AC1320" s="1"/>
      <c r="AD1320" s="1"/>
    </row>
    <row r="1321" spans="1:30" ht="18.75" customHeight="1">
      <c r="A1321" s="94"/>
      <c r="B1321" s="1"/>
      <c r="C1321" s="1"/>
      <c r="D1321" s="1"/>
      <c r="E1321" s="1"/>
      <c r="F1321" s="1"/>
      <c r="G1321" s="1"/>
      <c r="H1321" s="1"/>
      <c r="I1321" s="1"/>
      <c r="J1321" s="1"/>
      <c r="K1321" s="1"/>
      <c r="L1321" s="1"/>
      <c r="M1321" s="105"/>
      <c r="N1321" s="105"/>
      <c r="O1321" s="105"/>
      <c r="P1321" s="105"/>
      <c r="Q1321" s="1"/>
      <c r="R1321" s="1"/>
      <c r="S1321" s="1"/>
      <c r="T1321" s="1"/>
      <c r="U1321" s="1"/>
      <c r="V1321" s="1"/>
      <c r="W1321" s="1"/>
      <c r="X1321" s="1"/>
      <c r="Y1321" s="1"/>
      <c r="Z1321" s="1"/>
      <c r="AA1321" s="1"/>
      <c r="AB1321" s="1"/>
      <c r="AC1321" s="1"/>
      <c r="AD1321" s="1"/>
    </row>
    <row r="1322" spans="1:30" ht="18.75" customHeight="1">
      <c r="A1322" s="94"/>
      <c r="B1322" s="1"/>
      <c r="C1322" s="1"/>
      <c r="D1322" s="1"/>
      <c r="E1322" s="1"/>
      <c r="F1322" s="1"/>
      <c r="G1322" s="1"/>
      <c r="H1322" s="1"/>
      <c r="I1322" s="1"/>
      <c r="J1322" s="1"/>
      <c r="K1322" s="1"/>
      <c r="L1322" s="1"/>
      <c r="M1322" s="105"/>
      <c r="N1322" s="105"/>
      <c r="O1322" s="105"/>
      <c r="P1322" s="105"/>
      <c r="Q1322" s="1"/>
      <c r="R1322" s="1"/>
      <c r="S1322" s="1"/>
      <c r="T1322" s="1"/>
      <c r="U1322" s="1"/>
      <c r="V1322" s="1"/>
      <c r="W1322" s="1"/>
      <c r="X1322" s="1"/>
      <c r="Y1322" s="1"/>
      <c r="Z1322" s="1"/>
      <c r="AA1322" s="1"/>
      <c r="AB1322" s="1"/>
      <c r="AC1322" s="1"/>
      <c r="AD1322" s="1"/>
    </row>
    <row r="1323" spans="1:30" ht="18.75" customHeight="1">
      <c r="A1323" s="94"/>
      <c r="B1323" s="1"/>
      <c r="C1323" s="1"/>
      <c r="D1323" s="1"/>
      <c r="E1323" s="1"/>
      <c r="F1323" s="1"/>
      <c r="G1323" s="1"/>
      <c r="H1323" s="1"/>
      <c r="I1323" s="1"/>
      <c r="J1323" s="1"/>
      <c r="K1323" s="1"/>
      <c r="L1323" s="1"/>
      <c r="M1323" s="105"/>
      <c r="N1323" s="105"/>
      <c r="O1323" s="105"/>
      <c r="P1323" s="105"/>
      <c r="Q1323" s="1"/>
      <c r="R1323" s="1"/>
      <c r="S1323" s="1"/>
      <c r="T1323" s="1"/>
      <c r="U1323" s="1"/>
      <c r="V1323" s="1"/>
      <c r="W1323" s="1"/>
      <c r="X1323" s="1"/>
      <c r="Y1323" s="1"/>
      <c r="Z1323" s="1"/>
      <c r="AA1323" s="1"/>
      <c r="AB1323" s="1"/>
      <c r="AC1323" s="1"/>
      <c r="AD1323" s="1"/>
    </row>
    <row r="1324" spans="1:30" ht="18.75" customHeight="1">
      <c r="A1324" s="94"/>
      <c r="B1324" s="1"/>
      <c r="C1324" s="1"/>
      <c r="D1324" s="1"/>
      <c r="E1324" s="1"/>
      <c r="F1324" s="1"/>
      <c r="G1324" s="1"/>
      <c r="H1324" s="1"/>
      <c r="I1324" s="1"/>
      <c r="J1324" s="1"/>
      <c r="K1324" s="1"/>
      <c r="L1324" s="1"/>
      <c r="M1324" s="105"/>
      <c r="N1324" s="105"/>
      <c r="O1324" s="105"/>
      <c r="P1324" s="105"/>
      <c r="Q1324" s="1"/>
      <c r="R1324" s="1"/>
      <c r="S1324" s="1"/>
      <c r="T1324" s="1"/>
      <c r="U1324" s="1"/>
      <c r="V1324" s="1"/>
      <c r="W1324" s="1"/>
      <c r="X1324" s="1"/>
      <c r="Y1324" s="1"/>
      <c r="Z1324" s="1"/>
      <c r="AA1324" s="1"/>
      <c r="AB1324" s="1"/>
      <c r="AC1324" s="1"/>
      <c r="AD1324" s="1"/>
    </row>
    <row r="1325" spans="1:30" ht="18.75" customHeight="1">
      <c r="A1325" s="94"/>
      <c r="B1325" s="1"/>
      <c r="C1325" s="1"/>
      <c r="D1325" s="1"/>
      <c r="E1325" s="1"/>
      <c r="F1325" s="1"/>
      <c r="G1325" s="1"/>
      <c r="H1325" s="1"/>
      <c r="I1325" s="1"/>
      <c r="J1325" s="1"/>
      <c r="K1325" s="1"/>
      <c r="L1325" s="1"/>
      <c r="M1325" s="105"/>
      <c r="N1325" s="105"/>
      <c r="O1325" s="105"/>
      <c r="P1325" s="105"/>
      <c r="Q1325" s="1"/>
      <c r="R1325" s="1"/>
      <c r="S1325" s="1"/>
      <c r="T1325" s="1"/>
      <c r="U1325" s="1"/>
      <c r="V1325" s="1"/>
      <c r="W1325" s="1"/>
      <c r="X1325" s="1"/>
      <c r="Y1325" s="1"/>
      <c r="Z1325" s="1"/>
      <c r="AA1325" s="1"/>
      <c r="AB1325" s="1"/>
      <c r="AC1325" s="1"/>
      <c r="AD1325" s="1"/>
    </row>
    <row r="1326" spans="1:30" ht="18.75" customHeight="1">
      <c r="A1326" s="94"/>
      <c r="B1326" s="1"/>
      <c r="C1326" s="1"/>
      <c r="D1326" s="1"/>
      <c r="E1326" s="1"/>
      <c r="F1326" s="1"/>
      <c r="G1326" s="1"/>
      <c r="H1326" s="1"/>
      <c r="I1326" s="1"/>
      <c r="J1326" s="1"/>
      <c r="K1326" s="1"/>
      <c r="L1326" s="1"/>
      <c r="M1326" s="105"/>
      <c r="N1326" s="105"/>
      <c r="O1326" s="105"/>
      <c r="P1326" s="105"/>
      <c r="Q1326" s="1"/>
      <c r="R1326" s="1"/>
      <c r="S1326" s="1"/>
      <c r="T1326" s="1"/>
      <c r="U1326" s="1"/>
      <c r="V1326" s="1"/>
      <c r="W1326" s="1"/>
      <c r="X1326" s="1"/>
      <c r="Y1326" s="1"/>
      <c r="Z1326" s="1"/>
      <c r="AA1326" s="1"/>
      <c r="AB1326" s="1"/>
      <c r="AC1326" s="1"/>
      <c r="AD1326" s="1"/>
    </row>
    <row r="1327" spans="1:30" ht="18.75" customHeight="1">
      <c r="A1327" s="94"/>
      <c r="B1327" s="1"/>
      <c r="C1327" s="1"/>
      <c r="D1327" s="1"/>
      <c r="E1327" s="1"/>
      <c r="F1327" s="1"/>
      <c r="G1327" s="1"/>
      <c r="H1327" s="1"/>
      <c r="I1327" s="1"/>
      <c r="J1327" s="1"/>
      <c r="K1327" s="1"/>
      <c r="L1327" s="1"/>
      <c r="M1327" s="105"/>
      <c r="N1327" s="105"/>
      <c r="O1327" s="105"/>
      <c r="P1327" s="105"/>
      <c r="Q1327" s="1"/>
      <c r="R1327" s="1"/>
      <c r="S1327" s="1"/>
      <c r="T1327" s="1"/>
      <c r="U1327" s="1"/>
      <c r="V1327" s="1"/>
      <c r="W1327" s="1"/>
      <c r="X1327" s="1"/>
      <c r="Y1327" s="1"/>
      <c r="Z1327" s="1"/>
      <c r="AA1327" s="1"/>
      <c r="AB1327" s="1"/>
      <c r="AC1327" s="1"/>
      <c r="AD1327" s="1"/>
    </row>
    <row r="1328" spans="1:30" ht="18.75" customHeight="1">
      <c r="A1328" s="94"/>
      <c r="B1328" s="1"/>
      <c r="C1328" s="1"/>
      <c r="D1328" s="1"/>
      <c r="E1328" s="1"/>
      <c r="F1328" s="1"/>
      <c r="G1328" s="1"/>
      <c r="H1328" s="1"/>
      <c r="I1328" s="1"/>
      <c r="J1328" s="1"/>
      <c r="K1328" s="1"/>
      <c r="L1328" s="1"/>
      <c r="M1328" s="105"/>
      <c r="N1328" s="105"/>
      <c r="O1328" s="105"/>
      <c r="P1328" s="105"/>
      <c r="Q1328" s="1"/>
      <c r="R1328" s="1"/>
      <c r="S1328" s="1"/>
      <c r="T1328" s="1"/>
      <c r="U1328" s="1"/>
      <c r="V1328" s="1"/>
      <c r="W1328" s="1"/>
      <c r="X1328" s="1"/>
      <c r="Y1328" s="1"/>
      <c r="Z1328" s="1"/>
      <c r="AA1328" s="1"/>
      <c r="AB1328" s="1"/>
      <c r="AC1328" s="1"/>
      <c r="AD1328" s="1"/>
    </row>
    <row r="1329" spans="1:30" ht="18.75" customHeight="1">
      <c r="A1329" s="94"/>
      <c r="B1329" s="1"/>
      <c r="C1329" s="1"/>
      <c r="D1329" s="1"/>
      <c r="E1329" s="1"/>
      <c r="F1329" s="1"/>
      <c r="G1329" s="1"/>
      <c r="H1329" s="1"/>
      <c r="I1329" s="1"/>
      <c r="J1329" s="1"/>
      <c r="K1329" s="1"/>
      <c r="L1329" s="1"/>
      <c r="M1329" s="105"/>
      <c r="N1329" s="105"/>
      <c r="O1329" s="105"/>
      <c r="P1329" s="105"/>
      <c r="Q1329" s="1"/>
      <c r="R1329" s="1"/>
      <c r="S1329" s="1"/>
      <c r="T1329" s="1"/>
      <c r="U1329" s="1"/>
      <c r="V1329" s="1"/>
      <c r="W1329" s="1"/>
      <c r="X1329" s="1"/>
      <c r="Y1329" s="1"/>
      <c r="Z1329" s="1"/>
      <c r="AA1329" s="1"/>
      <c r="AB1329" s="1"/>
      <c r="AC1329" s="1"/>
      <c r="AD1329" s="1"/>
    </row>
    <row r="1330" spans="1:30" ht="18.75" customHeight="1">
      <c r="A1330" s="94"/>
      <c r="B1330" s="1"/>
      <c r="C1330" s="1"/>
      <c r="D1330" s="1"/>
      <c r="E1330" s="1"/>
      <c r="F1330" s="1"/>
      <c r="G1330" s="1"/>
      <c r="H1330" s="1"/>
      <c r="I1330" s="1"/>
      <c r="J1330" s="1"/>
      <c r="K1330" s="1"/>
      <c r="L1330" s="1"/>
      <c r="M1330" s="105"/>
      <c r="N1330" s="105"/>
      <c r="O1330" s="105"/>
      <c r="P1330" s="105"/>
      <c r="Q1330" s="1"/>
      <c r="R1330" s="1"/>
      <c r="S1330" s="1"/>
      <c r="T1330" s="1"/>
      <c r="U1330" s="1"/>
      <c r="V1330" s="1"/>
      <c r="W1330" s="1"/>
      <c r="X1330" s="1"/>
      <c r="Y1330" s="1"/>
      <c r="Z1330" s="1"/>
      <c r="AA1330" s="1"/>
      <c r="AB1330" s="1"/>
      <c r="AC1330" s="1"/>
      <c r="AD1330" s="1"/>
    </row>
    <row r="1331" spans="1:30" ht="18.75" customHeight="1">
      <c r="A1331" s="94"/>
      <c r="B1331" s="1"/>
      <c r="C1331" s="1"/>
      <c r="D1331" s="1"/>
      <c r="E1331" s="1"/>
      <c r="F1331" s="1"/>
      <c r="G1331" s="1"/>
      <c r="H1331" s="1"/>
      <c r="I1331" s="1"/>
      <c r="J1331" s="1"/>
      <c r="K1331" s="1"/>
      <c r="L1331" s="1"/>
      <c r="M1331" s="105"/>
      <c r="N1331" s="105"/>
      <c r="O1331" s="105"/>
      <c r="P1331" s="105"/>
      <c r="Q1331" s="1"/>
      <c r="R1331" s="1"/>
      <c r="S1331" s="1"/>
      <c r="T1331" s="1"/>
      <c r="U1331" s="1"/>
      <c r="V1331" s="1"/>
      <c r="W1331" s="1"/>
      <c r="X1331" s="1"/>
      <c r="Y1331" s="1"/>
      <c r="Z1331" s="1"/>
      <c r="AA1331" s="1"/>
      <c r="AB1331" s="1"/>
      <c r="AC1331" s="1"/>
      <c r="AD1331" s="1"/>
    </row>
    <row r="1332" spans="1:30" ht="18.75" customHeight="1">
      <c r="A1332" s="94"/>
      <c r="B1332" s="1"/>
      <c r="C1332" s="1"/>
      <c r="D1332" s="1"/>
      <c r="E1332" s="1"/>
      <c r="F1332" s="1"/>
      <c r="G1332" s="1"/>
      <c r="H1332" s="1"/>
      <c r="I1332" s="1"/>
      <c r="J1332" s="1"/>
      <c r="K1332" s="1"/>
      <c r="L1332" s="1"/>
      <c r="M1332" s="105"/>
      <c r="N1332" s="105"/>
      <c r="O1332" s="105"/>
      <c r="P1332" s="105"/>
      <c r="Q1332" s="1"/>
      <c r="R1332" s="1"/>
      <c r="S1332" s="1"/>
      <c r="T1332" s="1"/>
      <c r="U1332" s="1"/>
      <c r="V1332" s="1"/>
      <c r="W1332" s="1"/>
      <c r="X1332" s="1"/>
      <c r="Y1332" s="1"/>
      <c r="Z1332" s="1"/>
      <c r="AA1332" s="1"/>
      <c r="AB1332" s="1"/>
      <c r="AC1332" s="1"/>
      <c r="AD1332" s="1"/>
    </row>
    <row r="1333" spans="1:30" ht="18.75" customHeight="1">
      <c r="A1333" s="94"/>
      <c r="B1333" s="1"/>
      <c r="C1333" s="1"/>
      <c r="D1333" s="1"/>
      <c r="E1333" s="1"/>
      <c r="F1333" s="1"/>
      <c r="G1333" s="1"/>
      <c r="H1333" s="1"/>
      <c r="I1333" s="1"/>
      <c r="J1333" s="1"/>
      <c r="K1333" s="1"/>
      <c r="L1333" s="1"/>
      <c r="M1333" s="105"/>
      <c r="N1333" s="105"/>
      <c r="O1333" s="105"/>
      <c r="P1333" s="105"/>
      <c r="Q1333" s="1"/>
      <c r="R1333" s="1"/>
      <c r="S1333" s="1"/>
      <c r="T1333" s="1"/>
      <c r="U1333" s="1"/>
      <c r="V1333" s="1"/>
      <c r="W1333" s="1"/>
      <c r="X1333" s="1"/>
      <c r="Y1333" s="1"/>
      <c r="Z1333" s="1"/>
      <c r="AA1333" s="1"/>
      <c r="AB1333" s="1"/>
      <c r="AC1333" s="1"/>
      <c r="AD1333" s="1"/>
    </row>
    <row r="1334" spans="1:30" ht="18.75" customHeight="1">
      <c r="A1334" s="94"/>
      <c r="B1334" s="1"/>
      <c r="C1334" s="1"/>
      <c r="D1334" s="1"/>
      <c r="E1334" s="1"/>
      <c r="F1334" s="1"/>
      <c r="G1334" s="1"/>
      <c r="H1334" s="1"/>
      <c r="I1334" s="1"/>
      <c r="J1334" s="1"/>
      <c r="K1334" s="1"/>
      <c r="L1334" s="1"/>
      <c r="M1334" s="105"/>
      <c r="N1334" s="105"/>
      <c r="O1334" s="105"/>
      <c r="P1334" s="105"/>
      <c r="Q1334" s="1"/>
      <c r="R1334" s="1"/>
      <c r="S1334" s="1"/>
      <c r="T1334" s="1"/>
      <c r="U1334" s="1"/>
      <c r="V1334" s="1"/>
      <c r="W1334" s="1"/>
      <c r="X1334" s="1"/>
      <c r="Y1334" s="1"/>
      <c r="Z1334" s="1"/>
      <c r="AA1334" s="1"/>
      <c r="AB1334" s="1"/>
      <c r="AC1334" s="1"/>
      <c r="AD1334" s="1"/>
    </row>
    <row r="1335" spans="1:30" ht="18.75" customHeight="1">
      <c r="A1335" s="94"/>
      <c r="B1335" s="1"/>
      <c r="C1335" s="1"/>
      <c r="D1335" s="1"/>
      <c r="E1335" s="1"/>
      <c r="F1335" s="1"/>
      <c r="G1335" s="1"/>
      <c r="H1335" s="1"/>
      <c r="I1335" s="1"/>
      <c r="J1335" s="1"/>
      <c r="K1335" s="1"/>
      <c r="L1335" s="1"/>
      <c r="M1335" s="105"/>
      <c r="N1335" s="105"/>
      <c r="O1335" s="105"/>
      <c r="P1335" s="105"/>
      <c r="Q1335" s="1"/>
      <c r="R1335" s="1"/>
      <c r="S1335" s="1"/>
      <c r="T1335" s="1"/>
      <c r="U1335" s="1"/>
      <c r="V1335" s="1"/>
      <c r="W1335" s="1"/>
      <c r="X1335" s="1"/>
      <c r="Y1335" s="1"/>
      <c r="Z1335" s="1"/>
      <c r="AA1335" s="1"/>
      <c r="AB1335" s="1"/>
      <c r="AC1335" s="1"/>
      <c r="AD1335" s="1"/>
    </row>
    <row r="1336" spans="1:30" ht="18.75" customHeight="1">
      <c r="A1336" s="94"/>
      <c r="B1336" s="1"/>
      <c r="C1336" s="1"/>
      <c r="D1336" s="1"/>
      <c r="E1336" s="1"/>
      <c r="F1336" s="1"/>
      <c r="G1336" s="1"/>
      <c r="H1336" s="1"/>
      <c r="I1336" s="1"/>
      <c r="J1336" s="1"/>
      <c r="K1336" s="1"/>
      <c r="L1336" s="1"/>
      <c r="M1336" s="105"/>
      <c r="N1336" s="105"/>
      <c r="O1336" s="105"/>
      <c r="P1336" s="105"/>
      <c r="Q1336" s="1"/>
      <c r="R1336" s="1"/>
      <c r="S1336" s="1"/>
      <c r="T1336" s="1"/>
      <c r="U1336" s="1"/>
      <c r="V1336" s="1"/>
      <c r="W1336" s="1"/>
      <c r="X1336" s="1"/>
      <c r="Y1336" s="1"/>
      <c r="Z1336" s="1"/>
      <c r="AA1336" s="1"/>
      <c r="AB1336" s="1"/>
      <c r="AC1336" s="1"/>
      <c r="AD1336" s="1"/>
    </row>
    <row r="1337" spans="1:30" ht="18.75" customHeight="1">
      <c r="A1337" s="94"/>
      <c r="B1337" s="1"/>
      <c r="C1337" s="1"/>
      <c r="D1337" s="1"/>
      <c r="E1337" s="1"/>
      <c r="F1337" s="1"/>
      <c r="G1337" s="1"/>
      <c r="H1337" s="1"/>
      <c r="I1337" s="1"/>
      <c r="J1337" s="1"/>
      <c r="K1337" s="1"/>
      <c r="L1337" s="1"/>
      <c r="M1337" s="105"/>
      <c r="N1337" s="105"/>
      <c r="O1337" s="105"/>
      <c r="P1337" s="105"/>
      <c r="Q1337" s="1"/>
      <c r="R1337" s="1"/>
      <c r="S1337" s="1"/>
      <c r="T1337" s="1"/>
      <c r="U1337" s="1"/>
      <c r="V1337" s="1"/>
      <c r="W1337" s="1"/>
      <c r="X1337" s="1"/>
      <c r="Y1337" s="1"/>
      <c r="Z1337" s="1"/>
      <c r="AA1337" s="1"/>
      <c r="AB1337" s="1"/>
      <c r="AC1337" s="1"/>
      <c r="AD1337" s="1"/>
    </row>
    <row r="1338" spans="1:30" ht="18.75" customHeight="1">
      <c r="A1338" s="94"/>
      <c r="B1338" s="1"/>
      <c r="C1338" s="1"/>
      <c r="D1338" s="1"/>
      <c r="E1338" s="1"/>
      <c r="F1338" s="1"/>
      <c r="G1338" s="1"/>
      <c r="H1338" s="1"/>
      <c r="I1338" s="1"/>
      <c r="J1338" s="1"/>
      <c r="K1338" s="1"/>
      <c r="L1338" s="1"/>
      <c r="M1338" s="105"/>
      <c r="N1338" s="105"/>
      <c r="O1338" s="105"/>
      <c r="P1338" s="105"/>
      <c r="Q1338" s="1"/>
      <c r="R1338" s="1"/>
      <c r="S1338" s="1"/>
      <c r="T1338" s="1"/>
      <c r="U1338" s="1"/>
      <c r="V1338" s="1"/>
      <c r="W1338" s="1"/>
      <c r="X1338" s="1"/>
      <c r="Y1338" s="1"/>
      <c r="Z1338" s="1"/>
      <c r="AA1338" s="1"/>
      <c r="AB1338" s="1"/>
      <c r="AC1338" s="1"/>
      <c r="AD1338" s="1"/>
    </row>
    <row r="1339" spans="1:30" ht="18.75" customHeight="1">
      <c r="A1339" s="94"/>
      <c r="B1339" s="1"/>
      <c r="C1339" s="1"/>
      <c r="D1339" s="1"/>
      <c r="E1339" s="1"/>
      <c r="F1339" s="1"/>
      <c r="G1339" s="1"/>
      <c r="H1339" s="1"/>
      <c r="I1339" s="1"/>
      <c r="J1339" s="1"/>
      <c r="K1339" s="1"/>
      <c r="L1339" s="1"/>
      <c r="M1339" s="105"/>
      <c r="N1339" s="105"/>
      <c r="O1339" s="105"/>
      <c r="P1339" s="105"/>
      <c r="Q1339" s="1"/>
      <c r="R1339" s="1"/>
      <c r="S1339" s="1"/>
      <c r="T1339" s="1"/>
      <c r="U1339" s="1"/>
      <c r="V1339" s="1"/>
      <c r="W1339" s="1"/>
      <c r="X1339" s="1"/>
      <c r="Y1339" s="1"/>
      <c r="Z1339" s="1"/>
      <c r="AA1339" s="1"/>
      <c r="AB1339" s="1"/>
      <c r="AC1339" s="1"/>
      <c r="AD1339" s="1"/>
    </row>
    <row r="1340" spans="1:30" ht="18.75" customHeight="1">
      <c r="A1340" s="94"/>
      <c r="B1340" s="1"/>
      <c r="C1340" s="1"/>
      <c r="D1340" s="1"/>
      <c r="E1340" s="1"/>
      <c r="F1340" s="1"/>
      <c r="G1340" s="1"/>
      <c r="H1340" s="1"/>
      <c r="I1340" s="1"/>
      <c r="J1340" s="1"/>
      <c r="K1340" s="1"/>
      <c r="L1340" s="1"/>
      <c r="M1340" s="105"/>
      <c r="N1340" s="105"/>
      <c r="O1340" s="105"/>
      <c r="P1340" s="105"/>
      <c r="Q1340" s="1"/>
      <c r="R1340" s="1"/>
      <c r="S1340" s="1"/>
      <c r="T1340" s="1"/>
      <c r="U1340" s="1"/>
      <c r="V1340" s="1"/>
      <c r="W1340" s="1"/>
      <c r="X1340" s="1"/>
      <c r="Y1340" s="1"/>
      <c r="Z1340" s="1"/>
      <c r="AA1340" s="1"/>
      <c r="AB1340" s="1"/>
      <c r="AC1340" s="1"/>
      <c r="AD1340" s="1"/>
    </row>
    <row r="1341" spans="1:30" ht="18.75" customHeight="1">
      <c r="A1341" s="94"/>
      <c r="B1341" s="1"/>
      <c r="C1341" s="1"/>
      <c r="D1341" s="1"/>
      <c r="E1341" s="1"/>
      <c r="F1341" s="1"/>
      <c r="G1341" s="1"/>
      <c r="H1341" s="1"/>
      <c r="I1341" s="1"/>
      <c r="J1341" s="1"/>
      <c r="K1341" s="1"/>
      <c r="L1341" s="1"/>
      <c r="M1341" s="105"/>
      <c r="N1341" s="105"/>
      <c r="O1341" s="105"/>
      <c r="P1341" s="105"/>
      <c r="Q1341" s="1"/>
      <c r="R1341" s="1"/>
      <c r="S1341" s="1"/>
      <c r="T1341" s="1"/>
      <c r="U1341" s="1"/>
      <c r="V1341" s="1"/>
      <c r="W1341" s="1"/>
      <c r="X1341" s="1"/>
      <c r="Y1341" s="1"/>
      <c r="Z1341" s="1"/>
      <c r="AA1341" s="1"/>
      <c r="AB1341" s="1"/>
      <c r="AC1341" s="1"/>
      <c r="AD1341" s="1"/>
    </row>
    <row r="1342" spans="1:30" ht="18.75" customHeight="1">
      <c r="A1342" s="94"/>
      <c r="B1342" s="1"/>
      <c r="C1342" s="1"/>
      <c r="D1342" s="1"/>
      <c r="E1342" s="1"/>
      <c r="F1342" s="1"/>
      <c r="G1342" s="1"/>
      <c r="H1342" s="1"/>
      <c r="I1342" s="1"/>
      <c r="J1342" s="1"/>
      <c r="K1342" s="1"/>
      <c r="L1342" s="1"/>
      <c r="M1342" s="105"/>
      <c r="N1342" s="105"/>
      <c r="O1342" s="105"/>
      <c r="P1342" s="105"/>
      <c r="Q1342" s="1"/>
      <c r="R1342" s="1"/>
      <c r="S1342" s="1"/>
      <c r="T1342" s="1"/>
      <c r="U1342" s="1"/>
      <c r="V1342" s="1"/>
      <c r="W1342" s="1"/>
      <c r="X1342" s="1"/>
      <c r="Y1342" s="1"/>
      <c r="Z1342" s="1"/>
      <c r="AA1342" s="1"/>
      <c r="AB1342" s="1"/>
      <c r="AC1342" s="1"/>
      <c r="AD1342" s="1"/>
    </row>
    <row r="1343" spans="1:30" ht="18.75" customHeight="1">
      <c r="A1343" s="94"/>
      <c r="B1343" s="1"/>
      <c r="C1343" s="1"/>
      <c r="D1343" s="1"/>
      <c r="E1343" s="1"/>
      <c r="F1343" s="1"/>
      <c r="G1343" s="1"/>
      <c r="H1343" s="1"/>
      <c r="I1343" s="1"/>
      <c r="J1343" s="1"/>
      <c r="K1343" s="1"/>
      <c r="L1343" s="1"/>
      <c r="M1343" s="105"/>
      <c r="N1343" s="105"/>
      <c r="O1343" s="105"/>
      <c r="P1343" s="105"/>
      <c r="Q1343" s="1"/>
      <c r="R1343" s="1"/>
      <c r="S1343" s="1"/>
      <c r="T1343" s="1"/>
      <c r="U1343" s="1"/>
      <c r="V1343" s="1"/>
      <c r="W1343" s="1"/>
      <c r="X1343" s="1"/>
      <c r="Y1343" s="1"/>
      <c r="Z1343" s="1"/>
      <c r="AA1343" s="1"/>
      <c r="AB1343" s="1"/>
      <c r="AC1343" s="1"/>
      <c r="AD1343" s="1"/>
    </row>
    <row r="1344" spans="1:30" ht="18.75" customHeight="1">
      <c r="A1344" s="94"/>
      <c r="B1344" s="1"/>
      <c r="C1344" s="1"/>
      <c r="D1344" s="1"/>
      <c r="E1344" s="1"/>
      <c r="F1344" s="1"/>
      <c r="G1344" s="1"/>
      <c r="H1344" s="1"/>
      <c r="I1344" s="1"/>
      <c r="J1344" s="1"/>
      <c r="K1344" s="1"/>
      <c r="L1344" s="1"/>
      <c r="M1344" s="105"/>
      <c r="N1344" s="105"/>
      <c r="O1344" s="105"/>
      <c r="P1344" s="105"/>
      <c r="Q1344" s="1"/>
      <c r="R1344" s="1"/>
      <c r="S1344" s="1"/>
      <c r="T1344" s="1"/>
      <c r="U1344" s="1"/>
      <c r="V1344" s="1"/>
      <c r="W1344" s="1"/>
      <c r="X1344" s="1"/>
      <c r="Y1344" s="1"/>
      <c r="Z1344" s="1"/>
      <c r="AA1344" s="1"/>
      <c r="AB1344" s="1"/>
      <c r="AC1344" s="1"/>
      <c r="AD1344" s="1"/>
    </row>
    <row r="1345" spans="1:30" ht="18.75" customHeight="1">
      <c r="A1345" s="94"/>
      <c r="B1345" s="1"/>
      <c r="C1345" s="1"/>
      <c r="D1345" s="1"/>
      <c r="E1345" s="1"/>
      <c r="F1345" s="1"/>
      <c r="G1345" s="1"/>
      <c r="H1345" s="1"/>
      <c r="I1345" s="1"/>
      <c r="J1345" s="1"/>
      <c r="K1345" s="1"/>
      <c r="L1345" s="1"/>
      <c r="M1345" s="105"/>
      <c r="N1345" s="105"/>
      <c r="O1345" s="105"/>
      <c r="P1345" s="105"/>
      <c r="Q1345" s="1"/>
      <c r="R1345" s="1"/>
      <c r="S1345" s="1"/>
      <c r="T1345" s="1"/>
      <c r="U1345" s="1"/>
      <c r="V1345" s="1"/>
      <c r="W1345" s="1"/>
      <c r="X1345" s="1"/>
      <c r="Y1345" s="1"/>
      <c r="Z1345" s="1"/>
      <c r="AA1345" s="1"/>
      <c r="AB1345" s="1"/>
      <c r="AC1345" s="1"/>
      <c r="AD1345" s="1"/>
    </row>
    <row r="1346" spans="1:30" ht="18.75" customHeight="1">
      <c r="A1346" s="94"/>
      <c r="B1346" s="1"/>
      <c r="C1346" s="1"/>
      <c r="D1346" s="1"/>
      <c r="E1346" s="1"/>
      <c r="F1346" s="1"/>
      <c r="G1346" s="1"/>
      <c r="H1346" s="1"/>
      <c r="I1346" s="1"/>
      <c r="J1346" s="1"/>
      <c r="K1346" s="1"/>
      <c r="L1346" s="1"/>
      <c r="M1346" s="105"/>
      <c r="N1346" s="105"/>
      <c r="O1346" s="105"/>
      <c r="P1346" s="105"/>
      <c r="Q1346" s="1"/>
      <c r="R1346" s="1"/>
      <c r="S1346" s="1"/>
      <c r="T1346" s="1"/>
      <c r="U1346" s="1"/>
      <c r="V1346" s="1"/>
      <c r="W1346" s="1"/>
      <c r="X1346" s="1"/>
      <c r="Y1346" s="1"/>
      <c r="Z1346" s="1"/>
      <c r="AA1346" s="1"/>
      <c r="AB1346" s="1"/>
      <c r="AC1346" s="1"/>
      <c r="AD1346" s="1"/>
    </row>
    <row r="1347" spans="1:30" ht="18.75" customHeight="1">
      <c r="A1347" s="94"/>
      <c r="B1347" s="1"/>
      <c r="C1347" s="1"/>
      <c r="D1347" s="1"/>
      <c r="E1347" s="1"/>
      <c r="F1347" s="1"/>
      <c r="G1347" s="1"/>
      <c r="H1347" s="1"/>
      <c r="I1347" s="1"/>
      <c r="J1347" s="1"/>
      <c r="K1347" s="1"/>
      <c r="L1347" s="1"/>
      <c r="M1347" s="105"/>
      <c r="N1347" s="105"/>
      <c r="O1347" s="105"/>
      <c r="P1347" s="105"/>
      <c r="Q1347" s="1"/>
      <c r="R1347" s="1"/>
      <c r="S1347" s="1"/>
      <c r="T1347" s="1"/>
      <c r="U1347" s="1"/>
      <c r="V1347" s="1"/>
      <c r="W1347" s="1"/>
      <c r="X1347" s="1"/>
      <c r="Y1347" s="1"/>
      <c r="Z1347" s="1"/>
      <c r="AA1347" s="1"/>
      <c r="AB1347" s="1"/>
      <c r="AC1347" s="1"/>
      <c r="AD1347" s="1"/>
    </row>
    <row r="1348" spans="1:30" ht="18.75" customHeight="1">
      <c r="A1348" s="94"/>
      <c r="B1348" s="1"/>
      <c r="C1348" s="1"/>
      <c r="D1348" s="1"/>
      <c r="E1348" s="1"/>
      <c r="F1348" s="1"/>
      <c r="G1348" s="1"/>
      <c r="H1348" s="1"/>
      <c r="I1348" s="1"/>
      <c r="J1348" s="1"/>
      <c r="K1348" s="1"/>
      <c r="L1348" s="1"/>
      <c r="M1348" s="105"/>
      <c r="N1348" s="105"/>
      <c r="O1348" s="105"/>
      <c r="P1348" s="105"/>
      <c r="Q1348" s="1"/>
      <c r="R1348" s="1"/>
      <c r="S1348" s="1"/>
      <c r="T1348" s="1"/>
      <c r="U1348" s="1"/>
      <c r="V1348" s="1"/>
      <c r="W1348" s="1"/>
      <c r="X1348" s="1"/>
      <c r="Y1348" s="1"/>
      <c r="Z1348" s="1"/>
      <c r="AA1348" s="1"/>
      <c r="AB1348" s="1"/>
      <c r="AC1348" s="1"/>
      <c r="AD1348" s="1"/>
    </row>
    <row r="1349" spans="1:30" ht="18.75" customHeight="1">
      <c r="A1349" s="94"/>
      <c r="B1349" s="1"/>
      <c r="C1349" s="1"/>
      <c r="D1349" s="1"/>
      <c r="E1349" s="1"/>
      <c r="F1349" s="1"/>
      <c r="G1349" s="1"/>
      <c r="H1349" s="1"/>
      <c r="I1349" s="1"/>
      <c r="J1349" s="1"/>
      <c r="K1349" s="1"/>
      <c r="L1349" s="1"/>
      <c r="M1349" s="105"/>
      <c r="N1349" s="105"/>
      <c r="O1349" s="105"/>
      <c r="P1349" s="105"/>
      <c r="Q1349" s="1"/>
      <c r="R1349" s="1"/>
      <c r="S1349" s="1"/>
      <c r="T1349" s="1"/>
      <c r="U1349" s="1"/>
      <c r="V1349" s="1"/>
      <c r="W1349" s="1"/>
      <c r="X1349" s="1"/>
      <c r="Y1349" s="1"/>
      <c r="Z1349" s="1"/>
      <c r="AA1349" s="1"/>
      <c r="AB1349" s="1"/>
      <c r="AC1349" s="1"/>
      <c r="AD1349" s="1"/>
    </row>
    <row r="1350" spans="1:30" ht="18.75" customHeight="1">
      <c r="A1350" s="94"/>
      <c r="B1350" s="1"/>
      <c r="C1350" s="1"/>
      <c r="D1350" s="1"/>
      <c r="E1350" s="1"/>
      <c r="F1350" s="1"/>
      <c r="G1350" s="1"/>
      <c r="H1350" s="1"/>
      <c r="I1350" s="1"/>
      <c r="J1350" s="1"/>
      <c r="K1350" s="1"/>
      <c r="L1350" s="1"/>
      <c r="M1350" s="105"/>
      <c r="N1350" s="105"/>
      <c r="O1350" s="105"/>
      <c r="P1350" s="105"/>
      <c r="Q1350" s="1"/>
      <c r="R1350" s="1"/>
      <c r="S1350" s="1"/>
      <c r="T1350" s="1"/>
      <c r="U1350" s="1"/>
      <c r="V1350" s="1"/>
      <c r="W1350" s="1"/>
      <c r="X1350" s="1"/>
      <c r="Y1350" s="1"/>
      <c r="Z1350" s="1"/>
      <c r="AA1350" s="1"/>
      <c r="AB1350" s="1"/>
      <c r="AC1350" s="1"/>
      <c r="AD1350" s="1"/>
    </row>
    <row r="1351" spans="1:30" ht="18.75" customHeight="1">
      <c r="A1351" s="94"/>
      <c r="B1351" s="1"/>
      <c r="C1351" s="1"/>
      <c r="D1351" s="1"/>
      <c r="E1351" s="1"/>
      <c r="F1351" s="1"/>
      <c r="G1351" s="1"/>
      <c r="H1351" s="1"/>
      <c r="I1351" s="1"/>
      <c r="J1351" s="1"/>
      <c r="K1351" s="1"/>
      <c r="L1351" s="1"/>
      <c r="M1351" s="105"/>
      <c r="N1351" s="105"/>
      <c r="O1351" s="105"/>
      <c r="P1351" s="105"/>
      <c r="Q1351" s="1"/>
      <c r="R1351" s="1"/>
      <c r="S1351" s="1"/>
      <c r="T1351" s="1"/>
      <c r="U1351" s="1"/>
      <c r="V1351" s="1"/>
      <c r="W1351" s="1"/>
      <c r="X1351" s="1"/>
      <c r="Y1351" s="1"/>
      <c r="Z1351" s="1"/>
      <c r="AA1351" s="1"/>
      <c r="AB1351" s="1"/>
      <c r="AC1351" s="1"/>
      <c r="AD1351" s="1"/>
    </row>
    <row r="1352" spans="1:30" ht="18.75" customHeight="1">
      <c r="A1352" s="94"/>
      <c r="B1352" s="1"/>
      <c r="C1352" s="1"/>
      <c r="D1352" s="1"/>
      <c r="E1352" s="1"/>
      <c r="F1352" s="1"/>
      <c r="G1352" s="1"/>
      <c r="H1352" s="1"/>
      <c r="I1352" s="1"/>
      <c r="J1352" s="1"/>
      <c r="K1352" s="1"/>
      <c r="L1352" s="1"/>
      <c r="M1352" s="105"/>
      <c r="N1352" s="105"/>
      <c r="O1352" s="105"/>
      <c r="P1352" s="105"/>
      <c r="Q1352" s="1"/>
      <c r="R1352" s="1"/>
      <c r="S1352" s="1"/>
      <c r="T1352" s="1"/>
      <c r="U1352" s="1"/>
      <c r="V1352" s="1"/>
      <c r="W1352" s="1"/>
      <c r="X1352" s="1"/>
      <c r="Y1352" s="1"/>
      <c r="Z1352" s="1"/>
      <c r="AA1352" s="1"/>
      <c r="AB1352" s="1"/>
      <c r="AC1352" s="1"/>
      <c r="AD1352" s="1"/>
    </row>
    <row r="1353" spans="1:30" ht="18.75" customHeight="1">
      <c r="A1353" s="94"/>
      <c r="B1353" s="1"/>
      <c r="C1353" s="1"/>
      <c r="D1353" s="1"/>
      <c r="E1353" s="1"/>
      <c r="F1353" s="1"/>
      <c r="G1353" s="1"/>
      <c r="H1353" s="1"/>
      <c r="I1353" s="1"/>
      <c r="J1353" s="1"/>
      <c r="K1353" s="1"/>
      <c r="L1353" s="1"/>
      <c r="M1353" s="105"/>
      <c r="N1353" s="105"/>
      <c r="O1353" s="105"/>
      <c r="P1353" s="105"/>
      <c r="Q1353" s="1"/>
      <c r="R1353" s="1"/>
      <c r="S1353" s="1"/>
      <c r="T1353" s="1"/>
      <c r="U1353" s="1"/>
      <c r="V1353" s="1"/>
      <c r="W1353" s="1"/>
      <c r="X1353" s="1"/>
      <c r="Y1353" s="1"/>
      <c r="Z1353" s="1"/>
      <c r="AA1353" s="1"/>
      <c r="AB1353" s="1"/>
      <c r="AC1353" s="1"/>
      <c r="AD1353" s="1"/>
    </row>
    <row r="1354" spans="1:30" ht="18.75" customHeight="1">
      <c r="A1354" s="94"/>
      <c r="B1354" s="1"/>
      <c r="C1354" s="1"/>
      <c r="D1354" s="1"/>
      <c r="E1354" s="1"/>
      <c r="F1354" s="1"/>
      <c r="G1354" s="1"/>
      <c r="H1354" s="1"/>
      <c r="I1354" s="1"/>
      <c r="J1354" s="1"/>
      <c r="K1354" s="1"/>
      <c r="L1354" s="1"/>
      <c r="M1354" s="105"/>
      <c r="N1354" s="105"/>
      <c r="O1354" s="105"/>
      <c r="P1354" s="105"/>
      <c r="Q1354" s="1"/>
      <c r="R1354" s="1"/>
      <c r="S1354" s="1"/>
      <c r="T1354" s="1"/>
      <c r="U1354" s="1"/>
      <c r="V1354" s="1"/>
      <c r="W1354" s="1"/>
      <c r="X1354" s="1"/>
      <c r="Y1354" s="1"/>
      <c r="Z1354" s="1"/>
      <c r="AA1354" s="1"/>
      <c r="AB1354" s="1"/>
      <c r="AC1354" s="1"/>
      <c r="AD1354" s="1"/>
    </row>
    <row r="1355" spans="1:30" ht="18.75" customHeight="1">
      <c r="A1355" s="94"/>
      <c r="B1355" s="1"/>
      <c r="C1355" s="1"/>
      <c r="D1355" s="1"/>
      <c r="E1355" s="1"/>
      <c r="F1355" s="1"/>
      <c r="G1355" s="1"/>
      <c r="H1355" s="1"/>
      <c r="I1355" s="1"/>
      <c r="J1355" s="1"/>
      <c r="K1355" s="1"/>
      <c r="L1355" s="1"/>
      <c r="M1355" s="105"/>
      <c r="N1355" s="105"/>
      <c r="O1355" s="105"/>
      <c r="P1355" s="105"/>
      <c r="Q1355" s="1"/>
      <c r="R1355" s="1"/>
      <c r="S1355" s="1"/>
      <c r="T1355" s="1"/>
      <c r="U1355" s="1"/>
      <c r="V1355" s="1"/>
      <c r="W1355" s="1"/>
      <c r="X1355" s="1"/>
      <c r="Y1355" s="1"/>
      <c r="Z1355" s="1"/>
      <c r="AA1355" s="1"/>
      <c r="AB1355" s="1"/>
      <c r="AC1355" s="1"/>
      <c r="AD1355" s="1"/>
    </row>
    <row r="1356" spans="1:30" ht="18.75" customHeight="1">
      <c r="A1356" s="94"/>
      <c r="B1356" s="1"/>
      <c r="C1356" s="1"/>
      <c r="D1356" s="1"/>
      <c r="E1356" s="1"/>
      <c r="F1356" s="1"/>
      <c r="G1356" s="1"/>
      <c r="H1356" s="1"/>
      <c r="I1356" s="1"/>
      <c r="J1356" s="1"/>
      <c r="K1356" s="1"/>
      <c r="L1356" s="1"/>
      <c r="M1356" s="105"/>
      <c r="N1356" s="105"/>
      <c r="O1356" s="105"/>
      <c r="P1356" s="105"/>
      <c r="Q1356" s="1"/>
      <c r="R1356" s="1"/>
      <c r="S1356" s="1"/>
      <c r="T1356" s="1"/>
      <c r="U1356" s="1"/>
      <c r="V1356" s="1"/>
      <c r="W1356" s="1"/>
      <c r="X1356" s="1"/>
      <c r="Y1356" s="1"/>
      <c r="Z1356" s="1"/>
      <c r="AA1356" s="1"/>
      <c r="AB1356" s="1"/>
      <c r="AC1356" s="1"/>
      <c r="AD1356" s="1"/>
    </row>
    <row r="1357" spans="1:30" ht="18.75" customHeight="1">
      <c r="A1357" s="94"/>
      <c r="B1357" s="1"/>
      <c r="C1357" s="1"/>
      <c r="D1357" s="1"/>
      <c r="E1357" s="1"/>
      <c r="F1357" s="1"/>
      <c r="G1357" s="1"/>
      <c r="H1357" s="1"/>
      <c r="I1357" s="1"/>
      <c r="J1357" s="1"/>
      <c r="K1357" s="1"/>
      <c r="L1357" s="1"/>
      <c r="M1357" s="105"/>
      <c r="N1357" s="105"/>
      <c r="O1357" s="105"/>
      <c r="P1357" s="105"/>
      <c r="Q1357" s="1"/>
      <c r="R1357" s="1"/>
      <c r="S1357" s="1"/>
      <c r="T1357" s="1"/>
      <c r="U1357" s="1"/>
      <c r="V1357" s="1"/>
      <c r="W1357" s="1"/>
      <c r="X1357" s="1"/>
      <c r="Y1357" s="1"/>
      <c r="Z1357" s="1"/>
      <c r="AA1357" s="1"/>
      <c r="AB1357" s="1"/>
      <c r="AC1357" s="1"/>
      <c r="AD1357" s="1"/>
    </row>
    <row r="1358" spans="1:30" ht="18.75" customHeight="1">
      <c r="A1358" s="94"/>
      <c r="B1358" s="1"/>
      <c r="C1358" s="1"/>
      <c r="D1358" s="1"/>
      <c r="E1358" s="1"/>
      <c r="F1358" s="1"/>
      <c r="G1358" s="1"/>
      <c r="H1358" s="1"/>
      <c r="I1358" s="1"/>
      <c r="J1358" s="1"/>
      <c r="K1358" s="1"/>
      <c r="L1358" s="1"/>
      <c r="M1358" s="105"/>
      <c r="N1358" s="105"/>
      <c r="O1358" s="105"/>
      <c r="P1358" s="105"/>
      <c r="Q1358" s="1"/>
      <c r="R1358" s="1"/>
      <c r="S1358" s="1"/>
      <c r="T1358" s="1"/>
      <c r="U1358" s="1"/>
      <c r="V1358" s="1"/>
      <c r="W1358" s="1"/>
      <c r="X1358" s="1"/>
      <c r="Y1358" s="1"/>
      <c r="Z1358" s="1"/>
      <c r="AA1358" s="1"/>
      <c r="AB1358" s="1"/>
      <c r="AC1358" s="1"/>
      <c r="AD1358" s="1"/>
    </row>
    <row r="1359" spans="1:30" ht="18.75" customHeight="1">
      <c r="A1359" s="94"/>
      <c r="B1359" s="1"/>
      <c r="C1359" s="1"/>
      <c r="D1359" s="1"/>
      <c r="E1359" s="1"/>
      <c r="F1359" s="1"/>
      <c r="G1359" s="1"/>
      <c r="H1359" s="1"/>
      <c r="I1359" s="1"/>
      <c r="J1359" s="1"/>
      <c r="K1359" s="1"/>
      <c r="L1359" s="1"/>
      <c r="M1359" s="105"/>
      <c r="N1359" s="105"/>
      <c r="O1359" s="105"/>
      <c r="P1359" s="105"/>
      <c r="Q1359" s="1"/>
      <c r="R1359" s="1"/>
      <c r="S1359" s="1"/>
      <c r="T1359" s="1"/>
      <c r="U1359" s="1"/>
      <c r="V1359" s="1"/>
      <c r="W1359" s="1"/>
      <c r="X1359" s="1"/>
      <c r="Y1359" s="1"/>
      <c r="Z1359" s="1"/>
      <c r="AA1359" s="1"/>
      <c r="AB1359" s="1"/>
      <c r="AC1359" s="1"/>
      <c r="AD1359" s="1"/>
    </row>
    <row r="1360" spans="1:30" ht="18.75" customHeight="1">
      <c r="A1360" s="94"/>
      <c r="B1360" s="1"/>
      <c r="C1360" s="1"/>
      <c r="D1360" s="1"/>
      <c r="E1360" s="1"/>
      <c r="F1360" s="1"/>
      <c r="G1360" s="1"/>
      <c r="H1360" s="1"/>
      <c r="I1360" s="1"/>
      <c r="J1360" s="1"/>
      <c r="K1360" s="1"/>
      <c r="L1360" s="1"/>
      <c r="M1360" s="105"/>
      <c r="N1360" s="105"/>
      <c r="O1360" s="105"/>
      <c r="P1360" s="105"/>
      <c r="Q1360" s="1"/>
      <c r="R1360" s="1"/>
      <c r="S1360" s="1"/>
      <c r="T1360" s="1"/>
      <c r="U1360" s="1"/>
      <c r="V1360" s="1"/>
      <c r="W1360" s="1"/>
      <c r="X1360" s="1"/>
      <c r="Y1360" s="1"/>
      <c r="Z1360" s="1"/>
      <c r="AA1360" s="1"/>
      <c r="AB1360" s="1"/>
      <c r="AC1360" s="1"/>
      <c r="AD1360" s="1"/>
    </row>
    <row r="1361" spans="1:30" ht="18.75" customHeight="1">
      <c r="A1361" s="94"/>
      <c r="B1361" s="1"/>
      <c r="C1361" s="1"/>
      <c r="D1361" s="1"/>
      <c r="E1361" s="1"/>
      <c r="F1361" s="1"/>
      <c r="G1361" s="1"/>
      <c r="H1361" s="1"/>
      <c r="I1361" s="1"/>
      <c r="J1361" s="1"/>
      <c r="K1361" s="1"/>
      <c r="L1361" s="1"/>
      <c r="M1361" s="105"/>
      <c r="N1361" s="105"/>
      <c r="O1361" s="105"/>
      <c r="P1361" s="105"/>
      <c r="Q1361" s="1"/>
      <c r="R1361" s="1"/>
      <c r="S1361" s="1"/>
      <c r="T1361" s="1"/>
      <c r="U1361" s="1"/>
      <c r="V1361" s="1"/>
      <c r="W1361" s="1"/>
      <c r="X1361" s="1"/>
      <c r="Y1361" s="1"/>
      <c r="Z1361" s="1"/>
      <c r="AA1361" s="1"/>
      <c r="AB1361" s="1"/>
      <c r="AC1361" s="1"/>
      <c r="AD1361" s="1"/>
    </row>
    <row r="1362" spans="1:30" ht="18.75" customHeight="1">
      <c r="A1362" s="94"/>
      <c r="B1362" s="1"/>
      <c r="C1362" s="1"/>
      <c r="D1362" s="1"/>
      <c r="E1362" s="1"/>
      <c r="F1362" s="1"/>
      <c r="G1362" s="1"/>
      <c r="H1362" s="1"/>
      <c r="I1362" s="1"/>
      <c r="J1362" s="1"/>
      <c r="K1362" s="1"/>
      <c r="L1362" s="1"/>
      <c r="M1362" s="105"/>
      <c r="N1362" s="105"/>
      <c r="O1362" s="105"/>
      <c r="P1362" s="105"/>
      <c r="Q1362" s="1"/>
      <c r="R1362" s="1"/>
      <c r="S1362" s="1"/>
      <c r="T1362" s="1"/>
      <c r="U1362" s="1"/>
      <c r="V1362" s="1"/>
      <c r="W1362" s="1"/>
      <c r="X1362" s="1"/>
      <c r="Y1362" s="1"/>
      <c r="Z1362" s="1"/>
      <c r="AA1362" s="1"/>
      <c r="AB1362" s="1"/>
      <c r="AC1362" s="1"/>
      <c r="AD1362" s="1"/>
    </row>
    <row r="1363" spans="1:30" ht="18.75" customHeight="1">
      <c r="A1363" s="94"/>
      <c r="B1363" s="1"/>
      <c r="C1363" s="1"/>
      <c r="D1363" s="1"/>
      <c r="E1363" s="1"/>
      <c r="F1363" s="1"/>
      <c r="G1363" s="1"/>
      <c r="H1363" s="1"/>
      <c r="I1363" s="1"/>
      <c r="J1363" s="1"/>
      <c r="K1363" s="1"/>
      <c r="L1363" s="1"/>
      <c r="M1363" s="105"/>
      <c r="N1363" s="105"/>
      <c r="O1363" s="105"/>
      <c r="P1363" s="105"/>
      <c r="Q1363" s="1"/>
      <c r="R1363" s="1"/>
      <c r="S1363" s="1"/>
      <c r="T1363" s="1"/>
      <c r="U1363" s="1"/>
      <c r="V1363" s="1"/>
      <c r="W1363" s="1"/>
      <c r="X1363" s="1"/>
      <c r="Y1363" s="1"/>
      <c r="Z1363" s="1"/>
      <c r="AA1363" s="1"/>
      <c r="AB1363" s="1"/>
      <c r="AC1363" s="1"/>
      <c r="AD1363" s="1"/>
    </row>
    <row r="1364" spans="1:30" ht="18.75" customHeight="1">
      <c r="A1364" s="94"/>
      <c r="B1364" s="1"/>
      <c r="C1364" s="1"/>
      <c r="D1364" s="1"/>
      <c r="E1364" s="1"/>
      <c r="F1364" s="1"/>
      <c r="G1364" s="1"/>
      <c r="H1364" s="1"/>
      <c r="I1364" s="1"/>
      <c r="J1364" s="1"/>
      <c r="K1364" s="1"/>
      <c r="L1364" s="1"/>
      <c r="M1364" s="105"/>
      <c r="N1364" s="105"/>
      <c r="O1364" s="105"/>
      <c r="P1364" s="105"/>
      <c r="Q1364" s="1"/>
      <c r="R1364" s="1"/>
      <c r="S1364" s="1"/>
      <c r="T1364" s="1"/>
      <c r="U1364" s="1"/>
      <c r="V1364" s="1"/>
      <c r="W1364" s="1"/>
      <c r="X1364" s="1"/>
      <c r="Y1364" s="1"/>
      <c r="Z1364" s="1"/>
      <c r="AA1364" s="1"/>
      <c r="AB1364" s="1"/>
      <c r="AC1364" s="1"/>
      <c r="AD1364" s="1"/>
    </row>
    <row r="1365" spans="1:30" ht="18.75" customHeight="1">
      <c r="A1365" s="94"/>
      <c r="B1365" s="1"/>
      <c r="C1365" s="1"/>
      <c r="D1365" s="1"/>
      <c r="E1365" s="1"/>
      <c r="F1365" s="1"/>
      <c r="G1365" s="1"/>
      <c r="H1365" s="1"/>
      <c r="I1365" s="1"/>
      <c r="J1365" s="1"/>
      <c r="K1365" s="1"/>
      <c r="L1365" s="1"/>
      <c r="M1365" s="105"/>
      <c r="N1365" s="105"/>
      <c r="O1365" s="105"/>
      <c r="P1365" s="105"/>
      <c r="Q1365" s="1"/>
      <c r="R1365" s="1"/>
      <c r="S1365" s="1"/>
      <c r="T1365" s="1"/>
      <c r="U1365" s="1"/>
      <c r="V1365" s="1"/>
      <c r="W1365" s="1"/>
      <c r="X1365" s="1"/>
      <c r="Y1365" s="1"/>
      <c r="Z1365" s="1"/>
      <c r="AA1365" s="1"/>
      <c r="AB1365" s="1"/>
      <c r="AC1365" s="1"/>
      <c r="AD1365" s="1"/>
    </row>
    <row r="1366" spans="1:30" ht="18.75" customHeight="1">
      <c r="A1366" s="94"/>
      <c r="B1366" s="1"/>
      <c r="C1366" s="1"/>
      <c r="D1366" s="1"/>
      <c r="E1366" s="1"/>
      <c r="F1366" s="1"/>
      <c r="G1366" s="1"/>
      <c r="H1366" s="1"/>
      <c r="I1366" s="1"/>
      <c r="J1366" s="1"/>
      <c r="K1366" s="1"/>
      <c r="L1366" s="1"/>
      <c r="M1366" s="105"/>
      <c r="N1366" s="105"/>
      <c r="O1366" s="105"/>
      <c r="P1366" s="105"/>
      <c r="Q1366" s="1"/>
      <c r="R1366" s="1"/>
      <c r="S1366" s="1"/>
      <c r="T1366" s="1"/>
      <c r="U1366" s="1"/>
      <c r="V1366" s="1"/>
      <c r="W1366" s="1"/>
      <c r="X1366" s="1"/>
      <c r="Y1366" s="1"/>
      <c r="Z1366" s="1"/>
      <c r="AA1366" s="1"/>
      <c r="AB1366" s="1"/>
      <c r="AC1366" s="1"/>
      <c r="AD1366" s="1"/>
    </row>
    <row r="1367" spans="1:30" ht="18.75" customHeight="1">
      <c r="A1367" s="94"/>
      <c r="B1367" s="1"/>
      <c r="C1367" s="1"/>
      <c r="D1367" s="1"/>
      <c r="E1367" s="1"/>
      <c r="F1367" s="1"/>
      <c r="G1367" s="1"/>
      <c r="H1367" s="1"/>
      <c r="I1367" s="1"/>
      <c r="J1367" s="1"/>
      <c r="K1367" s="1"/>
      <c r="L1367" s="1"/>
      <c r="M1367" s="105"/>
      <c r="N1367" s="105"/>
      <c r="O1367" s="105"/>
      <c r="P1367" s="105"/>
      <c r="Q1367" s="1"/>
      <c r="R1367" s="1"/>
      <c r="S1367" s="1"/>
      <c r="T1367" s="1"/>
      <c r="U1367" s="1"/>
      <c r="V1367" s="1"/>
      <c r="W1367" s="1"/>
      <c r="X1367" s="1"/>
      <c r="Y1367" s="1"/>
      <c r="Z1367" s="1"/>
      <c r="AA1367" s="1"/>
      <c r="AB1367" s="1"/>
      <c r="AC1367" s="1"/>
      <c r="AD1367" s="1"/>
    </row>
    <row r="1368" spans="1:30" ht="18.75" customHeight="1">
      <c r="A1368" s="94"/>
      <c r="B1368" s="1"/>
      <c r="C1368" s="1"/>
      <c r="D1368" s="1"/>
      <c r="E1368" s="1"/>
      <c r="F1368" s="1"/>
      <c r="G1368" s="1"/>
      <c r="H1368" s="1"/>
      <c r="I1368" s="1"/>
      <c r="J1368" s="1"/>
      <c r="K1368" s="1"/>
      <c r="L1368" s="1"/>
      <c r="M1368" s="105"/>
      <c r="N1368" s="105"/>
      <c r="O1368" s="105"/>
      <c r="P1368" s="105"/>
      <c r="Q1368" s="1"/>
      <c r="R1368" s="1"/>
      <c r="S1368" s="1"/>
      <c r="T1368" s="1"/>
      <c r="U1368" s="1"/>
      <c r="V1368" s="1"/>
      <c r="W1368" s="1"/>
      <c r="X1368" s="1"/>
      <c r="Y1368" s="1"/>
      <c r="Z1368" s="1"/>
      <c r="AA1368" s="1"/>
      <c r="AB1368" s="1"/>
      <c r="AC1368" s="1"/>
      <c r="AD1368" s="1"/>
    </row>
    <row r="1369" spans="1:30" ht="18.75" customHeight="1">
      <c r="A1369" s="94"/>
      <c r="B1369" s="1"/>
      <c r="C1369" s="1"/>
      <c r="D1369" s="1"/>
      <c r="E1369" s="1"/>
      <c r="F1369" s="1"/>
      <c r="G1369" s="1"/>
      <c r="H1369" s="1"/>
      <c r="I1369" s="1"/>
      <c r="J1369" s="1"/>
      <c r="K1369" s="1"/>
      <c r="L1369" s="1"/>
      <c r="M1369" s="105"/>
      <c r="N1369" s="105"/>
      <c r="O1369" s="105"/>
      <c r="P1369" s="105"/>
      <c r="Q1369" s="1"/>
      <c r="R1369" s="1"/>
      <c r="S1369" s="1"/>
      <c r="T1369" s="1"/>
      <c r="U1369" s="1"/>
      <c r="V1369" s="1"/>
      <c r="W1369" s="1"/>
      <c r="X1369" s="1"/>
      <c r="Y1369" s="1"/>
      <c r="Z1369" s="1"/>
      <c r="AA1369" s="1"/>
      <c r="AB1369" s="1"/>
      <c r="AC1369" s="1"/>
      <c r="AD1369" s="1"/>
    </row>
    <row r="1370" spans="1:30" ht="18.75" customHeight="1">
      <c r="A1370" s="94"/>
      <c r="B1370" s="1"/>
      <c r="C1370" s="1"/>
      <c r="D1370" s="1"/>
      <c r="E1370" s="1"/>
      <c r="F1370" s="1"/>
      <c r="G1370" s="1"/>
      <c r="H1370" s="1"/>
      <c r="I1370" s="1"/>
      <c r="J1370" s="1"/>
      <c r="K1370" s="1"/>
      <c r="L1370" s="1"/>
      <c r="M1370" s="105"/>
      <c r="N1370" s="105"/>
      <c r="O1370" s="105"/>
      <c r="P1370" s="105"/>
      <c r="Q1370" s="1"/>
      <c r="R1370" s="1"/>
      <c r="S1370" s="1"/>
      <c r="T1370" s="1"/>
      <c r="U1370" s="1"/>
      <c r="V1370" s="1"/>
      <c r="W1370" s="1"/>
      <c r="X1370" s="1"/>
      <c r="Y1370" s="1"/>
      <c r="Z1370" s="1"/>
      <c r="AA1370" s="1"/>
      <c r="AB1370" s="1"/>
      <c r="AC1370" s="1"/>
      <c r="AD1370" s="1"/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J129"/>
  <sheetViews>
    <sheetView topLeftCell="V91" workbookViewId="0">
      <selection activeCell="W101" sqref="W101"/>
    </sheetView>
  </sheetViews>
  <sheetFormatPr defaultColWidth="9.109375" defaultRowHeight="15" customHeight="1"/>
  <cols>
    <col min="1" max="1" width="37" style="95" customWidth="1"/>
    <col min="2" max="4" width="9.109375" style="96"/>
    <col min="5" max="10" width="9.109375" style="97"/>
    <col min="11" max="12" width="9.109375" style="98"/>
    <col min="13" max="13" width="36.44140625" style="98" customWidth="1"/>
    <col min="14" max="14" width="9.109375" style="98"/>
    <col min="15" max="16" width="9.109375" style="106"/>
    <col min="17" max="22" width="9.109375" style="97"/>
    <col min="23" max="23" width="37" style="95" customWidth="1"/>
    <col min="24" max="24" width="9.109375" style="96"/>
    <col min="25" max="27" width="9.109375" style="97"/>
    <col min="28" max="32" width="9.109375" style="98"/>
    <col min="33" max="16384" width="9.109375" style="1"/>
  </cols>
  <sheetData>
    <row r="1" spans="1:36" ht="36" customHeight="1" thickBot="1">
      <c r="A1" s="95" t="s">
        <v>216</v>
      </c>
      <c r="M1" s="106"/>
      <c r="N1" s="106"/>
      <c r="V1" s="98"/>
      <c r="W1" s="98"/>
      <c r="X1" s="98"/>
      <c r="Y1" s="98"/>
      <c r="Z1" s="98"/>
      <c r="AA1" s="98"/>
      <c r="AE1" s="145"/>
      <c r="AF1" s="145"/>
    </row>
    <row r="2" spans="1:36" ht="15" customHeight="1">
      <c r="A2" s="108" t="s">
        <v>206</v>
      </c>
      <c r="B2" s="109" t="s">
        <v>0</v>
      </c>
      <c r="C2" s="110" t="s">
        <v>199</v>
      </c>
      <c r="D2" s="113">
        <v>1</v>
      </c>
      <c r="E2" s="111" t="s">
        <v>199</v>
      </c>
      <c r="F2" s="109">
        <v>2</v>
      </c>
      <c r="G2" s="109" t="s">
        <v>199</v>
      </c>
      <c r="H2" s="420">
        <v>3</v>
      </c>
      <c r="I2" s="112" t="s">
        <v>199</v>
      </c>
      <c r="J2" s="109">
        <v>4</v>
      </c>
      <c r="K2" s="453" t="s">
        <v>2</v>
      </c>
      <c r="L2" s="453" t="s">
        <v>2</v>
      </c>
      <c r="M2" s="108" t="s">
        <v>214</v>
      </c>
      <c r="N2" s="109" t="s">
        <v>0</v>
      </c>
      <c r="O2" s="110" t="s">
        <v>199</v>
      </c>
      <c r="P2" s="112">
        <v>1</v>
      </c>
      <c r="Q2" s="109" t="s">
        <v>199</v>
      </c>
      <c r="R2" s="420">
        <v>2</v>
      </c>
      <c r="S2" s="112" t="s">
        <v>199</v>
      </c>
      <c r="T2" s="420">
        <v>4</v>
      </c>
      <c r="U2" s="453" t="s">
        <v>2</v>
      </c>
      <c r="V2" s="453" t="s">
        <v>2</v>
      </c>
      <c r="W2" s="108" t="s">
        <v>206</v>
      </c>
      <c r="X2" s="109" t="s">
        <v>0</v>
      </c>
      <c r="Y2" s="110" t="s">
        <v>199</v>
      </c>
      <c r="Z2" s="112">
        <v>1</v>
      </c>
      <c r="AA2" s="109" t="s">
        <v>199</v>
      </c>
      <c r="AB2" s="428">
        <v>2</v>
      </c>
      <c r="AC2" s="464" t="s">
        <v>199</v>
      </c>
      <c r="AD2" s="467">
        <v>4</v>
      </c>
      <c r="AE2" s="468" t="s">
        <v>199</v>
      </c>
      <c r="AF2" s="428">
        <v>5</v>
      </c>
      <c r="AG2" s="233" t="s">
        <v>2</v>
      </c>
      <c r="AH2" s="507" t="s">
        <v>2</v>
      </c>
      <c r="AI2" s="511" t="s">
        <v>2</v>
      </c>
      <c r="AJ2" s="454" t="s">
        <v>2</v>
      </c>
    </row>
    <row r="3" spans="1:36" ht="42" customHeight="1">
      <c r="A3" s="413" t="s">
        <v>178</v>
      </c>
      <c r="B3" s="414"/>
      <c r="C3" s="415" t="s">
        <v>136</v>
      </c>
      <c r="D3" s="416" t="s">
        <v>193</v>
      </c>
      <c r="E3" s="417" t="s">
        <v>136</v>
      </c>
      <c r="F3" s="414" t="s">
        <v>193</v>
      </c>
      <c r="G3" s="414" t="s">
        <v>136</v>
      </c>
      <c r="H3" s="421" t="s">
        <v>193</v>
      </c>
      <c r="I3" s="418" t="s">
        <v>136</v>
      </c>
      <c r="J3" s="414" t="s">
        <v>193</v>
      </c>
      <c r="K3" s="439" t="s">
        <v>211</v>
      </c>
      <c r="L3" s="439" t="s">
        <v>211</v>
      </c>
      <c r="M3" s="413" t="s">
        <v>178</v>
      </c>
      <c r="N3" s="414"/>
      <c r="O3" s="415" t="s">
        <v>136</v>
      </c>
      <c r="P3" s="418" t="s">
        <v>193</v>
      </c>
      <c r="Q3" s="414" t="s">
        <v>136</v>
      </c>
      <c r="R3" s="421" t="s">
        <v>193</v>
      </c>
      <c r="S3" s="418" t="s">
        <v>136</v>
      </c>
      <c r="T3" s="421" t="s">
        <v>193</v>
      </c>
      <c r="U3" s="439" t="s">
        <v>212</v>
      </c>
      <c r="V3" s="439" t="s">
        <v>212</v>
      </c>
      <c r="W3" s="413" t="s">
        <v>178</v>
      </c>
      <c r="X3" s="414"/>
      <c r="Y3" s="415" t="s">
        <v>136</v>
      </c>
      <c r="Z3" s="418" t="s">
        <v>193</v>
      </c>
      <c r="AA3" s="414" t="s">
        <v>136</v>
      </c>
      <c r="AB3" s="428" t="s">
        <v>193</v>
      </c>
      <c r="AC3" s="464" t="s">
        <v>136</v>
      </c>
      <c r="AD3" s="467" t="s">
        <v>193</v>
      </c>
      <c r="AE3" s="468" t="s">
        <v>136</v>
      </c>
      <c r="AF3" s="428" t="s">
        <v>193</v>
      </c>
      <c r="AG3" s="460" t="s">
        <v>209</v>
      </c>
      <c r="AH3" s="508" t="s">
        <v>210</v>
      </c>
      <c r="AI3" s="512" t="s">
        <v>207</v>
      </c>
      <c r="AJ3" s="455" t="s">
        <v>208</v>
      </c>
    </row>
    <row r="4" spans="1:36" ht="15" customHeight="1">
      <c r="A4" s="429" t="s">
        <v>137</v>
      </c>
      <c r="B4" s="430"/>
      <c r="C4" s="431"/>
      <c r="D4" s="432"/>
      <c r="E4" s="433"/>
      <c r="F4" s="430"/>
      <c r="G4" s="430"/>
      <c r="H4" s="434"/>
      <c r="I4" s="435"/>
      <c r="J4" s="430"/>
      <c r="K4" s="426"/>
      <c r="L4" s="426"/>
      <c r="M4" s="429" t="s">
        <v>137</v>
      </c>
      <c r="N4" s="430"/>
      <c r="O4" s="431"/>
      <c r="P4" s="435"/>
      <c r="Q4" s="430"/>
      <c r="R4" s="434"/>
      <c r="S4" s="435"/>
      <c r="T4" s="434"/>
      <c r="U4" s="438"/>
      <c r="V4" s="438"/>
      <c r="W4" s="429" t="s">
        <v>137</v>
      </c>
      <c r="X4" s="430"/>
      <c r="Y4" s="431"/>
      <c r="Z4" s="435"/>
      <c r="AA4" s="430"/>
      <c r="AB4" s="434"/>
      <c r="AC4" s="432"/>
      <c r="AD4" s="430"/>
      <c r="AE4" s="431"/>
      <c r="AF4" s="434"/>
      <c r="AG4" s="436"/>
      <c r="AH4" s="509"/>
      <c r="AI4" s="513"/>
      <c r="AJ4" s="469"/>
    </row>
    <row r="5" spans="1:36" ht="15" customHeight="1">
      <c r="A5" s="2" t="s">
        <v>4</v>
      </c>
      <c r="B5" s="29" t="s">
        <v>2</v>
      </c>
      <c r="C5" s="33">
        <f>SUM(C6:C11)</f>
        <v>1</v>
      </c>
      <c r="D5" s="30">
        <v>1</v>
      </c>
      <c r="E5" s="31">
        <f t="shared" ref="E5:G5" si="0">SUM(E6:E11)</f>
        <v>1</v>
      </c>
      <c r="F5" s="29">
        <v>1</v>
      </c>
      <c r="G5" s="29">
        <f t="shared" si="0"/>
        <v>7</v>
      </c>
      <c r="H5" s="34">
        <v>1</v>
      </c>
      <c r="I5" s="114">
        <f>SUM(I6:I11)</f>
        <v>12</v>
      </c>
      <c r="J5" s="29">
        <v>1</v>
      </c>
      <c r="K5" s="437">
        <f>SUM(C5,E5,G5,I5)</f>
        <v>21</v>
      </c>
      <c r="L5" s="437">
        <f>SUM(D5,F5,H5,J5)</f>
        <v>4</v>
      </c>
      <c r="M5" s="2" t="s">
        <v>4</v>
      </c>
      <c r="N5" s="29" t="s">
        <v>2</v>
      </c>
      <c r="O5" s="33">
        <f>SUM(O6:O11)</f>
        <v>4</v>
      </c>
      <c r="P5" s="114">
        <v>1</v>
      </c>
      <c r="Q5" s="29">
        <f t="shared" ref="Q5:AE5" si="1">SUM(Q6:Q11)</f>
        <v>7</v>
      </c>
      <c r="R5" s="34">
        <v>1</v>
      </c>
      <c r="S5" s="114">
        <f t="shared" si="1"/>
        <v>6</v>
      </c>
      <c r="T5" s="34">
        <v>1</v>
      </c>
      <c r="U5" s="437">
        <f>SUM(O5,Q5,S5)</f>
        <v>17</v>
      </c>
      <c r="V5" s="437">
        <f>SUM(P5,R5,T5)</f>
        <v>3</v>
      </c>
      <c r="W5" s="2" t="s">
        <v>4</v>
      </c>
      <c r="X5" s="29" t="s">
        <v>2</v>
      </c>
      <c r="Y5" s="33">
        <f t="shared" si="1"/>
        <v>18</v>
      </c>
      <c r="Z5" s="114">
        <v>1</v>
      </c>
      <c r="AA5" s="29">
        <f t="shared" si="1"/>
        <v>7</v>
      </c>
      <c r="AB5" s="34">
        <v>1</v>
      </c>
      <c r="AC5" s="30">
        <f t="shared" si="1"/>
        <v>21</v>
      </c>
      <c r="AD5" s="29">
        <v>1</v>
      </c>
      <c r="AE5" s="33">
        <f t="shared" si="1"/>
        <v>5</v>
      </c>
      <c r="AF5" s="34">
        <v>1</v>
      </c>
      <c r="AG5" s="461">
        <f>SUM(Y5,AA5,AC5,AE5)</f>
        <v>51</v>
      </c>
      <c r="AH5" s="510">
        <f>SUM(Z5,AB5,AD5,AF5)</f>
        <v>4</v>
      </c>
      <c r="AI5" s="514">
        <f>SUM(K5,U5,AG5)</f>
        <v>89</v>
      </c>
      <c r="AJ5" s="470">
        <f>SUM(L5,V5,AH5)</f>
        <v>11</v>
      </c>
    </row>
    <row r="6" spans="1:36" ht="15" customHeight="1">
      <c r="A6" s="3" t="s">
        <v>8</v>
      </c>
      <c r="B6" s="115" t="s">
        <v>6</v>
      </c>
      <c r="C6" s="116"/>
      <c r="D6" s="119"/>
      <c r="E6" s="117"/>
      <c r="F6" s="115"/>
      <c r="G6" s="115"/>
      <c r="H6" s="422"/>
      <c r="I6" s="118"/>
      <c r="J6" s="115"/>
      <c r="K6" s="380">
        <f t="shared" ref="K6:K37" si="2">SUM(C6,E6,G6,I6)</f>
        <v>0</v>
      </c>
      <c r="L6" s="380"/>
      <c r="M6" s="3" t="s">
        <v>8</v>
      </c>
      <c r="N6" s="115" t="s">
        <v>6</v>
      </c>
      <c r="O6" s="116"/>
      <c r="P6" s="118"/>
      <c r="Q6" s="115"/>
      <c r="R6" s="422"/>
      <c r="S6" s="118"/>
      <c r="T6" s="422"/>
      <c r="U6" s="380">
        <f t="shared" ref="U6:U31" si="3">SUM(O6,Q6,S6)</f>
        <v>0</v>
      </c>
      <c r="V6" s="380"/>
      <c r="W6" s="3" t="s">
        <v>8</v>
      </c>
      <c r="X6" s="115" t="s">
        <v>6</v>
      </c>
      <c r="Y6" s="116">
        <v>1</v>
      </c>
      <c r="Z6" s="118"/>
      <c r="AA6" s="36"/>
      <c r="AB6" s="422"/>
      <c r="AC6" s="119"/>
      <c r="AD6" s="115"/>
      <c r="AE6" s="116"/>
      <c r="AF6" s="422"/>
      <c r="AG6" s="462">
        <f t="shared" ref="AG6:AG69" si="4">SUM(Y6,AA6,AC6,AE6)</f>
        <v>1</v>
      </c>
      <c r="AH6" s="484"/>
      <c r="AI6" s="515">
        <f>SUM(K6,U6,AG6)</f>
        <v>1</v>
      </c>
      <c r="AJ6" s="471"/>
    </row>
    <row r="7" spans="1:36" ht="15" customHeight="1">
      <c r="A7" s="4" t="s">
        <v>9</v>
      </c>
      <c r="B7" s="36" t="s">
        <v>6</v>
      </c>
      <c r="C7" s="120">
        <v>1</v>
      </c>
      <c r="D7" s="133"/>
      <c r="E7" s="121">
        <v>1</v>
      </c>
      <c r="F7" s="36"/>
      <c r="G7" s="36">
        <v>7</v>
      </c>
      <c r="H7" s="122"/>
      <c r="I7" s="12">
        <v>11</v>
      </c>
      <c r="J7" s="8"/>
      <c r="K7" s="380">
        <f t="shared" si="2"/>
        <v>20</v>
      </c>
      <c r="L7" s="380"/>
      <c r="M7" s="4" t="s">
        <v>9</v>
      </c>
      <c r="N7" s="36" t="s">
        <v>6</v>
      </c>
      <c r="O7" s="10">
        <v>4</v>
      </c>
      <c r="P7" s="12">
        <v>1</v>
      </c>
      <c r="Q7" s="8">
        <v>6</v>
      </c>
      <c r="R7" s="424"/>
      <c r="S7" s="14">
        <v>4</v>
      </c>
      <c r="T7" s="425"/>
      <c r="U7" s="380">
        <f t="shared" si="3"/>
        <v>14</v>
      </c>
      <c r="V7" s="380"/>
      <c r="W7" s="4" t="s">
        <v>9</v>
      </c>
      <c r="X7" s="36" t="s">
        <v>6</v>
      </c>
      <c r="Y7" s="11">
        <v>16</v>
      </c>
      <c r="Z7" s="14"/>
      <c r="AA7" s="8">
        <v>7</v>
      </c>
      <c r="AB7" s="425"/>
      <c r="AC7" s="13">
        <v>20</v>
      </c>
      <c r="AD7" s="219"/>
      <c r="AE7" s="116">
        <v>4</v>
      </c>
      <c r="AF7" s="422"/>
      <c r="AG7" s="462">
        <f t="shared" si="4"/>
        <v>47</v>
      </c>
      <c r="AH7" s="484"/>
      <c r="AI7" s="515">
        <f t="shared" ref="AI7:AI11" si="5">SUM(K7,U7,AG7)</f>
        <v>81</v>
      </c>
      <c r="AJ7" s="471"/>
    </row>
    <row r="8" spans="1:36" ht="15" customHeight="1">
      <c r="A8" s="4" t="s">
        <v>138</v>
      </c>
      <c r="B8" s="36" t="s">
        <v>6</v>
      </c>
      <c r="C8" s="120"/>
      <c r="D8" s="133"/>
      <c r="E8" s="121"/>
      <c r="F8" s="36"/>
      <c r="G8" s="36"/>
      <c r="H8" s="122"/>
      <c r="I8" s="12"/>
      <c r="J8" s="8"/>
      <c r="K8" s="380">
        <f t="shared" si="2"/>
        <v>0</v>
      </c>
      <c r="L8" s="380"/>
      <c r="M8" s="4" t="s">
        <v>138</v>
      </c>
      <c r="N8" s="36" t="s">
        <v>6</v>
      </c>
      <c r="O8" s="10"/>
      <c r="P8" s="12"/>
      <c r="Q8" s="8">
        <v>1</v>
      </c>
      <c r="R8" s="424"/>
      <c r="S8" s="14"/>
      <c r="T8" s="425"/>
      <c r="U8" s="380">
        <f t="shared" si="3"/>
        <v>1</v>
      </c>
      <c r="V8" s="380"/>
      <c r="W8" s="4" t="s">
        <v>138</v>
      </c>
      <c r="X8" s="36" t="s">
        <v>6</v>
      </c>
      <c r="Y8" s="11"/>
      <c r="Z8" s="14"/>
      <c r="AA8" s="8"/>
      <c r="AB8" s="425"/>
      <c r="AC8" s="13">
        <v>1</v>
      </c>
      <c r="AD8" s="219"/>
      <c r="AE8" s="11">
        <v>1</v>
      </c>
      <c r="AF8" s="425"/>
      <c r="AG8" s="462">
        <f t="shared" si="4"/>
        <v>2</v>
      </c>
      <c r="AH8" s="484"/>
      <c r="AI8" s="515">
        <f t="shared" si="5"/>
        <v>3</v>
      </c>
      <c r="AJ8" s="471"/>
    </row>
    <row r="9" spans="1:36" ht="15" customHeight="1">
      <c r="A9" s="4" t="s">
        <v>66</v>
      </c>
      <c r="B9" s="36" t="s">
        <v>6</v>
      </c>
      <c r="C9" s="120"/>
      <c r="D9" s="133"/>
      <c r="E9" s="121"/>
      <c r="F9" s="36"/>
      <c r="G9" s="36"/>
      <c r="H9" s="122"/>
      <c r="I9" s="12"/>
      <c r="J9" s="8"/>
      <c r="K9" s="380">
        <f t="shared" si="2"/>
        <v>0</v>
      </c>
      <c r="L9" s="380"/>
      <c r="M9" s="4" t="s">
        <v>66</v>
      </c>
      <c r="N9" s="36" t="s">
        <v>6</v>
      </c>
      <c r="O9" s="10"/>
      <c r="P9" s="12"/>
      <c r="Q9" s="8"/>
      <c r="R9" s="424"/>
      <c r="S9" s="14">
        <v>2</v>
      </c>
      <c r="T9" s="425"/>
      <c r="U9" s="380">
        <f t="shared" si="3"/>
        <v>2</v>
      </c>
      <c r="V9" s="380"/>
      <c r="W9" s="4" t="s">
        <v>66</v>
      </c>
      <c r="X9" s="36" t="s">
        <v>6</v>
      </c>
      <c r="Y9" s="11"/>
      <c r="Z9" s="14"/>
      <c r="AA9" s="8"/>
      <c r="AB9" s="425"/>
      <c r="AC9" s="13"/>
      <c r="AD9" s="219"/>
      <c r="AE9" s="11"/>
      <c r="AF9" s="425"/>
      <c r="AG9" s="462">
        <f t="shared" si="4"/>
        <v>0</v>
      </c>
      <c r="AH9" s="484"/>
      <c r="AI9" s="515">
        <f t="shared" si="5"/>
        <v>2</v>
      </c>
      <c r="AJ9" s="471"/>
    </row>
    <row r="10" spans="1:36" ht="15" customHeight="1">
      <c r="A10" s="4" t="s">
        <v>15</v>
      </c>
      <c r="B10" s="36" t="s">
        <v>6</v>
      </c>
      <c r="C10" s="120"/>
      <c r="D10" s="133"/>
      <c r="E10" s="121"/>
      <c r="F10" s="36"/>
      <c r="G10" s="36"/>
      <c r="H10" s="122"/>
      <c r="I10" s="12"/>
      <c r="J10" s="8"/>
      <c r="K10" s="380">
        <f t="shared" si="2"/>
        <v>0</v>
      </c>
      <c r="L10" s="380"/>
      <c r="M10" s="4" t="s">
        <v>15</v>
      </c>
      <c r="N10" s="36" t="s">
        <v>6</v>
      </c>
      <c r="O10" s="10"/>
      <c r="P10" s="12"/>
      <c r="Q10" s="8"/>
      <c r="R10" s="424"/>
      <c r="S10" s="14"/>
      <c r="T10" s="425"/>
      <c r="U10" s="380">
        <f t="shared" si="3"/>
        <v>0</v>
      </c>
      <c r="V10" s="380"/>
      <c r="W10" s="4" t="s">
        <v>15</v>
      </c>
      <c r="X10" s="36" t="s">
        <v>6</v>
      </c>
      <c r="Y10" s="11">
        <v>1</v>
      </c>
      <c r="Z10" s="14"/>
      <c r="AA10" s="8"/>
      <c r="AB10" s="425"/>
      <c r="AC10" s="13"/>
      <c r="AD10" s="219"/>
      <c r="AE10" s="11"/>
      <c r="AF10" s="425"/>
      <c r="AG10" s="462">
        <f t="shared" si="4"/>
        <v>1</v>
      </c>
      <c r="AH10" s="484"/>
      <c r="AI10" s="515">
        <f t="shared" si="5"/>
        <v>1</v>
      </c>
      <c r="AJ10" s="471"/>
    </row>
    <row r="11" spans="1:36" ht="15" customHeight="1">
      <c r="A11" s="15" t="s">
        <v>56</v>
      </c>
      <c r="B11" s="123" t="s">
        <v>6</v>
      </c>
      <c r="C11" s="124"/>
      <c r="D11" s="218"/>
      <c r="E11" s="125"/>
      <c r="F11" s="123"/>
      <c r="G11" s="123"/>
      <c r="H11" s="332"/>
      <c r="I11" s="16">
        <v>1</v>
      </c>
      <c r="J11" s="235"/>
      <c r="K11" s="381">
        <f t="shared" si="2"/>
        <v>1</v>
      </c>
      <c r="L11" s="381"/>
      <c r="M11" s="15" t="s">
        <v>56</v>
      </c>
      <c r="N11" s="123" t="s">
        <v>6</v>
      </c>
      <c r="O11" s="444"/>
      <c r="P11" s="16"/>
      <c r="Q11" s="235"/>
      <c r="R11" s="446"/>
      <c r="S11" s="18"/>
      <c r="T11" s="458"/>
      <c r="U11" s="381">
        <f t="shared" si="3"/>
        <v>0</v>
      </c>
      <c r="V11" s="381"/>
      <c r="W11" s="15" t="s">
        <v>56</v>
      </c>
      <c r="X11" s="123" t="s">
        <v>6</v>
      </c>
      <c r="Y11" s="465"/>
      <c r="Z11" s="18"/>
      <c r="AA11" s="235"/>
      <c r="AB11" s="458"/>
      <c r="AC11" s="19"/>
      <c r="AD11" s="236"/>
      <c r="AE11" s="465"/>
      <c r="AF11" s="458"/>
      <c r="AG11" s="463">
        <f t="shared" si="4"/>
        <v>0</v>
      </c>
      <c r="AH11" s="485"/>
      <c r="AI11" s="516">
        <f t="shared" si="5"/>
        <v>1</v>
      </c>
      <c r="AJ11" s="472"/>
    </row>
    <row r="12" spans="1:36" ht="15" customHeight="1">
      <c r="A12" s="126" t="s">
        <v>16</v>
      </c>
      <c r="B12" s="55" t="s">
        <v>2</v>
      </c>
      <c r="C12" s="127">
        <f>SUM(C25,C20,C13)</f>
        <v>0</v>
      </c>
      <c r="D12" s="102">
        <v>0</v>
      </c>
      <c r="E12" s="128">
        <f t="shared" ref="E12:S12" si="6">SUM(E25,E20,E13)</f>
        <v>1</v>
      </c>
      <c r="F12" s="55">
        <v>1</v>
      </c>
      <c r="G12" s="55">
        <f t="shared" si="6"/>
        <v>0</v>
      </c>
      <c r="H12" s="423">
        <v>0</v>
      </c>
      <c r="I12" s="129">
        <f t="shared" si="6"/>
        <v>1</v>
      </c>
      <c r="J12" s="55">
        <v>1</v>
      </c>
      <c r="K12" s="440">
        <f t="shared" si="2"/>
        <v>2</v>
      </c>
      <c r="L12" s="440">
        <f>SUM(D12,F12,H12,J12)</f>
        <v>2</v>
      </c>
      <c r="M12" s="126" t="s">
        <v>16</v>
      </c>
      <c r="N12" s="55" t="s">
        <v>2</v>
      </c>
      <c r="O12" s="127">
        <f t="shared" si="6"/>
        <v>6</v>
      </c>
      <c r="P12" s="129">
        <v>1</v>
      </c>
      <c r="Q12" s="55">
        <f t="shared" si="6"/>
        <v>1</v>
      </c>
      <c r="R12" s="423">
        <v>1</v>
      </c>
      <c r="S12" s="129">
        <f t="shared" si="6"/>
        <v>8</v>
      </c>
      <c r="T12" s="423">
        <f>SUM(T13,T20,T25)</f>
        <v>3</v>
      </c>
      <c r="U12" s="440">
        <f t="shared" si="3"/>
        <v>15</v>
      </c>
      <c r="V12" s="440">
        <f>SUM(P12,R12,T12)</f>
        <v>5</v>
      </c>
      <c r="W12" s="126" t="s">
        <v>16</v>
      </c>
      <c r="X12" s="55" t="s">
        <v>2</v>
      </c>
      <c r="Y12" s="127">
        <f>SUM(Y14:Y19,Y22:Y24,Y27:Y28)</f>
        <v>0</v>
      </c>
      <c r="Z12" s="129">
        <f>SUM(Z13,Z20,Z25)</f>
        <v>0</v>
      </c>
      <c r="AA12" s="55">
        <f>SUM(AA14:AA19,AA22:AA24,AA27:AA28)</f>
        <v>0</v>
      </c>
      <c r="AB12" s="423">
        <f>SUM(AB13,AB20,AB25)</f>
        <v>1</v>
      </c>
      <c r="AC12" s="102">
        <f>SUM(AC14:AC19,AC22:AC24,AC27:AC28)</f>
        <v>2</v>
      </c>
      <c r="AD12" s="55">
        <f>SUM(AD13,AD20,AD25)</f>
        <v>1</v>
      </c>
      <c r="AE12" s="127">
        <f>SUM(AE14:AE19,AE22:AE24,AE27:AE28)</f>
        <v>0</v>
      </c>
      <c r="AF12" s="423">
        <f>SUM(AF13,AF20,AF25)</f>
        <v>0</v>
      </c>
      <c r="AG12" s="234">
        <f>SUM(Y12,AA12,AC12,AE12)</f>
        <v>2</v>
      </c>
      <c r="AH12" s="238">
        <f>SUM(Z12,AB12,AD12,AF12)</f>
        <v>2</v>
      </c>
      <c r="AI12" s="517">
        <f>SUM(K12,U12,AG12)</f>
        <v>19</v>
      </c>
      <c r="AJ12" s="473">
        <f>SUM(L12,V12,AH12)</f>
        <v>9</v>
      </c>
    </row>
    <row r="13" spans="1:36" ht="15" customHeight="1">
      <c r="A13" s="131" t="s">
        <v>180</v>
      </c>
      <c r="B13" s="29" t="s">
        <v>2</v>
      </c>
      <c r="C13" s="33">
        <f>SUM(C14:C19)</f>
        <v>0</v>
      </c>
      <c r="D13" s="30">
        <v>0</v>
      </c>
      <c r="E13" s="31">
        <f t="shared" ref="E13:G13" si="7">SUM(E14:E19)</f>
        <v>0</v>
      </c>
      <c r="F13" s="29">
        <v>0</v>
      </c>
      <c r="G13" s="29">
        <f t="shared" si="7"/>
        <v>0</v>
      </c>
      <c r="H13" s="34">
        <v>0</v>
      </c>
      <c r="I13" s="114">
        <f>SUM(I14:I19)</f>
        <v>0</v>
      </c>
      <c r="J13" s="29">
        <v>0</v>
      </c>
      <c r="K13" s="437">
        <f t="shared" si="2"/>
        <v>0</v>
      </c>
      <c r="L13" s="437">
        <f>SUM(D13,F13,H13,J13)</f>
        <v>0</v>
      </c>
      <c r="M13" s="131" t="s">
        <v>180</v>
      </c>
      <c r="N13" s="29" t="s">
        <v>2</v>
      </c>
      <c r="O13" s="33">
        <f t="shared" ref="O13:S13" si="8">SUM(O14:O19)</f>
        <v>0</v>
      </c>
      <c r="P13" s="114">
        <v>0</v>
      </c>
      <c r="Q13" s="29">
        <f t="shared" si="8"/>
        <v>0</v>
      </c>
      <c r="R13" s="34">
        <v>0</v>
      </c>
      <c r="S13" s="114">
        <f t="shared" si="8"/>
        <v>5</v>
      </c>
      <c r="T13" s="34">
        <v>1</v>
      </c>
      <c r="U13" s="437">
        <f t="shared" si="3"/>
        <v>5</v>
      </c>
      <c r="V13" s="437">
        <f>SUM(P13,R13,T13)</f>
        <v>1</v>
      </c>
      <c r="W13" s="131" t="s">
        <v>180</v>
      </c>
      <c r="X13" s="29" t="s">
        <v>2</v>
      </c>
      <c r="Y13" s="33">
        <f t="shared" ref="Y13:AE13" si="9">SUM(Y14:Y19)</f>
        <v>0</v>
      </c>
      <c r="Z13" s="114">
        <v>0</v>
      </c>
      <c r="AA13" s="29">
        <f t="shared" si="9"/>
        <v>0</v>
      </c>
      <c r="AB13" s="34">
        <v>0</v>
      </c>
      <c r="AC13" s="30">
        <f t="shared" si="9"/>
        <v>2</v>
      </c>
      <c r="AD13" s="29">
        <v>1</v>
      </c>
      <c r="AE13" s="33">
        <f t="shared" si="9"/>
        <v>0</v>
      </c>
      <c r="AF13" s="34">
        <v>0</v>
      </c>
      <c r="AG13" s="461">
        <f>SUM(Y13,AA13,AC13,AE13)</f>
        <v>2</v>
      </c>
      <c r="AH13" s="510">
        <f>SUM(Z13,AB13,AD13,AF13)</f>
        <v>1</v>
      </c>
      <c r="AI13" s="514">
        <f>SUM(K13,U13,AG13)</f>
        <v>7</v>
      </c>
      <c r="AJ13" s="470">
        <f>SUM(L13,V13,AH13)</f>
        <v>2</v>
      </c>
    </row>
    <row r="14" spans="1:36" ht="15" customHeight="1">
      <c r="A14" s="4" t="s">
        <v>139</v>
      </c>
      <c r="B14" s="8" t="s">
        <v>24</v>
      </c>
      <c r="C14" s="10"/>
      <c r="D14" s="9"/>
      <c r="E14" s="5"/>
      <c r="F14" s="8"/>
      <c r="G14" s="8"/>
      <c r="H14" s="424"/>
      <c r="I14" s="132"/>
      <c r="J14" s="36"/>
      <c r="K14" s="380">
        <f t="shared" si="2"/>
        <v>0</v>
      </c>
      <c r="L14" s="419"/>
      <c r="M14" s="4" t="s">
        <v>139</v>
      </c>
      <c r="N14" s="8" t="s">
        <v>24</v>
      </c>
      <c r="O14" s="120"/>
      <c r="P14" s="132"/>
      <c r="Q14" s="36"/>
      <c r="R14" s="122"/>
      <c r="S14" s="118"/>
      <c r="T14" s="422"/>
      <c r="U14" s="380">
        <f t="shared" si="3"/>
        <v>0</v>
      </c>
      <c r="V14" s="380"/>
      <c r="W14" s="4" t="s">
        <v>139</v>
      </c>
      <c r="X14" s="8" t="s">
        <v>24</v>
      </c>
      <c r="Y14" s="116"/>
      <c r="Z14" s="118"/>
      <c r="AA14" s="36"/>
      <c r="AB14" s="422"/>
      <c r="AC14" s="119">
        <v>1</v>
      </c>
      <c r="AD14" s="115"/>
      <c r="AE14" s="116"/>
      <c r="AF14" s="422"/>
      <c r="AG14" s="462">
        <f t="shared" si="4"/>
        <v>1</v>
      </c>
      <c r="AH14" s="484"/>
      <c r="AI14" s="515">
        <f t="shared" ref="AI14:AI33" si="10">SUM(K14,U14,AG14)</f>
        <v>1</v>
      </c>
      <c r="AJ14" s="471"/>
    </row>
    <row r="15" spans="1:36" ht="15" customHeight="1">
      <c r="A15" s="134" t="s">
        <v>51</v>
      </c>
      <c r="B15" s="8" t="s">
        <v>24</v>
      </c>
      <c r="C15" s="10"/>
      <c r="D15" s="9"/>
      <c r="E15" s="5"/>
      <c r="F15" s="8"/>
      <c r="G15" s="8"/>
      <c r="H15" s="424"/>
      <c r="I15" s="132"/>
      <c r="J15" s="36"/>
      <c r="K15" s="380">
        <f t="shared" si="2"/>
        <v>0</v>
      </c>
      <c r="L15" s="419"/>
      <c r="M15" s="134" t="s">
        <v>51</v>
      </c>
      <c r="N15" s="8" t="s">
        <v>24</v>
      </c>
      <c r="O15" s="120"/>
      <c r="P15" s="132"/>
      <c r="Q15" s="36"/>
      <c r="R15" s="122"/>
      <c r="S15" s="118"/>
      <c r="T15" s="422"/>
      <c r="U15" s="380">
        <f t="shared" si="3"/>
        <v>0</v>
      </c>
      <c r="V15" s="380"/>
      <c r="W15" s="134" t="s">
        <v>51</v>
      </c>
      <c r="X15" s="8" t="s">
        <v>24</v>
      </c>
      <c r="Y15" s="116"/>
      <c r="Z15" s="118"/>
      <c r="AA15" s="36"/>
      <c r="AB15" s="422"/>
      <c r="AC15" s="119">
        <v>1</v>
      </c>
      <c r="AD15" s="115"/>
      <c r="AE15" s="116"/>
      <c r="AF15" s="422"/>
      <c r="AG15" s="462">
        <f t="shared" si="4"/>
        <v>1</v>
      </c>
      <c r="AH15" s="484"/>
      <c r="AI15" s="515">
        <f t="shared" si="10"/>
        <v>1</v>
      </c>
      <c r="AJ15" s="471"/>
    </row>
    <row r="16" spans="1:36" ht="15" customHeight="1">
      <c r="A16" s="4" t="s">
        <v>56</v>
      </c>
      <c r="B16" s="8" t="s">
        <v>20</v>
      </c>
      <c r="C16" s="10"/>
      <c r="D16" s="9"/>
      <c r="E16" s="5"/>
      <c r="F16" s="8"/>
      <c r="G16" s="8"/>
      <c r="H16" s="424"/>
      <c r="I16" s="132"/>
      <c r="J16" s="36"/>
      <c r="K16" s="380">
        <f t="shared" si="2"/>
        <v>0</v>
      </c>
      <c r="L16" s="419"/>
      <c r="M16" s="4" t="s">
        <v>56</v>
      </c>
      <c r="N16" s="8" t="s">
        <v>20</v>
      </c>
      <c r="O16" s="120"/>
      <c r="P16" s="132"/>
      <c r="Q16" s="36"/>
      <c r="R16" s="122"/>
      <c r="S16" s="118">
        <v>1</v>
      </c>
      <c r="T16" s="422"/>
      <c r="U16" s="380">
        <f t="shared" si="3"/>
        <v>1</v>
      </c>
      <c r="V16" s="380"/>
      <c r="W16" s="4" t="s">
        <v>56</v>
      </c>
      <c r="X16" s="8" t="s">
        <v>20</v>
      </c>
      <c r="Y16" s="116"/>
      <c r="Z16" s="118"/>
      <c r="AA16" s="36"/>
      <c r="AB16" s="422"/>
      <c r="AC16" s="119"/>
      <c r="AD16" s="115"/>
      <c r="AE16" s="116"/>
      <c r="AF16" s="422"/>
      <c r="AG16" s="462">
        <f t="shared" si="4"/>
        <v>0</v>
      </c>
      <c r="AH16" s="484"/>
      <c r="AI16" s="515">
        <f t="shared" si="10"/>
        <v>1</v>
      </c>
      <c r="AJ16" s="471"/>
    </row>
    <row r="17" spans="1:36" ht="15" customHeight="1">
      <c r="A17" s="4" t="s">
        <v>56</v>
      </c>
      <c r="B17" s="36" t="s">
        <v>6</v>
      </c>
      <c r="C17" s="120"/>
      <c r="D17" s="133"/>
      <c r="E17" s="121"/>
      <c r="F17" s="36"/>
      <c r="G17" s="36"/>
      <c r="H17" s="122"/>
      <c r="I17" s="132"/>
      <c r="J17" s="36"/>
      <c r="K17" s="380">
        <f t="shared" si="2"/>
        <v>0</v>
      </c>
      <c r="L17" s="419"/>
      <c r="M17" s="4" t="s">
        <v>56</v>
      </c>
      <c r="N17" s="36" t="s">
        <v>6</v>
      </c>
      <c r="O17" s="120"/>
      <c r="P17" s="132"/>
      <c r="Q17" s="36"/>
      <c r="R17" s="122"/>
      <c r="S17" s="118">
        <v>1</v>
      </c>
      <c r="T17" s="422"/>
      <c r="U17" s="380">
        <f t="shared" si="3"/>
        <v>1</v>
      </c>
      <c r="V17" s="380"/>
      <c r="W17" s="4" t="s">
        <v>56</v>
      </c>
      <c r="X17" s="36" t="s">
        <v>6</v>
      </c>
      <c r="Y17" s="116"/>
      <c r="Z17" s="118"/>
      <c r="AA17" s="36"/>
      <c r="AB17" s="422"/>
      <c r="AC17" s="119"/>
      <c r="AD17" s="115"/>
      <c r="AE17" s="116"/>
      <c r="AF17" s="422"/>
      <c r="AG17" s="462">
        <f t="shared" si="4"/>
        <v>0</v>
      </c>
      <c r="AH17" s="484"/>
      <c r="AI17" s="515">
        <f t="shared" si="10"/>
        <v>1</v>
      </c>
      <c r="AJ17" s="471"/>
    </row>
    <row r="18" spans="1:36" ht="15" customHeight="1">
      <c r="A18" s="4" t="s">
        <v>78</v>
      </c>
      <c r="B18" s="36" t="s">
        <v>6</v>
      </c>
      <c r="C18" s="120"/>
      <c r="D18" s="133"/>
      <c r="E18" s="121"/>
      <c r="F18" s="36"/>
      <c r="G18" s="36"/>
      <c r="H18" s="122"/>
      <c r="I18" s="132"/>
      <c r="J18" s="36"/>
      <c r="K18" s="380">
        <f t="shared" si="2"/>
        <v>0</v>
      </c>
      <c r="L18" s="419"/>
      <c r="M18" s="4" t="s">
        <v>78</v>
      </c>
      <c r="N18" s="36" t="s">
        <v>6</v>
      </c>
      <c r="O18" s="120"/>
      <c r="P18" s="132"/>
      <c r="Q18" s="36"/>
      <c r="R18" s="122"/>
      <c r="S18" s="118">
        <v>2</v>
      </c>
      <c r="T18" s="422"/>
      <c r="U18" s="380">
        <f t="shared" si="3"/>
        <v>2</v>
      </c>
      <c r="V18" s="380"/>
      <c r="W18" s="4" t="s">
        <v>78</v>
      </c>
      <c r="X18" s="36" t="s">
        <v>6</v>
      </c>
      <c r="Y18" s="116"/>
      <c r="Z18" s="118"/>
      <c r="AA18" s="36"/>
      <c r="AB18" s="422"/>
      <c r="AC18" s="119"/>
      <c r="AD18" s="115"/>
      <c r="AE18" s="116"/>
      <c r="AF18" s="422"/>
      <c r="AG18" s="462">
        <f t="shared" si="4"/>
        <v>0</v>
      </c>
      <c r="AH18" s="484"/>
      <c r="AI18" s="515">
        <f t="shared" si="10"/>
        <v>2</v>
      </c>
      <c r="AJ18" s="471"/>
    </row>
    <row r="19" spans="1:36" ht="15" customHeight="1">
      <c r="A19" s="4" t="s">
        <v>62</v>
      </c>
      <c r="B19" s="36" t="s">
        <v>6</v>
      </c>
      <c r="C19" s="120"/>
      <c r="D19" s="133"/>
      <c r="E19" s="121"/>
      <c r="F19" s="36"/>
      <c r="G19" s="36"/>
      <c r="H19" s="122"/>
      <c r="I19" s="132"/>
      <c r="J19" s="36"/>
      <c r="K19" s="380">
        <f t="shared" si="2"/>
        <v>0</v>
      </c>
      <c r="L19" s="419"/>
      <c r="M19" s="4" t="s">
        <v>62</v>
      </c>
      <c r="N19" s="36" t="s">
        <v>6</v>
      </c>
      <c r="O19" s="120"/>
      <c r="P19" s="132"/>
      <c r="Q19" s="36"/>
      <c r="R19" s="122"/>
      <c r="S19" s="118">
        <v>1</v>
      </c>
      <c r="T19" s="422"/>
      <c r="U19" s="380">
        <f t="shared" si="3"/>
        <v>1</v>
      </c>
      <c r="V19" s="380"/>
      <c r="W19" s="4" t="s">
        <v>62</v>
      </c>
      <c r="X19" s="36" t="s">
        <v>6</v>
      </c>
      <c r="Y19" s="116"/>
      <c r="Z19" s="118"/>
      <c r="AA19" s="36"/>
      <c r="AB19" s="422"/>
      <c r="AC19" s="119"/>
      <c r="AD19" s="115"/>
      <c r="AE19" s="116"/>
      <c r="AF19" s="422"/>
      <c r="AG19" s="462">
        <f t="shared" si="4"/>
        <v>0</v>
      </c>
      <c r="AH19" s="484"/>
      <c r="AI19" s="515">
        <f t="shared" si="10"/>
        <v>1</v>
      </c>
      <c r="AJ19" s="471"/>
    </row>
    <row r="20" spans="1:36" ht="15" customHeight="1">
      <c r="A20" s="135" t="s">
        <v>67</v>
      </c>
      <c r="B20" s="29" t="s">
        <v>2</v>
      </c>
      <c r="C20" s="33">
        <f>SUM(C21:C24)</f>
        <v>0</v>
      </c>
      <c r="D20" s="30">
        <v>0</v>
      </c>
      <c r="E20" s="31">
        <f t="shared" ref="E20:I20" si="11">SUM(E21:E24)</f>
        <v>0</v>
      </c>
      <c r="F20" s="29">
        <v>0</v>
      </c>
      <c r="G20" s="29">
        <f t="shared" si="11"/>
        <v>0</v>
      </c>
      <c r="H20" s="34">
        <v>0</v>
      </c>
      <c r="I20" s="114">
        <f t="shared" si="11"/>
        <v>1</v>
      </c>
      <c r="J20" s="29">
        <v>1</v>
      </c>
      <c r="K20" s="437">
        <f t="shared" si="2"/>
        <v>1</v>
      </c>
      <c r="L20" s="437">
        <f>SUM(D20,F20,H20,J20)</f>
        <v>1</v>
      </c>
      <c r="M20" s="135" t="s">
        <v>67</v>
      </c>
      <c r="N20" s="29" t="s">
        <v>2</v>
      </c>
      <c r="O20" s="33">
        <f>SUM(O21:O24)</f>
        <v>6</v>
      </c>
      <c r="P20" s="114">
        <v>1</v>
      </c>
      <c r="Q20" s="29">
        <f>SUM(Q21:Q24)</f>
        <v>1</v>
      </c>
      <c r="R20" s="34">
        <v>1</v>
      </c>
      <c r="S20" s="114">
        <f>SUM(S21:S24)</f>
        <v>1</v>
      </c>
      <c r="T20" s="34">
        <v>1</v>
      </c>
      <c r="U20" s="437">
        <f t="shared" si="3"/>
        <v>8</v>
      </c>
      <c r="V20" s="437">
        <f>SUM(P20,R20,T20)</f>
        <v>3</v>
      </c>
      <c r="W20" s="135" t="s">
        <v>67</v>
      </c>
      <c r="X20" s="29" t="s">
        <v>2</v>
      </c>
      <c r="Y20" s="33">
        <f>SUM(Y21:Y24)</f>
        <v>0</v>
      </c>
      <c r="Z20" s="114">
        <v>0</v>
      </c>
      <c r="AA20" s="29">
        <f>SUM(AA21:AA24)</f>
        <v>0</v>
      </c>
      <c r="AB20" s="34">
        <v>0</v>
      </c>
      <c r="AC20" s="30">
        <f>SUM(AC22:AC24)</f>
        <v>0</v>
      </c>
      <c r="AD20" s="29">
        <v>0</v>
      </c>
      <c r="AE20" s="33">
        <f>SUM(AE21:AE24)</f>
        <v>0</v>
      </c>
      <c r="AF20" s="34">
        <v>0</v>
      </c>
      <c r="AG20" s="461">
        <f t="shared" si="4"/>
        <v>0</v>
      </c>
      <c r="AH20" s="510">
        <f>SUM(Z20,AB20,AD20,AF20)</f>
        <v>0</v>
      </c>
      <c r="AI20" s="514">
        <f t="shared" si="10"/>
        <v>9</v>
      </c>
      <c r="AJ20" s="470">
        <f>SUM(L20,V20,AH20)</f>
        <v>4</v>
      </c>
    </row>
    <row r="21" spans="1:36" ht="15" customHeight="1">
      <c r="A21" s="136" t="s">
        <v>138</v>
      </c>
      <c r="B21" s="36" t="s">
        <v>6</v>
      </c>
      <c r="C21" s="116"/>
      <c r="D21" s="119"/>
      <c r="E21" s="117"/>
      <c r="F21" s="115"/>
      <c r="G21" s="115"/>
      <c r="H21" s="422"/>
      <c r="I21" s="118"/>
      <c r="J21" s="115"/>
      <c r="K21" s="380">
        <f t="shared" si="2"/>
        <v>0</v>
      </c>
      <c r="L21" s="419"/>
      <c r="M21" s="136" t="s">
        <v>138</v>
      </c>
      <c r="N21" s="36" t="s">
        <v>6</v>
      </c>
      <c r="O21" s="116">
        <v>4</v>
      </c>
      <c r="P21" s="118"/>
      <c r="Q21" s="115"/>
      <c r="R21" s="422"/>
      <c r="S21" s="118"/>
      <c r="T21" s="422"/>
      <c r="U21" s="380">
        <f t="shared" si="3"/>
        <v>4</v>
      </c>
      <c r="V21" s="380"/>
      <c r="W21" s="136" t="s">
        <v>138</v>
      </c>
      <c r="X21" s="36" t="s">
        <v>6</v>
      </c>
      <c r="Y21" s="116"/>
      <c r="Z21" s="118"/>
      <c r="AA21" s="36"/>
      <c r="AB21" s="422"/>
      <c r="AC21" s="119"/>
      <c r="AD21" s="115"/>
      <c r="AE21" s="116"/>
      <c r="AF21" s="422"/>
      <c r="AG21" s="462">
        <f t="shared" si="4"/>
        <v>0</v>
      </c>
      <c r="AH21" s="484"/>
      <c r="AI21" s="515">
        <f t="shared" si="10"/>
        <v>4</v>
      </c>
      <c r="AJ21" s="471"/>
    </row>
    <row r="22" spans="1:36" ht="15" customHeight="1">
      <c r="A22" s="4" t="s">
        <v>11</v>
      </c>
      <c r="B22" s="36" t="s">
        <v>6</v>
      </c>
      <c r="C22" s="120"/>
      <c r="D22" s="133"/>
      <c r="E22" s="121"/>
      <c r="F22" s="36"/>
      <c r="G22" s="36"/>
      <c r="H22" s="122"/>
      <c r="I22" s="132"/>
      <c r="J22" s="36"/>
      <c r="K22" s="380">
        <f t="shared" si="2"/>
        <v>0</v>
      </c>
      <c r="L22" s="419"/>
      <c r="M22" s="4" t="s">
        <v>11</v>
      </c>
      <c r="N22" s="36" t="s">
        <v>6</v>
      </c>
      <c r="O22" s="120"/>
      <c r="P22" s="132"/>
      <c r="Q22" s="36"/>
      <c r="R22" s="122"/>
      <c r="S22" s="118">
        <v>1</v>
      </c>
      <c r="T22" s="422"/>
      <c r="U22" s="380">
        <f t="shared" si="3"/>
        <v>1</v>
      </c>
      <c r="V22" s="380"/>
      <c r="W22" s="4" t="s">
        <v>11</v>
      </c>
      <c r="X22" s="36" t="s">
        <v>6</v>
      </c>
      <c r="Y22" s="116"/>
      <c r="Z22" s="118"/>
      <c r="AA22" s="36"/>
      <c r="AB22" s="422"/>
      <c r="AC22" s="119"/>
      <c r="AD22" s="115"/>
      <c r="AE22" s="116"/>
      <c r="AF22" s="422"/>
      <c r="AG22" s="462">
        <f t="shared" si="4"/>
        <v>0</v>
      </c>
      <c r="AH22" s="484"/>
      <c r="AI22" s="515">
        <f t="shared" si="10"/>
        <v>1</v>
      </c>
      <c r="AJ22" s="471"/>
    </row>
    <row r="23" spans="1:36" ht="15" customHeight="1">
      <c r="A23" s="4" t="s">
        <v>78</v>
      </c>
      <c r="B23" s="36" t="s">
        <v>6</v>
      </c>
      <c r="C23" s="120"/>
      <c r="D23" s="133"/>
      <c r="E23" s="121"/>
      <c r="F23" s="36"/>
      <c r="G23" s="36"/>
      <c r="H23" s="122"/>
      <c r="I23" s="132">
        <v>1</v>
      </c>
      <c r="J23" s="36"/>
      <c r="K23" s="380">
        <f t="shared" si="2"/>
        <v>1</v>
      </c>
      <c r="L23" s="419"/>
      <c r="M23" s="4" t="s">
        <v>78</v>
      </c>
      <c r="N23" s="36" t="s">
        <v>6</v>
      </c>
      <c r="O23" s="120">
        <v>2</v>
      </c>
      <c r="P23" s="132"/>
      <c r="Q23" s="36"/>
      <c r="R23" s="122"/>
      <c r="S23" s="118"/>
      <c r="T23" s="422"/>
      <c r="U23" s="380">
        <f t="shared" si="3"/>
        <v>2</v>
      </c>
      <c r="V23" s="380"/>
      <c r="W23" s="4" t="s">
        <v>78</v>
      </c>
      <c r="X23" s="36" t="s">
        <v>6</v>
      </c>
      <c r="Y23" s="116"/>
      <c r="Z23" s="118"/>
      <c r="AA23" s="36"/>
      <c r="AB23" s="422"/>
      <c r="AC23" s="119"/>
      <c r="AD23" s="115"/>
      <c r="AE23" s="116"/>
      <c r="AF23" s="422"/>
      <c r="AG23" s="462">
        <f t="shared" si="4"/>
        <v>0</v>
      </c>
      <c r="AH23" s="484"/>
      <c r="AI23" s="515">
        <f t="shared" si="10"/>
        <v>3</v>
      </c>
      <c r="AJ23" s="471"/>
    </row>
    <row r="24" spans="1:36" ht="15" customHeight="1">
      <c r="A24" s="4" t="s">
        <v>63</v>
      </c>
      <c r="B24" s="36" t="s">
        <v>6</v>
      </c>
      <c r="C24" s="120"/>
      <c r="D24" s="133"/>
      <c r="E24" s="121"/>
      <c r="F24" s="36"/>
      <c r="G24" s="36"/>
      <c r="H24" s="122"/>
      <c r="I24" s="132"/>
      <c r="J24" s="36"/>
      <c r="K24" s="380">
        <f t="shared" si="2"/>
        <v>0</v>
      </c>
      <c r="L24" s="419"/>
      <c r="M24" s="4" t="s">
        <v>63</v>
      </c>
      <c r="N24" s="36" t="s">
        <v>6</v>
      </c>
      <c r="O24" s="120"/>
      <c r="P24" s="132"/>
      <c r="Q24" s="36">
        <v>1</v>
      </c>
      <c r="R24" s="122"/>
      <c r="S24" s="118"/>
      <c r="T24" s="422"/>
      <c r="U24" s="380">
        <f t="shared" si="3"/>
        <v>1</v>
      </c>
      <c r="V24" s="380"/>
      <c r="W24" s="4" t="s">
        <v>63</v>
      </c>
      <c r="X24" s="36" t="s">
        <v>6</v>
      </c>
      <c r="Y24" s="116"/>
      <c r="Z24" s="118"/>
      <c r="AA24" s="36"/>
      <c r="AB24" s="422"/>
      <c r="AC24" s="119"/>
      <c r="AD24" s="115"/>
      <c r="AE24" s="116"/>
      <c r="AF24" s="422"/>
      <c r="AG24" s="462">
        <f t="shared" si="4"/>
        <v>0</v>
      </c>
      <c r="AH24" s="484"/>
      <c r="AI24" s="515">
        <f t="shared" si="10"/>
        <v>1</v>
      </c>
      <c r="AJ24" s="471"/>
    </row>
    <row r="25" spans="1:36" ht="15" customHeight="1">
      <c r="A25" s="135" t="s">
        <v>69</v>
      </c>
      <c r="B25" s="29" t="s">
        <v>2</v>
      </c>
      <c r="C25" s="33">
        <f t="shared" ref="C25:G25" si="12">SUM(C26:C28)</f>
        <v>0</v>
      </c>
      <c r="D25" s="30">
        <v>0</v>
      </c>
      <c r="E25" s="31">
        <f t="shared" si="12"/>
        <v>1</v>
      </c>
      <c r="F25" s="29">
        <v>1</v>
      </c>
      <c r="G25" s="29">
        <f t="shared" si="12"/>
        <v>0</v>
      </c>
      <c r="H25" s="34">
        <v>0</v>
      </c>
      <c r="I25" s="114">
        <f>SUM(I26:I28)</f>
        <v>0</v>
      </c>
      <c r="J25" s="29">
        <v>0</v>
      </c>
      <c r="K25" s="437">
        <f t="shared" si="2"/>
        <v>1</v>
      </c>
      <c r="L25" s="437">
        <f>SUM(D25,F25,H25,J25)</f>
        <v>1</v>
      </c>
      <c r="M25" s="135" t="s">
        <v>69</v>
      </c>
      <c r="N25" s="29" t="s">
        <v>2</v>
      </c>
      <c r="O25" s="33">
        <f t="shared" ref="O25:Q25" si="13">SUM(O26:O28)</f>
        <v>0</v>
      </c>
      <c r="P25" s="114">
        <v>0</v>
      </c>
      <c r="Q25" s="29">
        <f t="shared" si="13"/>
        <v>0</v>
      </c>
      <c r="R25" s="34">
        <v>0</v>
      </c>
      <c r="S25" s="114">
        <f>SUM(S27:S28)</f>
        <v>2</v>
      </c>
      <c r="T25" s="34">
        <v>1</v>
      </c>
      <c r="U25" s="437">
        <f t="shared" si="3"/>
        <v>2</v>
      </c>
      <c r="V25" s="437">
        <f>SUM(P25,R25,T25)</f>
        <v>1</v>
      </c>
      <c r="W25" s="135" t="s">
        <v>69</v>
      </c>
      <c r="X25" s="29" t="s">
        <v>2</v>
      </c>
      <c r="Y25" s="33">
        <f t="shared" ref="Y25:AE25" si="14">SUM(Y26:Y28)</f>
        <v>0</v>
      </c>
      <c r="Z25" s="114">
        <v>0</v>
      </c>
      <c r="AA25" s="29">
        <f t="shared" si="14"/>
        <v>1</v>
      </c>
      <c r="AB25" s="34">
        <v>1</v>
      </c>
      <c r="AC25" s="30">
        <f t="shared" si="14"/>
        <v>0</v>
      </c>
      <c r="AD25" s="29">
        <v>0</v>
      </c>
      <c r="AE25" s="33">
        <f t="shared" si="14"/>
        <v>0</v>
      </c>
      <c r="AF25" s="34">
        <v>0</v>
      </c>
      <c r="AG25" s="461">
        <f>SUM(Y25,AA25,AC25,AE25)</f>
        <v>1</v>
      </c>
      <c r="AH25" s="510">
        <f>SUM(Z25,AB25,AD25,AF25)</f>
        <v>1</v>
      </c>
      <c r="AI25" s="514">
        <f t="shared" si="10"/>
        <v>4</v>
      </c>
      <c r="AJ25" s="470">
        <f>SUM(L25,V25,AH25)</f>
        <v>3</v>
      </c>
    </row>
    <row r="26" spans="1:36" ht="15" customHeight="1">
      <c r="A26" s="137" t="s">
        <v>172</v>
      </c>
      <c r="B26" s="115" t="s">
        <v>24</v>
      </c>
      <c r="C26" s="116"/>
      <c r="D26" s="119"/>
      <c r="E26" s="117"/>
      <c r="F26" s="115"/>
      <c r="G26" s="115"/>
      <c r="H26" s="422"/>
      <c r="I26" s="118"/>
      <c r="J26" s="115"/>
      <c r="K26" s="380">
        <f t="shared" si="2"/>
        <v>0</v>
      </c>
      <c r="L26" s="419"/>
      <c r="M26" s="137" t="s">
        <v>172</v>
      </c>
      <c r="N26" s="115" t="s">
        <v>24</v>
      </c>
      <c r="O26" s="116"/>
      <c r="P26" s="118"/>
      <c r="Q26" s="115"/>
      <c r="R26" s="422"/>
      <c r="S26" s="118"/>
      <c r="T26" s="422"/>
      <c r="U26" s="380">
        <f t="shared" si="3"/>
        <v>0</v>
      </c>
      <c r="V26" s="380"/>
      <c r="W26" s="137" t="s">
        <v>172</v>
      </c>
      <c r="X26" s="115" t="s">
        <v>24</v>
      </c>
      <c r="Y26" s="116"/>
      <c r="Z26" s="118"/>
      <c r="AA26" s="36">
        <v>1</v>
      </c>
      <c r="AB26" s="422"/>
      <c r="AC26" s="119"/>
      <c r="AD26" s="115"/>
      <c r="AE26" s="116"/>
      <c r="AF26" s="422"/>
      <c r="AG26" s="462">
        <f t="shared" si="4"/>
        <v>1</v>
      </c>
      <c r="AH26" s="484"/>
      <c r="AI26" s="515">
        <f t="shared" si="10"/>
        <v>1</v>
      </c>
      <c r="AJ26" s="471"/>
    </row>
    <row r="27" spans="1:36" ht="15" customHeight="1">
      <c r="A27" s="4" t="s">
        <v>78</v>
      </c>
      <c r="B27" s="36" t="s">
        <v>6</v>
      </c>
      <c r="C27" s="120"/>
      <c r="D27" s="133"/>
      <c r="E27" s="121"/>
      <c r="F27" s="36"/>
      <c r="G27" s="36"/>
      <c r="H27" s="122"/>
      <c r="I27" s="132"/>
      <c r="J27" s="36"/>
      <c r="K27" s="380">
        <f t="shared" si="2"/>
        <v>0</v>
      </c>
      <c r="L27" s="419"/>
      <c r="M27" s="4" t="s">
        <v>78</v>
      </c>
      <c r="N27" s="36" t="s">
        <v>6</v>
      </c>
      <c r="O27" s="120"/>
      <c r="P27" s="132"/>
      <c r="Q27" s="36"/>
      <c r="R27" s="122"/>
      <c r="S27" s="118">
        <v>1</v>
      </c>
      <c r="T27" s="422"/>
      <c r="U27" s="380">
        <f t="shared" si="3"/>
        <v>1</v>
      </c>
      <c r="V27" s="380"/>
      <c r="W27" s="4" t="s">
        <v>78</v>
      </c>
      <c r="X27" s="36" t="s">
        <v>6</v>
      </c>
      <c r="Y27" s="116"/>
      <c r="Z27" s="118"/>
      <c r="AA27" s="36"/>
      <c r="AB27" s="422"/>
      <c r="AC27" s="119"/>
      <c r="AD27" s="115"/>
      <c r="AE27" s="116"/>
      <c r="AF27" s="422"/>
      <c r="AG27" s="462">
        <f t="shared" si="4"/>
        <v>0</v>
      </c>
      <c r="AH27" s="484"/>
      <c r="AI27" s="515">
        <f t="shared" si="10"/>
        <v>1</v>
      </c>
      <c r="AJ27" s="471"/>
    </row>
    <row r="28" spans="1:36" ht="15" customHeight="1">
      <c r="A28" s="15" t="s">
        <v>62</v>
      </c>
      <c r="B28" s="123" t="s">
        <v>6</v>
      </c>
      <c r="C28" s="124"/>
      <c r="D28" s="218"/>
      <c r="E28" s="125">
        <v>1</v>
      </c>
      <c r="F28" s="123"/>
      <c r="G28" s="123"/>
      <c r="H28" s="332"/>
      <c r="I28" s="441"/>
      <c r="J28" s="123"/>
      <c r="K28" s="381">
        <f t="shared" si="2"/>
        <v>1</v>
      </c>
      <c r="L28" s="442"/>
      <c r="M28" s="15" t="s">
        <v>62</v>
      </c>
      <c r="N28" s="123" t="s">
        <v>6</v>
      </c>
      <c r="O28" s="124"/>
      <c r="P28" s="441"/>
      <c r="Q28" s="123"/>
      <c r="R28" s="332"/>
      <c r="S28" s="220">
        <v>1</v>
      </c>
      <c r="T28" s="457"/>
      <c r="U28" s="381">
        <f t="shared" si="3"/>
        <v>1</v>
      </c>
      <c r="V28" s="381"/>
      <c r="W28" s="15" t="s">
        <v>62</v>
      </c>
      <c r="X28" s="123" t="s">
        <v>6</v>
      </c>
      <c r="Y28" s="456"/>
      <c r="Z28" s="220"/>
      <c r="AA28" s="123"/>
      <c r="AB28" s="457"/>
      <c r="AC28" s="443"/>
      <c r="AD28" s="172"/>
      <c r="AE28" s="456"/>
      <c r="AF28" s="457"/>
      <c r="AG28" s="463">
        <f t="shared" si="4"/>
        <v>0</v>
      </c>
      <c r="AH28" s="485"/>
      <c r="AI28" s="516">
        <f t="shared" si="10"/>
        <v>2</v>
      </c>
      <c r="AJ28" s="472"/>
    </row>
    <row r="29" spans="1:36" ht="15" customHeight="1">
      <c r="A29" s="126" t="s">
        <v>80</v>
      </c>
      <c r="B29" s="55" t="s">
        <v>2</v>
      </c>
      <c r="C29" s="127">
        <f>SUM(C30)</f>
        <v>0</v>
      </c>
      <c r="D29" s="102">
        <v>0</v>
      </c>
      <c r="E29" s="128">
        <f t="shared" ref="E29:I29" si="15">SUM(E30)</f>
        <v>1</v>
      </c>
      <c r="F29" s="55">
        <v>1</v>
      </c>
      <c r="G29" s="55">
        <f t="shared" si="15"/>
        <v>0</v>
      </c>
      <c r="H29" s="423">
        <v>0</v>
      </c>
      <c r="I29" s="129">
        <f t="shared" si="15"/>
        <v>0</v>
      </c>
      <c r="J29" s="55">
        <v>0</v>
      </c>
      <c r="K29" s="440">
        <f t="shared" si="2"/>
        <v>1</v>
      </c>
      <c r="L29" s="440">
        <f>SUM(D29,F29,H29,J29)</f>
        <v>1</v>
      </c>
      <c r="M29" s="126" t="s">
        <v>80</v>
      </c>
      <c r="N29" s="55" t="s">
        <v>2</v>
      </c>
      <c r="O29" s="127">
        <f>SUM(O30)</f>
        <v>2</v>
      </c>
      <c r="P29" s="129">
        <v>1</v>
      </c>
      <c r="Q29" s="55">
        <f t="shared" ref="Q29:S29" si="16">SUM(Q30)</f>
        <v>0</v>
      </c>
      <c r="R29" s="423">
        <v>0</v>
      </c>
      <c r="S29" s="129">
        <f t="shared" si="16"/>
        <v>1</v>
      </c>
      <c r="T29" s="423">
        <v>1</v>
      </c>
      <c r="U29" s="440">
        <f t="shared" si="3"/>
        <v>3</v>
      </c>
      <c r="V29" s="440">
        <f>SUM(P29,R29,T29)</f>
        <v>2</v>
      </c>
      <c r="W29" s="126" t="s">
        <v>80</v>
      </c>
      <c r="X29" s="55" t="s">
        <v>2</v>
      </c>
      <c r="Y29" s="127">
        <f>SUM(Y30)</f>
        <v>0</v>
      </c>
      <c r="Z29" s="129">
        <v>0</v>
      </c>
      <c r="AA29" s="55">
        <f t="shared" ref="AA29:AE29" si="17">SUM(AA30)</f>
        <v>0</v>
      </c>
      <c r="AB29" s="423">
        <v>0</v>
      </c>
      <c r="AC29" s="102">
        <f t="shared" si="17"/>
        <v>0</v>
      </c>
      <c r="AD29" s="55">
        <v>0</v>
      </c>
      <c r="AE29" s="127">
        <f t="shared" si="17"/>
        <v>0</v>
      </c>
      <c r="AF29" s="423">
        <v>0</v>
      </c>
      <c r="AG29" s="234">
        <f>SUM(Y29,AA29,AC29,AE29)</f>
        <v>0</v>
      </c>
      <c r="AH29" s="238">
        <f>SUM(Z29,AB29,AD29,AF29)</f>
        <v>0</v>
      </c>
      <c r="AI29" s="517">
        <f t="shared" si="10"/>
        <v>4</v>
      </c>
      <c r="AJ29" s="473">
        <f>SUM(L29,V29,AH29)</f>
        <v>3</v>
      </c>
    </row>
    <row r="30" spans="1:36" ht="15" customHeight="1">
      <c r="A30" s="141" t="s">
        <v>89</v>
      </c>
      <c r="B30" s="29" t="s">
        <v>2</v>
      </c>
      <c r="C30" s="33">
        <f t="shared" ref="C30:G30" si="18">SUM(C31:C33)</f>
        <v>0</v>
      </c>
      <c r="D30" s="30"/>
      <c r="E30" s="31">
        <f t="shared" si="18"/>
        <v>1</v>
      </c>
      <c r="F30" s="29">
        <v>1</v>
      </c>
      <c r="G30" s="29">
        <f t="shared" si="18"/>
        <v>0</v>
      </c>
      <c r="H30" s="34">
        <v>0</v>
      </c>
      <c r="I30" s="114">
        <f>SUM(I31:I33)</f>
        <v>0</v>
      </c>
      <c r="J30" s="29">
        <v>0</v>
      </c>
      <c r="K30" s="437">
        <f t="shared" si="2"/>
        <v>1</v>
      </c>
      <c r="L30" s="437">
        <f>SUM(D30,F30,H30,J30)</f>
        <v>1</v>
      </c>
      <c r="M30" s="141" t="s">
        <v>89</v>
      </c>
      <c r="N30" s="29" t="s">
        <v>2</v>
      </c>
      <c r="O30" s="33">
        <f t="shared" ref="O30:Q30" si="19">SUM(O31:O33)</f>
        <v>2</v>
      </c>
      <c r="P30" s="114">
        <v>1</v>
      </c>
      <c r="Q30" s="29">
        <f t="shared" si="19"/>
        <v>0</v>
      </c>
      <c r="R30" s="34">
        <v>0</v>
      </c>
      <c r="S30" s="114">
        <f>SUM(S32:S33)</f>
        <v>1</v>
      </c>
      <c r="T30" s="34">
        <v>1</v>
      </c>
      <c r="U30" s="437">
        <f t="shared" si="3"/>
        <v>3</v>
      </c>
      <c r="V30" s="437">
        <f>SUM(P30,R30,T30)</f>
        <v>2</v>
      </c>
      <c r="W30" s="141" t="s">
        <v>89</v>
      </c>
      <c r="X30" s="29" t="s">
        <v>2</v>
      </c>
      <c r="Y30" s="33">
        <f t="shared" ref="Y30:AE30" si="20">SUM(Y31:Y33)</f>
        <v>0</v>
      </c>
      <c r="Z30" s="114">
        <v>0</v>
      </c>
      <c r="AA30" s="29">
        <f t="shared" si="20"/>
        <v>0</v>
      </c>
      <c r="AB30" s="34">
        <v>0</v>
      </c>
      <c r="AC30" s="30">
        <f t="shared" si="20"/>
        <v>0</v>
      </c>
      <c r="AD30" s="29">
        <v>0</v>
      </c>
      <c r="AE30" s="33">
        <f t="shared" si="20"/>
        <v>0</v>
      </c>
      <c r="AF30" s="34">
        <v>0</v>
      </c>
      <c r="AG30" s="461">
        <f t="shared" si="4"/>
        <v>0</v>
      </c>
      <c r="AH30" s="510">
        <f>SUM(Z30,AB30,AD30,AF30)</f>
        <v>0</v>
      </c>
      <c r="AI30" s="514">
        <f t="shared" si="10"/>
        <v>4</v>
      </c>
      <c r="AJ30" s="470">
        <f>SUM(L30,V30,AH30)</f>
        <v>3</v>
      </c>
    </row>
    <row r="31" spans="1:36" ht="15" customHeight="1">
      <c r="A31" s="136" t="s">
        <v>35</v>
      </c>
      <c r="B31" s="115" t="s">
        <v>24</v>
      </c>
      <c r="C31" s="116"/>
      <c r="D31" s="119"/>
      <c r="E31" s="117">
        <v>1</v>
      </c>
      <c r="F31" s="115"/>
      <c r="G31" s="115"/>
      <c r="H31" s="422"/>
      <c r="I31" s="118"/>
      <c r="J31" s="115"/>
      <c r="K31" s="380">
        <f t="shared" si="2"/>
        <v>1</v>
      </c>
      <c r="L31" s="419"/>
      <c r="M31" s="136" t="s">
        <v>35</v>
      </c>
      <c r="N31" s="115" t="s">
        <v>24</v>
      </c>
      <c r="O31" s="116"/>
      <c r="P31" s="118"/>
      <c r="Q31" s="115"/>
      <c r="R31" s="422"/>
      <c r="S31" s="118"/>
      <c r="T31" s="422"/>
      <c r="U31" s="380">
        <f t="shared" si="3"/>
        <v>0</v>
      </c>
      <c r="V31" s="380"/>
      <c r="W31" s="136" t="s">
        <v>35</v>
      </c>
      <c r="X31" s="115" t="s">
        <v>24</v>
      </c>
      <c r="Y31" s="116"/>
      <c r="Z31" s="118"/>
      <c r="AA31" s="36"/>
      <c r="AB31" s="422"/>
      <c r="AC31" s="119"/>
      <c r="AD31" s="115"/>
      <c r="AE31" s="116"/>
      <c r="AF31" s="422"/>
      <c r="AG31" s="462">
        <f t="shared" si="4"/>
        <v>0</v>
      </c>
      <c r="AH31" s="484"/>
      <c r="AI31" s="515">
        <f t="shared" si="10"/>
        <v>1</v>
      </c>
      <c r="AJ31" s="471"/>
    </row>
    <row r="32" spans="1:36" ht="15" customHeight="1">
      <c r="A32" s="107" t="s">
        <v>11</v>
      </c>
      <c r="B32" s="202" t="s">
        <v>20</v>
      </c>
      <c r="C32" s="116"/>
      <c r="D32" s="119"/>
      <c r="E32" s="117"/>
      <c r="F32" s="115"/>
      <c r="G32" s="115"/>
      <c r="H32" s="422"/>
      <c r="I32" s="118"/>
      <c r="J32" s="115"/>
      <c r="K32" s="380">
        <f t="shared" si="2"/>
        <v>0</v>
      </c>
      <c r="L32" s="419"/>
      <c r="M32" s="107" t="s">
        <v>11</v>
      </c>
      <c r="N32" s="202" t="s">
        <v>20</v>
      </c>
      <c r="O32" s="116">
        <v>1</v>
      </c>
      <c r="P32" s="118"/>
      <c r="Q32" s="115"/>
      <c r="R32" s="422"/>
      <c r="S32" s="118"/>
      <c r="T32" s="422"/>
      <c r="U32" s="380">
        <f t="shared" ref="U32:U33" si="21">SUM(O32,Q32,S32)</f>
        <v>1</v>
      </c>
      <c r="V32" s="380"/>
      <c r="W32" s="107" t="s">
        <v>11</v>
      </c>
      <c r="X32" s="202" t="s">
        <v>20</v>
      </c>
      <c r="Y32" s="116"/>
      <c r="Z32" s="118"/>
      <c r="AA32" s="36"/>
      <c r="AB32" s="422"/>
      <c r="AC32" s="119"/>
      <c r="AD32" s="115"/>
      <c r="AE32" s="116"/>
      <c r="AF32" s="422"/>
      <c r="AG32" s="462">
        <f t="shared" si="4"/>
        <v>0</v>
      </c>
      <c r="AH32" s="484"/>
      <c r="AI32" s="515">
        <f t="shared" si="10"/>
        <v>1</v>
      </c>
      <c r="AJ32" s="471"/>
    </row>
    <row r="33" spans="1:36" ht="15" customHeight="1">
      <c r="A33" s="15" t="s">
        <v>140</v>
      </c>
      <c r="B33" s="123" t="s">
        <v>6</v>
      </c>
      <c r="C33" s="124"/>
      <c r="D33" s="218"/>
      <c r="E33" s="125"/>
      <c r="F33" s="123"/>
      <c r="G33" s="123"/>
      <c r="H33" s="332"/>
      <c r="I33" s="441"/>
      <c r="J33" s="123"/>
      <c r="K33" s="381">
        <f t="shared" si="2"/>
        <v>0</v>
      </c>
      <c r="L33" s="442"/>
      <c r="M33" s="15" t="s">
        <v>140</v>
      </c>
      <c r="N33" s="123" t="s">
        <v>6</v>
      </c>
      <c r="O33" s="124">
        <v>1</v>
      </c>
      <c r="P33" s="441"/>
      <c r="Q33" s="123"/>
      <c r="R33" s="332"/>
      <c r="S33" s="220">
        <v>1</v>
      </c>
      <c r="T33" s="457"/>
      <c r="U33" s="381">
        <f t="shared" si="21"/>
        <v>2</v>
      </c>
      <c r="V33" s="381"/>
      <c r="W33" s="15" t="s">
        <v>140</v>
      </c>
      <c r="X33" s="123" t="s">
        <v>6</v>
      </c>
      <c r="Y33" s="456"/>
      <c r="Z33" s="220"/>
      <c r="AA33" s="123"/>
      <c r="AB33" s="457"/>
      <c r="AC33" s="443"/>
      <c r="AD33" s="172"/>
      <c r="AE33" s="456"/>
      <c r="AF33" s="457"/>
      <c r="AG33" s="463">
        <f t="shared" si="4"/>
        <v>0</v>
      </c>
      <c r="AH33" s="485"/>
      <c r="AI33" s="516">
        <f t="shared" si="10"/>
        <v>2</v>
      </c>
      <c r="AJ33" s="472"/>
    </row>
    <row r="34" spans="1:36" ht="15" customHeight="1">
      <c r="A34" s="126" t="s">
        <v>95</v>
      </c>
      <c r="B34" s="55" t="s">
        <v>2</v>
      </c>
      <c r="C34" s="238">
        <f>SUM(C35,C38,C40,C43,C48,C52,C77,C89,C91,C95,C97,C99,C101)</f>
        <v>0</v>
      </c>
      <c r="D34" s="128">
        <v>0</v>
      </c>
      <c r="E34" s="128">
        <f t="shared" ref="E34:J34" si="22">SUM(E35,E38,E40,E43,E48,E52,E77,E89,E91,E95,E97,E99,E101)</f>
        <v>11</v>
      </c>
      <c r="F34" s="128">
        <f t="shared" si="22"/>
        <v>7</v>
      </c>
      <c r="G34" s="55">
        <f t="shared" si="22"/>
        <v>15</v>
      </c>
      <c r="H34" s="423">
        <f t="shared" si="22"/>
        <v>6</v>
      </c>
      <c r="I34" s="238">
        <f t="shared" si="22"/>
        <v>31</v>
      </c>
      <c r="J34" s="55">
        <f t="shared" si="22"/>
        <v>7</v>
      </c>
      <c r="K34" s="440">
        <f t="shared" si="2"/>
        <v>57</v>
      </c>
      <c r="L34" s="440">
        <f>SUM(L35,L38,L40,L43,L48,L52,L77,L89,L91,L95,L97,L99,L101)</f>
        <v>20</v>
      </c>
      <c r="M34" s="126" t="s">
        <v>95</v>
      </c>
      <c r="N34" s="55" t="s">
        <v>2</v>
      </c>
      <c r="O34" s="127">
        <f>SUM(O35,O38,O40,O43,O48,O52,O77,O89,O91,O95,O97,O99,O101)</f>
        <v>10</v>
      </c>
      <c r="P34" s="129">
        <f t="shared" ref="P34:T34" si="23">SUM(P35,P38,P40,P43,P48,P52,P77,P89,P91,P95,P97,P99,P101)</f>
        <v>4</v>
      </c>
      <c r="Q34" s="55">
        <f t="shared" si="23"/>
        <v>5</v>
      </c>
      <c r="R34" s="423">
        <f t="shared" si="23"/>
        <v>1</v>
      </c>
      <c r="S34" s="129">
        <f t="shared" si="23"/>
        <v>27</v>
      </c>
      <c r="T34" s="423">
        <f t="shared" si="23"/>
        <v>5</v>
      </c>
      <c r="U34" s="440">
        <f>SUM(O34,Q34,S34)</f>
        <v>42</v>
      </c>
      <c r="V34" s="440">
        <f>SUM(P34,R34,T34)</f>
        <v>10</v>
      </c>
      <c r="W34" s="126" t="s">
        <v>95</v>
      </c>
      <c r="X34" s="55" t="s">
        <v>2</v>
      </c>
      <c r="Y34" s="127">
        <f>SUM(Y35,Y38,Y40,Y43,Y48,Y52,Y77,Y89,Y91,Y95,Y97,Y99,Y101)</f>
        <v>0</v>
      </c>
      <c r="Z34" s="102">
        <v>0</v>
      </c>
      <c r="AA34" s="129">
        <f t="shared" ref="AA34:AE34" si="24">SUM(AA35,AA38,AA40,AA43,AA48,AA52,AA77,AA89,AA91,AA95,AA97,AA99,AA101)</f>
        <v>0</v>
      </c>
      <c r="AB34" s="423">
        <v>0</v>
      </c>
      <c r="AC34" s="102">
        <f t="shared" si="24"/>
        <v>1</v>
      </c>
      <c r="AD34" s="55">
        <f>SUM(AD35,AD38,AD40,AD43,AD48,AD52,AD77,AD89,AD91,AD95,AD97,AD99,AD101)</f>
        <v>1</v>
      </c>
      <c r="AE34" s="127">
        <f t="shared" si="24"/>
        <v>0</v>
      </c>
      <c r="AF34" s="423">
        <v>0</v>
      </c>
      <c r="AG34" s="234">
        <f>SUM(Y34,AA34,AC34,AE34)</f>
        <v>1</v>
      </c>
      <c r="AH34" s="238">
        <f>SUM(Z34,AB34,AD34,AF34)</f>
        <v>1</v>
      </c>
      <c r="AI34" s="517">
        <f>SUM(K34,U34,AG34)</f>
        <v>100</v>
      </c>
      <c r="AJ34" s="473">
        <f>SUM(L34,V34,AH34)</f>
        <v>31</v>
      </c>
    </row>
    <row r="35" spans="1:36" ht="15" customHeight="1">
      <c r="A35" s="142" t="s">
        <v>96</v>
      </c>
      <c r="B35" s="29" t="s">
        <v>2</v>
      </c>
      <c r="C35" s="33">
        <f>SUM(C36:C37)</f>
        <v>0</v>
      </c>
      <c r="D35" s="30">
        <v>0</v>
      </c>
      <c r="E35" s="31">
        <f t="shared" ref="E35:AE35" si="25">SUM(E36:E37)</f>
        <v>1</v>
      </c>
      <c r="F35" s="29">
        <v>1</v>
      </c>
      <c r="G35" s="29">
        <f t="shared" si="25"/>
        <v>1</v>
      </c>
      <c r="H35" s="34">
        <v>1</v>
      </c>
      <c r="I35" s="114">
        <f t="shared" si="25"/>
        <v>1</v>
      </c>
      <c r="J35" s="29">
        <v>1</v>
      </c>
      <c r="K35" s="437">
        <f t="shared" si="2"/>
        <v>3</v>
      </c>
      <c r="L35" s="437">
        <f>SUM(D35,F35,H35,J35)</f>
        <v>3</v>
      </c>
      <c r="M35" s="142" t="s">
        <v>96</v>
      </c>
      <c r="N35" s="29" t="s">
        <v>2</v>
      </c>
      <c r="O35" s="33">
        <f t="shared" si="25"/>
        <v>0</v>
      </c>
      <c r="P35" s="114">
        <v>0</v>
      </c>
      <c r="Q35" s="29">
        <f t="shared" si="25"/>
        <v>0</v>
      </c>
      <c r="R35" s="34">
        <v>0</v>
      </c>
      <c r="S35" s="114">
        <f t="shared" si="25"/>
        <v>0</v>
      </c>
      <c r="T35" s="34">
        <v>0</v>
      </c>
      <c r="U35" s="437">
        <f t="shared" ref="U35:U98" si="26">SUM(O35,Q35,S35)</f>
        <v>0</v>
      </c>
      <c r="V35" s="437">
        <f>SUM(P35,R35,T35)</f>
        <v>0</v>
      </c>
      <c r="W35" s="142" t="s">
        <v>96</v>
      </c>
      <c r="X35" s="29" t="s">
        <v>2</v>
      </c>
      <c r="Y35" s="33">
        <f t="shared" si="25"/>
        <v>0</v>
      </c>
      <c r="Z35" s="114">
        <v>0</v>
      </c>
      <c r="AA35" s="29">
        <f t="shared" si="25"/>
        <v>0</v>
      </c>
      <c r="AB35" s="34">
        <v>0</v>
      </c>
      <c r="AC35" s="30">
        <f t="shared" si="25"/>
        <v>0</v>
      </c>
      <c r="AD35" s="29">
        <v>0</v>
      </c>
      <c r="AE35" s="33">
        <f t="shared" si="25"/>
        <v>0</v>
      </c>
      <c r="AF35" s="34">
        <v>0</v>
      </c>
      <c r="AG35" s="461">
        <f t="shared" si="4"/>
        <v>0</v>
      </c>
      <c r="AH35" s="510">
        <f>SUM(Z35,AB35,AD35,AF35)</f>
        <v>0</v>
      </c>
      <c r="AI35" s="514">
        <f>SUM(K35,U35,AG35)</f>
        <v>3</v>
      </c>
      <c r="AJ35" s="470">
        <f>SUM(L35,V35,AH35)</f>
        <v>3</v>
      </c>
    </row>
    <row r="36" spans="1:36" ht="15" customHeight="1">
      <c r="A36" s="4" t="s">
        <v>62</v>
      </c>
      <c r="B36" s="36" t="s">
        <v>6</v>
      </c>
      <c r="C36" s="116"/>
      <c r="D36" s="119"/>
      <c r="E36" s="117">
        <v>1</v>
      </c>
      <c r="F36" s="115"/>
      <c r="G36" s="115"/>
      <c r="H36" s="422"/>
      <c r="I36" s="118"/>
      <c r="J36" s="115"/>
      <c r="K36" s="380">
        <f t="shared" si="2"/>
        <v>1</v>
      </c>
      <c r="L36" s="419"/>
      <c r="M36" s="4" t="s">
        <v>62</v>
      </c>
      <c r="N36" s="36" t="s">
        <v>6</v>
      </c>
      <c r="O36" s="116"/>
      <c r="P36" s="118"/>
      <c r="Q36" s="115"/>
      <c r="R36" s="422"/>
      <c r="S36" s="118"/>
      <c r="T36" s="422"/>
      <c r="U36" s="380">
        <f t="shared" si="26"/>
        <v>0</v>
      </c>
      <c r="V36" s="380"/>
      <c r="W36" s="4" t="s">
        <v>62</v>
      </c>
      <c r="X36" s="36" t="s">
        <v>6</v>
      </c>
      <c r="Y36" s="116"/>
      <c r="Z36" s="118"/>
      <c r="AA36" s="36"/>
      <c r="AB36" s="422"/>
      <c r="AC36" s="119"/>
      <c r="AD36" s="115"/>
      <c r="AE36" s="116"/>
      <c r="AF36" s="422"/>
      <c r="AG36" s="462">
        <f t="shared" si="4"/>
        <v>0</v>
      </c>
      <c r="AH36" s="484"/>
      <c r="AI36" s="515">
        <f t="shared" ref="AI36:AI99" si="27">SUM(K36,U36,AG36)</f>
        <v>1</v>
      </c>
      <c r="AJ36" s="471"/>
    </row>
    <row r="37" spans="1:36" ht="15" customHeight="1">
      <c r="A37" s="4" t="s">
        <v>104</v>
      </c>
      <c r="B37" s="36" t="s">
        <v>6</v>
      </c>
      <c r="C37" s="120"/>
      <c r="D37" s="133"/>
      <c r="E37" s="121"/>
      <c r="F37" s="36"/>
      <c r="G37" s="36">
        <v>1</v>
      </c>
      <c r="H37" s="122"/>
      <c r="I37" s="132">
        <v>1</v>
      </c>
      <c r="J37" s="36"/>
      <c r="K37" s="380">
        <f t="shared" si="2"/>
        <v>2</v>
      </c>
      <c r="L37" s="419"/>
      <c r="M37" s="4" t="s">
        <v>104</v>
      </c>
      <c r="N37" s="36" t="s">
        <v>6</v>
      </c>
      <c r="O37" s="120"/>
      <c r="P37" s="132"/>
      <c r="Q37" s="36"/>
      <c r="R37" s="122"/>
      <c r="S37" s="118"/>
      <c r="T37" s="422"/>
      <c r="U37" s="380">
        <f t="shared" si="26"/>
        <v>0</v>
      </c>
      <c r="V37" s="380"/>
      <c r="W37" s="4" t="s">
        <v>104</v>
      </c>
      <c r="X37" s="36" t="s">
        <v>6</v>
      </c>
      <c r="Y37" s="116"/>
      <c r="Z37" s="118"/>
      <c r="AA37" s="36"/>
      <c r="AB37" s="422"/>
      <c r="AC37" s="119"/>
      <c r="AD37" s="115"/>
      <c r="AE37" s="116"/>
      <c r="AF37" s="422"/>
      <c r="AG37" s="462">
        <f t="shared" si="4"/>
        <v>0</v>
      </c>
      <c r="AH37" s="484"/>
      <c r="AI37" s="515">
        <f t="shared" si="27"/>
        <v>2</v>
      </c>
      <c r="AJ37" s="471"/>
    </row>
    <row r="38" spans="1:36" ht="15" customHeight="1">
      <c r="A38" s="2" t="s">
        <v>105</v>
      </c>
      <c r="B38" s="29" t="s">
        <v>2</v>
      </c>
      <c r="C38" s="33">
        <f>SUM(C39)</f>
        <v>0</v>
      </c>
      <c r="D38" s="30">
        <v>0</v>
      </c>
      <c r="E38" s="31">
        <f t="shared" ref="E38:I38" si="28">SUM(E39)</f>
        <v>0</v>
      </c>
      <c r="F38" s="29">
        <v>0</v>
      </c>
      <c r="G38" s="29">
        <f t="shared" si="28"/>
        <v>1</v>
      </c>
      <c r="H38" s="34">
        <v>1</v>
      </c>
      <c r="I38" s="114">
        <f t="shared" si="28"/>
        <v>0</v>
      </c>
      <c r="J38" s="29">
        <v>0</v>
      </c>
      <c r="K38" s="437">
        <f t="shared" ref="K38:K69" si="29">SUM(C38,E38,G38,I38)</f>
        <v>1</v>
      </c>
      <c r="L38" s="437">
        <f>SUM(D38,F38,H38,J38)</f>
        <v>1</v>
      </c>
      <c r="M38" s="2" t="s">
        <v>105</v>
      </c>
      <c r="N38" s="29" t="s">
        <v>2</v>
      </c>
      <c r="O38" s="33">
        <f t="shared" ref="O38:S38" si="30">SUM(O39)</f>
        <v>0</v>
      </c>
      <c r="P38" s="114">
        <v>0</v>
      </c>
      <c r="Q38" s="29">
        <f t="shared" si="30"/>
        <v>0</v>
      </c>
      <c r="R38" s="34">
        <v>0</v>
      </c>
      <c r="S38" s="114">
        <f t="shared" si="30"/>
        <v>0</v>
      </c>
      <c r="T38" s="34">
        <v>0</v>
      </c>
      <c r="U38" s="437">
        <f t="shared" si="26"/>
        <v>0</v>
      </c>
      <c r="V38" s="437">
        <f>SUM(P38,R38,T38)</f>
        <v>0</v>
      </c>
      <c r="W38" s="2" t="s">
        <v>105</v>
      </c>
      <c r="X38" s="29" t="s">
        <v>2</v>
      </c>
      <c r="Y38" s="33">
        <f t="shared" ref="Y38:AE38" si="31">SUM(Y39)</f>
        <v>0</v>
      </c>
      <c r="Z38" s="114">
        <v>0</v>
      </c>
      <c r="AA38" s="29">
        <f t="shared" si="31"/>
        <v>0</v>
      </c>
      <c r="AB38" s="34">
        <v>0</v>
      </c>
      <c r="AC38" s="30">
        <f t="shared" si="31"/>
        <v>0</v>
      </c>
      <c r="AD38" s="29">
        <v>0</v>
      </c>
      <c r="AE38" s="33">
        <f t="shared" si="31"/>
        <v>0</v>
      </c>
      <c r="AF38" s="34">
        <v>0</v>
      </c>
      <c r="AG38" s="461">
        <f>SUM(Y38,AA38,AC38,AE38)</f>
        <v>0</v>
      </c>
      <c r="AH38" s="510">
        <f>SUM(Z38,AB38,AD38,AF38)</f>
        <v>0</v>
      </c>
      <c r="AI38" s="514">
        <f t="shared" si="27"/>
        <v>1</v>
      </c>
      <c r="AJ38" s="470">
        <f>SUM(L38,V38,AH38)</f>
        <v>1</v>
      </c>
    </row>
    <row r="39" spans="1:36" ht="15" customHeight="1">
      <c r="A39" s="4" t="s">
        <v>169</v>
      </c>
      <c r="B39" s="36" t="s">
        <v>6</v>
      </c>
      <c r="C39" s="120"/>
      <c r="D39" s="133"/>
      <c r="E39" s="121"/>
      <c r="F39" s="36"/>
      <c r="G39" s="36">
        <v>1</v>
      </c>
      <c r="H39" s="122"/>
      <c r="I39" s="132"/>
      <c r="J39" s="36"/>
      <c r="K39" s="380">
        <f t="shared" si="29"/>
        <v>1</v>
      </c>
      <c r="L39" s="419"/>
      <c r="M39" s="4" t="s">
        <v>169</v>
      </c>
      <c r="N39" s="36" t="s">
        <v>6</v>
      </c>
      <c r="O39" s="120"/>
      <c r="P39" s="132"/>
      <c r="Q39" s="36"/>
      <c r="R39" s="122"/>
      <c r="S39" s="118"/>
      <c r="T39" s="422"/>
      <c r="U39" s="380">
        <f t="shared" si="26"/>
        <v>0</v>
      </c>
      <c r="V39" s="380"/>
      <c r="W39" s="4" t="s">
        <v>169</v>
      </c>
      <c r="X39" s="36" t="s">
        <v>6</v>
      </c>
      <c r="Y39" s="116"/>
      <c r="Z39" s="118"/>
      <c r="AA39" s="36"/>
      <c r="AB39" s="422"/>
      <c r="AC39" s="119"/>
      <c r="AD39" s="115"/>
      <c r="AE39" s="116"/>
      <c r="AF39" s="422"/>
      <c r="AG39" s="462">
        <f t="shared" si="4"/>
        <v>0</v>
      </c>
      <c r="AH39" s="484"/>
      <c r="AI39" s="515">
        <f t="shared" si="27"/>
        <v>1</v>
      </c>
      <c r="AJ39" s="471"/>
    </row>
    <row r="40" spans="1:36" ht="15" customHeight="1">
      <c r="A40" s="2" t="s">
        <v>213</v>
      </c>
      <c r="B40" s="29" t="s">
        <v>2</v>
      </c>
      <c r="C40" s="33">
        <f>SUM(C41:C42)</f>
        <v>0</v>
      </c>
      <c r="D40" s="30">
        <v>0</v>
      </c>
      <c r="E40" s="31">
        <f t="shared" ref="E40:AE40" si="32">SUM(E41:E42)</f>
        <v>0</v>
      </c>
      <c r="F40" s="29">
        <v>0</v>
      </c>
      <c r="G40" s="29">
        <f t="shared" si="32"/>
        <v>0</v>
      </c>
      <c r="H40" s="34">
        <v>0</v>
      </c>
      <c r="I40" s="114">
        <f t="shared" si="32"/>
        <v>0</v>
      </c>
      <c r="J40" s="29">
        <v>0</v>
      </c>
      <c r="K40" s="437">
        <f t="shared" si="29"/>
        <v>0</v>
      </c>
      <c r="L40" s="437">
        <f>SUM(D40,F40,H40,J40)</f>
        <v>0</v>
      </c>
      <c r="M40" s="2" t="s">
        <v>213</v>
      </c>
      <c r="N40" s="29" t="s">
        <v>2</v>
      </c>
      <c r="O40" s="33">
        <f t="shared" si="32"/>
        <v>2</v>
      </c>
      <c r="P40" s="114">
        <v>1</v>
      </c>
      <c r="Q40" s="29">
        <f t="shared" si="32"/>
        <v>0</v>
      </c>
      <c r="R40" s="34">
        <v>0</v>
      </c>
      <c r="S40" s="114">
        <f t="shared" si="32"/>
        <v>0</v>
      </c>
      <c r="T40" s="34">
        <v>0</v>
      </c>
      <c r="U40" s="437">
        <f t="shared" si="26"/>
        <v>2</v>
      </c>
      <c r="V40" s="437">
        <f>SUM(P40,R40,T40)</f>
        <v>1</v>
      </c>
      <c r="W40" s="2" t="s">
        <v>213</v>
      </c>
      <c r="X40" s="29" t="s">
        <v>2</v>
      </c>
      <c r="Y40" s="33">
        <f t="shared" si="32"/>
        <v>0</v>
      </c>
      <c r="Z40" s="114">
        <v>0</v>
      </c>
      <c r="AA40" s="29">
        <f t="shared" si="32"/>
        <v>0</v>
      </c>
      <c r="AB40" s="34">
        <v>0</v>
      </c>
      <c r="AC40" s="30">
        <f t="shared" si="32"/>
        <v>0</v>
      </c>
      <c r="AD40" s="29">
        <v>0</v>
      </c>
      <c r="AE40" s="33">
        <f t="shared" si="32"/>
        <v>0</v>
      </c>
      <c r="AF40" s="34">
        <v>0</v>
      </c>
      <c r="AG40" s="461">
        <f>SUM(Y40,AA40,AC40,AE40)</f>
        <v>0</v>
      </c>
      <c r="AH40" s="510">
        <f>SUM(Z40,AB40,AD40,AF40)</f>
        <v>0</v>
      </c>
      <c r="AI40" s="514">
        <f t="shared" si="27"/>
        <v>2</v>
      </c>
      <c r="AJ40" s="470">
        <f>SUM(L40,V40,AH40)</f>
        <v>1</v>
      </c>
    </row>
    <row r="41" spans="1:36" ht="15" customHeight="1">
      <c r="A41" s="107" t="s">
        <v>52</v>
      </c>
      <c r="B41" s="202" t="s">
        <v>24</v>
      </c>
      <c r="C41" s="120"/>
      <c r="D41" s="133"/>
      <c r="E41" s="121"/>
      <c r="F41" s="36"/>
      <c r="G41" s="36"/>
      <c r="H41" s="122"/>
      <c r="I41" s="132"/>
      <c r="J41" s="36"/>
      <c r="K41" s="380">
        <f t="shared" si="29"/>
        <v>0</v>
      </c>
      <c r="L41" s="419"/>
      <c r="M41" s="107" t="s">
        <v>52</v>
      </c>
      <c r="N41" s="202" t="s">
        <v>24</v>
      </c>
      <c r="O41" s="120">
        <v>1</v>
      </c>
      <c r="P41" s="132"/>
      <c r="Q41" s="36"/>
      <c r="R41" s="122"/>
      <c r="S41" s="118"/>
      <c r="T41" s="422"/>
      <c r="U41" s="380">
        <f t="shared" si="26"/>
        <v>1</v>
      </c>
      <c r="V41" s="380"/>
      <c r="W41" s="107" t="s">
        <v>52</v>
      </c>
      <c r="X41" s="202" t="s">
        <v>24</v>
      </c>
      <c r="Y41" s="116"/>
      <c r="Z41" s="118"/>
      <c r="AA41" s="36"/>
      <c r="AB41" s="422"/>
      <c r="AC41" s="119"/>
      <c r="AD41" s="115"/>
      <c r="AE41" s="116"/>
      <c r="AF41" s="422"/>
      <c r="AG41" s="462">
        <f t="shared" si="4"/>
        <v>0</v>
      </c>
      <c r="AH41" s="484"/>
      <c r="AI41" s="515">
        <f t="shared" si="27"/>
        <v>1</v>
      </c>
      <c r="AJ41" s="471"/>
    </row>
    <row r="42" spans="1:36" ht="15" customHeight="1">
      <c r="A42" s="107" t="s">
        <v>23</v>
      </c>
      <c r="B42" s="202" t="s">
        <v>24</v>
      </c>
      <c r="C42" s="120"/>
      <c r="D42" s="133"/>
      <c r="E42" s="121"/>
      <c r="F42" s="36"/>
      <c r="G42" s="36"/>
      <c r="H42" s="122"/>
      <c r="I42" s="132"/>
      <c r="J42" s="36"/>
      <c r="K42" s="380">
        <f t="shared" si="29"/>
        <v>0</v>
      </c>
      <c r="L42" s="419"/>
      <c r="M42" s="107" t="s">
        <v>23</v>
      </c>
      <c r="N42" s="202" t="s">
        <v>24</v>
      </c>
      <c r="O42" s="120">
        <v>1</v>
      </c>
      <c r="P42" s="132"/>
      <c r="Q42" s="36"/>
      <c r="R42" s="122"/>
      <c r="S42" s="118"/>
      <c r="T42" s="422"/>
      <c r="U42" s="380">
        <f t="shared" si="26"/>
        <v>1</v>
      </c>
      <c r="V42" s="380"/>
      <c r="W42" s="107" t="s">
        <v>23</v>
      </c>
      <c r="X42" s="202" t="s">
        <v>24</v>
      </c>
      <c r="Y42" s="116"/>
      <c r="Z42" s="118"/>
      <c r="AA42" s="36"/>
      <c r="AB42" s="422"/>
      <c r="AC42" s="119"/>
      <c r="AD42" s="115"/>
      <c r="AE42" s="116"/>
      <c r="AF42" s="422"/>
      <c r="AG42" s="462">
        <f t="shared" si="4"/>
        <v>0</v>
      </c>
      <c r="AH42" s="484"/>
      <c r="AI42" s="515">
        <f t="shared" si="27"/>
        <v>1</v>
      </c>
      <c r="AJ42" s="471"/>
    </row>
    <row r="43" spans="1:36" ht="15" customHeight="1">
      <c r="A43" s="2" t="s">
        <v>141</v>
      </c>
      <c r="B43" s="29" t="s">
        <v>2</v>
      </c>
      <c r="C43" s="33">
        <f>SUM(C44:C47)</f>
        <v>0</v>
      </c>
      <c r="D43" s="30">
        <v>0</v>
      </c>
      <c r="E43" s="31">
        <f t="shared" ref="E43:I43" si="33">SUM(E44:E47)</f>
        <v>0</v>
      </c>
      <c r="F43" s="29">
        <v>0</v>
      </c>
      <c r="G43" s="29">
        <f t="shared" si="33"/>
        <v>0</v>
      </c>
      <c r="H43" s="34">
        <v>0</v>
      </c>
      <c r="I43" s="114">
        <f t="shared" si="33"/>
        <v>0</v>
      </c>
      <c r="J43" s="29">
        <v>0</v>
      </c>
      <c r="K43" s="437">
        <f t="shared" si="29"/>
        <v>0</v>
      </c>
      <c r="L43" s="437">
        <f>SUM(D43,F43,H43,J43)</f>
        <v>0</v>
      </c>
      <c r="M43" s="2" t="s">
        <v>141</v>
      </c>
      <c r="N43" s="29" t="s">
        <v>2</v>
      </c>
      <c r="O43" s="33">
        <f>SUM(O44:O47)</f>
        <v>3</v>
      </c>
      <c r="P43" s="114">
        <v>1</v>
      </c>
      <c r="Q43" s="29">
        <f t="shared" ref="Q43:AE43" si="34">SUM(Q44:Q47)</f>
        <v>0</v>
      </c>
      <c r="R43" s="34">
        <v>0</v>
      </c>
      <c r="S43" s="114">
        <f t="shared" si="34"/>
        <v>1</v>
      </c>
      <c r="T43" s="34">
        <v>1</v>
      </c>
      <c r="U43" s="437">
        <f t="shared" si="26"/>
        <v>4</v>
      </c>
      <c r="V43" s="437">
        <f>SUM(P43,R43,T43)</f>
        <v>2</v>
      </c>
      <c r="W43" s="2" t="s">
        <v>141</v>
      </c>
      <c r="X43" s="29" t="s">
        <v>2</v>
      </c>
      <c r="Y43" s="33">
        <f t="shared" si="34"/>
        <v>0</v>
      </c>
      <c r="Z43" s="114">
        <v>0</v>
      </c>
      <c r="AA43" s="29">
        <f t="shared" si="34"/>
        <v>0</v>
      </c>
      <c r="AB43" s="34">
        <v>0</v>
      </c>
      <c r="AC43" s="30">
        <f t="shared" si="34"/>
        <v>0</v>
      </c>
      <c r="AD43" s="29">
        <v>0</v>
      </c>
      <c r="AE43" s="33">
        <f t="shared" si="34"/>
        <v>0</v>
      </c>
      <c r="AF43" s="34">
        <v>0</v>
      </c>
      <c r="AG43" s="461">
        <f>SUM(Y43,AA43,AC43,AE43)</f>
        <v>0</v>
      </c>
      <c r="AH43" s="510">
        <f>SUM(Z43,AB43,AD43,AF43)</f>
        <v>0</v>
      </c>
      <c r="AI43" s="514">
        <f t="shared" si="27"/>
        <v>4</v>
      </c>
      <c r="AJ43" s="470">
        <f>SUM(L43,V43,AH43)</f>
        <v>2</v>
      </c>
    </row>
    <row r="44" spans="1:36" ht="15" customHeight="1">
      <c r="A44" s="107" t="s">
        <v>44</v>
      </c>
      <c r="B44" s="202" t="s">
        <v>24</v>
      </c>
      <c r="C44" s="11"/>
      <c r="D44" s="13"/>
      <c r="E44" s="6"/>
      <c r="F44" s="219"/>
      <c r="G44" s="219"/>
      <c r="H44" s="425"/>
      <c r="I44" s="118"/>
      <c r="J44" s="115"/>
      <c r="K44" s="380">
        <f t="shared" si="29"/>
        <v>0</v>
      </c>
      <c r="L44" s="419"/>
      <c r="M44" s="107" t="s">
        <v>44</v>
      </c>
      <c r="N44" s="202" t="s">
        <v>24</v>
      </c>
      <c r="O44" s="116">
        <v>1</v>
      </c>
      <c r="P44" s="118"/>
      <c r="Q44" s="115"/>
      <c r="R44" s="422"/>
      <c r="S44" s="118"/>
      <c r="T44" s="422"/>
      <c r="U44" s="380">
        <f t="shared" si="26"/>
        <v>1</v>
      </c>
      <c r="V44" s="380"/>
      <c r="W44" s="107" t="s">
        <v>44</v>
      </c>
      <c r="X44" s="202" t="s">
        <v>24</v>
      </c>
      <c r="Y44" s="116"/>
      <c r="Z44" s="118"/>
      <c r="AA44" s="36"/>
      <c r="AB44" s="422"/>
      <c r="AC44" s="119"/>
      <c r="AD44" s="115"/>
      <c r="AE44" s="116"/>
      <c r="AF44" s="422"/>
      <c r="AG44" s="462">
        <f t="shared" si="4"/>
        <v>0</v>
      </c>
      <c r="AH44" s="484"/>
      <c r="AI44" s="515">
        <f t="shared" si="27"/>
        <v>1</v>
      </c>
      <c r="AJ44" s="471"/>
    </row>
    <row r="45" spans="1:36" ht="15" customHeight="1">
      <c r="A45" s="107" t="s">
        <v>47</v>
      </c>
      <c r="B45" s="202" t="s">
        <v>24</v>
      </c>
      <c r="C45" s="11"/>
      <c r="D45" s="13"/>
      <c r="E45" s="6"/>
      <c r="F45" s="219"/>
      <c r="G45" s="219"/>
      <c r="H45" s="425"/>
      <c r="I45" s="118"/>
      <c r="J45" s="115"/>
      <c r="K45" s="380">
        <f t="shared" si="29"/>
        <v>0</v>
      </c>
      <c r="L45" s="419"/>
      <c r="M45" s="107" t="s">
        <v>47</v>
      </c>
      <c r="N45" s="202" t="s">
        <v>24</v>
      </c>
      <c r="O45" s="116">
        <v>1</v>
      </c>
      <c r="P45" s="118"/>
      <c r="Q45" s="115"/>
      <c r="R45" s="422"/>
      <c r="S45" s="118"/>
      <c r="T45" s="422"/>
      <c r="U45" s="380">
        <f t="shared" si="26"/>
        <v>1</v>
      </c>
      <c r="V45" s="380"/>
      <c r="W45" s="107" t="s">
        <v>47</v>
      </c>
      <c r="X45" s="202" t="s">
        <v>24</v>
      </c>
      <c r="Y45" s="116"/>
      <c r="Z45" s="118"/>
      <c r="AA45" s="36"/>
      <c r="AB45" s="422"/>
      <c r="AC45" s="119"/>
      <c r="AD45" s="115"/>
      <c r="AE45" s="116"/>
      <c r="AF45" s="422"/>
      <c r="AG45" s="462">
        <f t="shared" si="4"/>
        <v>0</v>
      </c>
      <c r="AH45" s="484"/>
      <c r="AI45" s="515">
        <f t="shared" si="27"/>
        <v>1</v>
      </c>
      <c r="AJ45" s="471"/>
    </row>
    <row r="46" spans="1:36" ht="15" customHeight="1">
      <c r="A46" s="107" t="s">
        <v>48</v>
      </c>
      <c r="B46" s="202" t="s">
        <v>24</v>
      </c>
      <c r="C46" s="11"/>
      <c r="D46" s="13"/>
      <c r="E46" s="6"/>
      <c r="F46" s="219"/>
      <c r="G46" s="219"/>
      <c r="H46" s="425"/>
      <c r="I46" s="118"/>
      <c r="J46" s="115"/>
      <c r="K46" s="380">
        <f t="shared" si="29"/>
        <v>0</v>
      </c>
      <c r="L46" s="419"/>
      <c r="M46" s="107" t="s">
        <v>48</v>
      </c>
      <c r="N46" s="202" t="s">
        <v>24</v>
      </c>
      <c r="O46" s="116">
        <v>1</v>
      </c>
      <c r="P46" s="118"/>
      <c r="Q46" s="115"/>
      <c r="R46" s="422"/>
      <c r="S46" s="118"/>
      <c r="T46" s="422"/>
      <c r="U46" s="380">
        <f t="shared" si="26"/>
        <v>1</v>
      </c>
      <c r="V46" s="380"/>
      <c r="W46" s="107" t="s">
        <v>48</v>
      </c>
      <c r="X46" s="202" t="s">
        <v>24</v>
      </c>
      <c r="Y46" s="116"/>
      <c r="Z46" s="118"/>
      <c r="AA46" s="36"/>
      <c r="AB46" s="422"/>
      <c r="AC46" s="119"/>
      <c r="AD46" s="115"/>
      <c r="AE46" s="116"/>
      <c r="AF46" s="422"/>
      <c r="AG46" s="462">
        <f t="shared" si="4"/>
        <v>0</v>
      </c>
      <c r="AH46" s="484"/>
      <c r="AI46" s="515">
        <f t="shared" si="27"/>
        <v>1</v>
      </c>
      <c r="AJ46" s="471"/>
    </row>
    <row r="47" spans="1:36" ht="15" customHeight="1">
      <c r="A47" s="4" t="s">
        <v>48</v>
      </c>
      <c r="B47" s="8" t="s">
        <v>20</v>
      </c>
      <c r="C47" s="10"/>
      <c r="D47" s="9"/>
      <c r="E47" s="5"/>
      <c r="F47" s="8"/>
      <c r="G47" s="8"/>
      <c r="H47" s="424"/>
      <c r="I47" s="132"/>
      <c r="J47" s="36"/>
      <c r="K47" s="380">
        <f t="shared" si="29"/>
        <v>0</v>
      </c>
      <c r="L47" s="419"/>
      <c r="M47" s="4" t="s">
        <v>48</v>
      </c>
      <c r="N47" s="8" t="s">
        <v>20</v>
      </c>
      <c r="O47" s="120"/>
      <c r="P47" s="132"/>
      <c r="Q47" s="36"/>
      <c r="R47" s="122"/>
      <c r="S47" s="118">
        <v>1</v>
      </c>
      <c r="T47" s="422"/>
      <c r="U47" s="380">
        <f t="shared" si="26"/>
        <v>1</v>
      </c>
      <c r="V47" s="380"/>
      <c r="W47" s="4" t="s">
        <v>48</v>
      </c>
      <c r="X47" s="8" t="s">
        <v>20</v>
      </c>
      <c r="Y47" s="116"/>
      <c r="Z47" s="118"/>
      <c r="AA47" s="36"/>
      <c r="AB47" s="422"/>
      <c r="AC47" s="119"/>
      <c r="AD47" s="115"/>
      <c r="AE47" s="116"/>
      <c r="AF47" s="422"/>
      <c r="AG47" s="462">
        <f t="shared" si="4"/>
        <v>0</v>
      </c>
      <c r="AH47" s="484"/>
      <c r="AI47" s="515">
        <f t="shared" si="27"/>
        <v>1</v>
      </c>
      <c r="AJ47" s="471"/>
    </row>
    <row r="48" spans="1:36" ht="15" customHeight="1">
      <c r="A48" s="142" t="s">
        <v>142</v>
      </c>
      <c r="B48" s="29" t="s">
        <v>2</v>
      </c>
      <c r="C48" s="33">
        <f>SUM(C49:C51)</f>
        <v>0</v>
      </c>
      <c r="D48" s="30">
        <v>0</v>
      </c>
      <c r="E48" s="31">
        <f>SUM(E49:E51)</f>
        <v>0</v>
      </c>
      <c r="F48" s="29">
        <v>0</v>
      </c>
      <c r="G48" s="29">
        <f>SUM(G49:G51)</f>
        <v>0</v>
      </c>
      <c r="H48" s="34">
        <v>0</v>
      </c>
      <c r="I48" s="114">
        <f>SUM(I49:I51)</f>
        <v>3</v>
      </c>
      <c r="J48" s="29">
        <v>1</v>
      </c>
      <c r="K48" s="437">
        <f t="shared" si="29"/>
        <v>3</v>
      </c>
      <c r="L48" s="437">
        <f>SUM(D48,F48,H48,J48)</f>
        <v>1</v>
      </c>
      <c r="M48" s="142" t="s">
        <v>142</v>
      </c>
      <c r="N48" s="29" t="s">
        <v>2</v>
      </c>
      <c r="O48" s="33">
        <f>SUM(O49:O51)</f>
        <v>0</v>
      </c>
      <c r="P48" s="114">
        <v>0</v>
      </c>
      <c r="Q48" s="29">
        <f>SUM(Q49:Q51)</f>
        <v>0</v>
      </c>
      <c r="R48" s="34">
        <v>0</v>
      </c>
      <c r="S48" s="114">
        <f>SUM(S49:S51)</f>
        <v>0</v>
      </c>
      <c r="T48" s="34">
        <v>0</v>
      </c>
      <c r="U48" s="437">
        <f t="shared" si="26"/>
        <v>0</v>
      </c>
      <c r="V48" s="437">
        <f>SUM(P48,R48,T48)</f>
        <v>0</v>
      </c>
      <c r="W48" s="142" t="s">
        <v>142</v>
      </c>
      <c r="X48" s="29" t="s">
        <v>2</v>
      </c>
      <c r="Y48" s="33">
        <f>SUM(Y49:Y51)</f>
        <v>0</v>
      </c>
      <c r="Z48" s="114">
        <v>0</v>
      </c>
      <c r="AA48" s="29">
        <f>SUM(AA49:AA51)</f>
        <v>0</v>
      </c>
      <c r="AB48" s="34">
        <v>0</v>
      </c>
      <c r="AC48" s="30">
        <f>SUM(AC49:AC51)</f>
        <v>0</v>
      </c>
      <c r="AD48" s="29">
        <v>0</v>
      </c>
      <c r="AE48" s="33">
        <f>SUM(AE49:AE51)</f>
        <v>0</v>
      </c>
      <c r="AF48" s="34">
        <v>0</v>
      </c>
      <c r="AG48" s="461">
        <f t="shared" si="4"/>
        <v>0</v>
      </c>
      <c r="AH48" s="510">
        <f>SUM(Z48,AB48,AD48,AF48)</f>
        <v>0</v>
      </c>
      <c r="AI48" s="514">
        <f t="shared" si="27"/>
        <v>3</v>
      </c>
      <c r="AJ48" s="470">
        <f>SUM(L48,V48,AH48)</f>
        <v>1</v>
      </c>
    </row>
    <row r="49" spans="1:36" ht="15" customHeight="1">
      <c r="A49" s="4" t="s">
        <v>63</v>
      </c>
      <c r="B49" s="36" t="s">
        <v>6</v>
      </c>
      <c r="C49" s="120"/>
      <c r="D49" s="133"/>
      <c r="E49" s="121"/>
      <c r="F49" s="36"/>
      <c r="G49" s="36"/>
      <c r="H49" s="122"/>
      <c r="I49" s="12">
        <v>1</v>
      </c>
      <c r="J49" s="8"/>
      <c r="K49" s="380">
        <f t="shared" si="29"/>
        <v>1</v>
      </c>
      <c r="L49" s="419"/>
      <c r="M49" s="4" t="s">
        <v>63</v>
      </c>
      <c r="N49" s="36" t="s">
        <v>6</v>
      </c>
      <c r="O49" s="10"/>
      <c r="P49" s="12"/>
      <c r="Q49" s="8"/>
      <c r="R49" s="424"/>
      <c r="S49" s="14"/>
      <c r="T49" s="425"/>
      <c r="U49" s="380">
        <f t="shared" si="26"/>
        <v>0</v>
      </c>
      <c r="V49" s="380"/>
      <c r="W49" s="4" t="s">
        <v>63</v>
      </c>
      <c r="X49" s="36" t="s">
        <v>6</v>
      </c>
      <c r="Y49" s="11"/>
      <c r="Z49" s="14"/>
      <c r="AA49" s="8"/>
      <c r="AB49" s="425"/>
      <c r="AC49" s="13"/>
      <c r="AD49" s="219"/>
      <c r="AE49" s="11"/>
      <c r="AF49" s="425"/>
      <c r="AG49" s="462">
        <f t="shared" si="4"/>
        <v>0</v>
      </c>
      <c r="AH49" s="484"/>
      <c r="AI49" s="515">
        <f t="shared" si="27"/>
        <v>1</v>
      </c>
      <c r="AJ49" s="471"/>
    </row>
    <row r="50" spans="1:36" ht="15" customHeight="1">
      <c r="A50" s="4" t="s">
        <v>104</v>
      </c>
      <c r="B50" s="36" t="s">
        <v>6</v>
      </c>
      <c r="C50" s="120"/>
      <c r="D50" s="133"/>
      <c r="E50" s="121"/>
      <c r="F50" s="36"/>
      <c r="G50" s="36"/>
      <c r="H50" s="122"/>
      <c r="I50" s="132">
        <v>1</v>
      </c>
      <c r="J50" s="36"/>
      <c r="K50" s="380">
        <f t="shared" si="29"/>
        <v>1</v>
      </c>
      <c r="L50" s="419"/>
      <c r="M50" s="4" t="s">
        <v>104</v>
      </c>
      <c r="N50" s="36" t="s">
        <v>6</v>
      </c>
      <c r="O50" s="120"/>
      <c r="P50" s="132"/>
      <c r="Q50" s="36"/>
      <c r="R50" s="122"/>
      <c r="S50" s="143"/>
      <c r="T50" s="459"/>
      <c r="U50" s="380">
        <f t="shared" si="26"/>
        <v>0</v>
      </c>
      <c r="V50" s="380"/>
      <c r="W50" s="4" t="s">
        <v>104</v>
      </c>
      <c r="X50" s="36" t="s">
        <v>6</v>
      </c>
      <c r="Y50" s="466"/>
      <c r="Z50" s="143"/>
      <c r="AA50" s="427"/>
      <c r="AB50" s="459"/>
      <c r="AC50" s="144"/>
      <c r="AD50" s="237"/>
      <c r="AE50" s="466"/>
      <c r="AF50" s="459"/>
      <c r="AG50" s="462">
        <f t="shared" si="4"/>
        <v>0</v>
      </c>
      <c r="AH50" s="484"/>
      <c r="AI50" s="515">
        <f t="shared" si="27"/>
        <v>1</v>
      </c>
      <c r="AJ50" s="471"/>
    </row>
    <row r="51" spans="1:36" ht="15" customHeight="1">
      <c r="A51" s="4" t="s">
        <v>78</v>
      </c>
      <c r="B51" s="36" t="s">
        <v>6</v>
      </c>
      <c r="C51" s="120"/>
      <c r="D51" s="133"/>
      <c r="E51" s="121"/>
      <c r="F51" s="36"/>
      <c r="G51" s="36"/>
      <c r="H51" s="122"/>
      <c r="I51" s="132">
        <v>1</v>
      </c>
      <c r="J51" s="36"/>
      <c r="K51" s="380">
        <f t="shared" si="29"/>
        <v>1</v>
      </c>
      <c r="L51" s="419"/>
      <c r="M51" s="4" t="s">
        <v>78</v>
      </c>
      <c r="N51" s="36" t="s">
        <v>6</v>
      </c>
      <c r="O51" s="120"/>
      <c r="P51" s="132"/>
      <c r="Q51" s="36"/>
      <c r="R51" s="122"/>
      <c r="S51" s="143"/>
      <c r="T51" s="459"/>
      <c r="U51" s="380">
        <f t="shared" si="26"/>
        <v>0</v>
      </c>
      <c r="V51" s="380"/>
      <c r="W51" s="4" t="s">
        <v>78</v>
      </c>
      <c r="X51" s="36" t="s">
        <v>6</v>
      </c>
      <c r="Y51" s="466"/>
      <c r="Z51" s="143"/>
      <c r="AA51" s="427"/>
      <c r="AB51" s="459"/>
      <c r="AC51" s="144"/>
      <c r="AD51" s="237"/>
      <c r="AE51" s="466"/>
      <c r="AF51" s="459"/>
      <c r="AG51" s="462">
        <f t="shared" si="4"/>
        <v>0</v>
      </c>
      <c r="AH51" s="484"/>
      <c r="AI51" s="515">
        <f t="shared" si="27"/>
        <v>1</v>
      </c>
      <c r="AJ51" s="471"/>
    </row>
    <row r="52" spans="1:36" ht="15" customHeight="1">
      <c r="A52" s="142" t="s">
        <v>100</v>
      </c>
      <c r="B52" s="29" t="s">
        <v>2</v>
      </c>
      <c r="C52" s="33">
        <f>SUM(C53:C76)</f>
        <v>0</v>
      </c>
      <c r="D52" s="30">
        <v>0</v>
      </c>
      <c r="E52" s="31">
        <f t="shared" ref="E52:AE52" si="35">SUM(E53:E76)</f>
        <v>4</v>
      </c>
      <c r="F52" s="29">
        <v>1</v>
      </c>
      <c r="G52" s="29">
        <f t="shared" si="35"/>
        <v>7</v>
      </c>
      <c r="H52" s="34">
        <v>1</v>
      </c>
      <c r="I52" s="114">
        <f>SUM(I53:I76)</f>
        <v>19</v>
      </c>
      <c r="J52" s="29">
        <v>2</v>
      </c>
      <c r="K52" s="437">
        <f t="shared" si="29"/>
        <v>30</v>
      </c>
      <c r="L52" s="437">
        <f>SUM(D52,F52,H52,J52)</f>
        <v>4</v>
      </c>
      <c r="M52" s="142" t="s">
        <v>100</v>
      </c>
      <c r="N52" s="29" t="s">
        <v>2</v>
      </c>
      <c r="O52" s="33">
        <f>SUM(O53:O76)</f>
        <v>4</v>
      </c>
      <c r="P52" s="114">
        <v>1</v>
      </c>
      <c r="Q52" s="29">
        <f>SUM(Q53:Q76)</f>
        <v>5</v>
      </c>
      <c r="R52" s="34">
        <v>1</v>
      </c>
      <c r="S52" s="114">
        <f>SUM(S53:S76)</f>
        <v>13</v>
      </c>
      <c r="T52" s="34">
        <v>2</v>
      </c>
      <c r="U52" s="437">
        <f t="shared" si="26"/>
        <v>22</v>
      </c>
      <c r="V52" s="437">
        <f>SUM(P52,R52,T52)</f>
        <v>4</v>
      </c>
      <c r="W52" s="142" t="s">
        <v>100</v>
      </c>
      <c r="X52" s="29" t="s">
        <v>2</v>
      </c>
      <c r="Y52" s="33">
        <f t="shared" si="35"/>
        <v>0</v>
      </c>
      <c r="Z52" s="114">
        <v>0</v>
      </c>
      <c r="AA52" s="29">
        <f t="shared" si="35"/>
        <v>0</v>
      </c>
      <c r="AB52" s="34">
        <v>0</v>
      </c>
      <c r="AC52" s="30">
        <f t="shared" si="35"/>
        <v>0</v>
      </c>
      <c r="AD52" s="29">
        <v>0</v>
      </c>
      <c r="AE52" s="33">
        <f t="shared" si="35"/>
        <v>0</v>
      </c>
      <c r="AF52" s="34">
        <v>0</v>
      </c>
      <c r="AG52" s="461">
        <f t="shared" si="4"/>
        <v>0</v>
      </c>
      <c r="AH52" s="510">
        <f>SUM(Z52,AB52,AD52,AF52)</f>
        <v>0</v>
      </c>
      <c r="AI52" s="514">
        <f>SUM(K52,U52,AG52)</f>
        <v>52</v>
      </c>
      <c r="AJ52" s="470">
        <f>SUM(L52,V52,AH52)</f>
        <v>8</v>
      </c>
    </row>
    <row r="53" spans="1:36" ht="15" customHeight="1">
      <c r="A53" s="4" t="s">
        <v>62</v>
      </c>
      <c r="B53" s="36" t="s">
        <v>6</v>
      </c>
      <c r="C53" s="120"/>
      <c r="D53" s="133"/>
      <c r="E53" s="121"/>
      <c r="F53" s="36"/>
      <c r="G53" s="36">
        <v>3</v>
      </c>
      <c r="H53" s="122"/>
      <c r="I53" s="132">
        <v>5</v>
      </c>
      <c r="J53" s="36"/>
      <c r="K53" s="380">
        <f t="shared" si="29"/>
        <v>8</v>
      </c>
      <c r="L53" s="419"/>
      <c r="M53" s="4" t="s">
        <v>62</v>
      </c>
      <c r="N53" s="36" t="s">
        <v>6</v>
      </c>
      <c r="O53" s="120">
        <v>2</v>
      </c>
      <c r="P53" s="132"/>
      <c r="Q53" s="36"/>
      <c r="R53" s="122"/>
      <c r="S53" s="118">
        <v>3</v>
      </c>
      <c r="T53" s="422"/>
      <c r="U53" s="380">
        <f t="shared" si="26"/>
        <v>5</v>
      </c>
      <c r="V53" s="380"/>
      <c r="W53" s="4" t="s">
        <v>62</v>
      </c>
      <c r="X53" s="36" t="s">
        <v>6</v>
      </c>
      <c r="Y53" s="116"/>
      <c r="Z53" s="118"/>
      <c r="AA53" s="36"/>
      <c r="AB53" s="422"/>
      <c r="AC53" s="119"/>
      <c r="AD53" s="115"/>
      <c r="AE53" s="116"/>
      <c r="AF53" s="422"/>
      <c r="AG53" s="462">
        <f t="shared" si="4"/>
        <v>0</v>
      </c>
      <c r="AH53" s="484"/>
      <c r="AI53" s="515">
        <f t="shared" si="27"/>
        <v>13</v>
      </c>
      <c r="AJ53" s="471"/>
    </row>
    <row r="54" spans="1:36" ht="15" customHeight="1">
      <c r="A54" s="4" t="s">
        <v>63</v>
      </c>
      <c r="B54" s="36" t="s">
        <v>6</v>
      </c>
      <c r="C54" s="120"/>
      <c r="D54" s="133"/>
      <c r="E54" s="121"/>
      <c r="F54" s="36"/>
      <c r="G54" s="36"/>
      <c r="H54" s="122"/>
      <c r="I54" s="132">
        <v>7</v>
      </c>
      <c r="J54" s="36"/>
      <c r="K54" s="380">
        <f t="shared" si="29"/>
        <v>7</v>
      </c>
      <c r="L54" s="419"/>
      <c r="M54" s="4" t="s">
        <v>63</v>
      </c>
      <c r="N54" s="36" t="s">
        <v>6</v>
      </c>
      <c r="O54" s="120"/>
      <c r="P54" s="132"/>
      <c r="Q54" s="36"/>
      <c r="R54" s="122"/>
      <c r="S54" s="118">
        <v>1</v>
      </c>
      <c r="T54" s="422"/>
      <c r="U54" s="380">
        <f t="shared" si="26"/>
        <v>1</v>
      </c>
      <c r="V54" s="380"/>
      <c r="W54" s="4" t="s">
        <v>63</v>
      </c>
      <c r="X54" s="36" t="s">
        <v>6</v>
      </c>
      <c r="Y54" s="116"/>
      <c r="Z54" s="118"/>
      <c r="AA54" s="36"/>
      <c r="AB54" s="422"/>
      <c r="AC54" s="119"/>
      <c r="AD54" s="115"/>
      <c r="AE54" s="116"/>
      <c r="AF54" s="422"/>
      <c r="AG54" s="462">
        <f t="shared" si="4"/>
        <v>0</v>
      </c>
      <c r="AH54" s="484"/>
      <c r="AI54" s="515">
        <f t="shared" si="27"/>
        <v>8</v>
      </c>
      <c r="AJ54" s="471"/>
    </row>
    <row r="55" spans="1:36" ht="15" customHeight="1">
      <c r="A55" s="4" t="s">
        <v>104</v>
      </c>
      <c r="B55" s="36" t="s">
        <v>6</v>
      </c>
      <c r="C55" s="120"/>
      <c r="D55" s="133"/>
      <c r="E55" s="121"/>
      <c r="F55" s="36"/>
      <c r="G55" s="36"/>
      <c r="H55" s="122"/>
      <c r="I55" s="132">
        <v>3</v>
      </c>
      <c r="J55" s="36"/>
      <c r="K55" s="380">
        <f t="shared" si="29"/>
        <v>3</v>
      </c>
      <c r="L55" s="419"/>
      <c r="M55" s="4" t="s">
        <v>104</v>
      </c>
      <c r="N55" s="36" t="s">
        <v>6</v>
      </c>
      <c r="O55" s="120">
        <v>1</v>
      </c>
      <c r="P55" s="132"/>
      <c r="Q55" s="36">
        <v>1</v>
      </c>
      <c r="R55" s="122"/>
      <c r="S55" s="118">
        <v>4</v>
      </c>
      <c r="T55" s="422"/>
      <c r="U55" s="380">
        <f t="shared" si="26"/>
        <v>6</v>
      </c>
      <c r="V55" s="380"/>
      <c r="W55" s="4" t="s">
        <v>104</v>
      </c>
      <c r="X55" s="36" t="s">
        <v>6</v>
      </c>
      <c r="Y55" s="116"/>
      <c r="Z55" s="118"/>
      <c r="AA55" s="36"/>
      <c r="AB55" s="422"/>
      <c r="AC55" s="119"/>
      <c r="AD55" s="115"/>
      <c r="AE55" s="116"/>
      <c r="AF55" s="422"/>
      <c r="AG55" s="462">
        <f t="shared" si="4"/>
        <v>0</v>
      </c>
      <c r="AH55" s="484"/>
      <c r="AI55" s="515">
        <f t="shared" si="27"/>
        <v>9</v>
      </c>
      <c r="AJ55" s="471"/>
    </row>
    <row r="56" spans="1:36" ht="15" customHeight="1">
      <c r="A56" s="107" t="s">
        <v>170</v>
      </c>
      <c r="B56" s="36" t="s">
        <v>6</v>
      </c>
      <c r="C56" s="120"/>
      <c r="D56" s="133"/>
      <c r="E56" s="121"/>
      <c r="F56" s="36"/>
      <c r="G56" s="36"/>
      <c r="H56" s="122"/>
      <c r="I56" s="132"/>
      <c r="J56" s="36"/>
      <c r="K56" s="380">
        <f t="shared" si="29"/>
        <v>0</v>
      </c>
      <c r="L56" s="419"/>
      <c r="M56" s="107" t="s">
        <v>170</v>
      </c>
      <c r="N56" s="36" t="s">
        <v>6</v>
      </c>
      <c r="O56" s="120"/>
      <c r="P56" s="132"/>
      <c r="Q56" s="36">
        <v>1</v>
      </c>
      <c r="R56" s="122"/>
      <c r="S56" s="118"/>
      <c r="T56" s="422"/>
      <c r="U56" s="380">
        <f t="shared" si="26"/>
        <v>1</v>
      </c>
      <c r="V56" s="380"/>
      <c r="W56" s="107" t="s">
        <v>170</v>
      </c>
      <c r="X56" s="36" t="s">
        <v>6</v>
      </c>
      <c r="Y56" s="116"/>
      <c r="Z56" s="118"/>
      <c r="AA56" s="36"/>
      <c r="AB56" s="422"/>
      <c r="AC56" s="119"/>
      <c r="AD56" s="115"/>
      <c r="AE56" s="116"/>
      <c r="AF56" s="422"/>
      <c r="AG56" s="462">
        <f t="shared" si="4"/>
        <v>0</v>
      </c>
      <c r="AH56" s="484"/>
      <c r="AI56" s="515">
        <f t="shared" si="27"/>
        <v>1</v>
      </c>
      <c r="AJ56" s="471"/>
    </row>
    <row r="57" spans="1:36" ht="15" customHeight="1">
      <c r="A57" s="107" t="s">
        <v>170</v>
      </c>
      <c r="B57" s="202" t="s">
        <v>20</v>
      </c>
      <c r="C57" s="120"/>
      <c r="D57" s="133"/>
      <c r="E57" s="121"/>
      <c r="F57" s="36"/>
      <c r="G57" s="36">
        <v>1</v>
      </c>
      <c r="H57" s="122"/>
      <c r="I57" s="132"/>
      <c r="J57" s="36"/>
      <c r="K57" s="380">
        <f t="shared" si="29"/>
        <v>1</v>
      </c>
      <c r="L57" s="419"/>
      <c r="M57" s="107" t="s">
        <v>170</v>
      </c>
      <c r="N57" s="202" t="s">
        <v>20</v>
      </c>
      <c r="O57" s="120"/>
      <c r="P57" s="132"/>
      <c r="Q57" s="36"/>
      <c r="R57" s="122"/>
      <c r="S57" s="118"/>
      <c r="T57" s="422"/>
      <c r="U57" s="380">
        <f t="shared" si="26"/>
        <v>0</v>
      </c>
      <c r="V57" s="380"/>
      <c r="W57" s="107" t="s">
        <v>170</v>
      </c>
      <c r="X57" s="202" t="s">
        <v>20</v>
      </c>
      <c r="Y57" s="116"/>
      <c r="Z57" s="118"/>
      <c r="AA57" s="36"/>
      <c r="AB57" s="422"/>
      <c r="AC57" s="119"/>
      <c r="AD57" s="115"/>
      <c r="AE57" s="116"/>
      <c r="AF57" s="422"/>
      <c r="AG57" s="462">
        <f t="shared" si="4"/>
        <v>0</v>
      </c>
      <c r="AH57" s="484"/>
      <c r="AI57" s="515">
        <f t="shared" si="27"/>
        <v>1</v>
      </c>
      <c r="AJ57" s="471"/>
    </row>
    <row r="58" spans="1:36" ht="15" customHeight="1">
      <c r="A58" s="107" t="s">
        <v>107</v>
      </c>
      <c r="B58" s="202" t="s">
        <v>6</v>
      </c>
      <c r="C58" s="120"/>
      <c r="D58" s="133"/>
      <c r="E58" s="121"/>
      <c r="F58" s="36"/>
      <c r="G58" s="36"/>
      <c r="H58" s="122"/>
      <c r="I58" s="132"/>
      <c r="J58" s="36"/>
      <c r="K58" s="380">
        <f t="shared" si="29"/>
        <v>0</v>
      </c>
      <c r="L58" s="419"/>
      <c r="M58" s="107" t="s">
        <v>107</v>
      </c>
      <c r="N58" s="202" t="s">
        <v>6</v>
      </c>
      <c r="O58" s="120"/>
      <c r="P58" s="132"/>
      <c r="Q58" s="36">
        <v>1</v>
      </c>
      <c r="R58" s="122"/>
      <c r="S58" s="118"/>
      <c r="T58" s="422"/>
      <c r="U58" s="380">
        <f t="shared" si="26"/>
        <v>1</v>
      </c>
      <c r="V58" s="380"/>
      <c r="W58" s="107" t="s">
        <v>107</v>
      </c>
      <c r="X58" s="202" t="s">
        <v>6</v>
      </c>
      <c r="Y58" s="116"/>
      <c r="Z58" s="118"/>
      <c r="AA58" s="36"/>
      <c r="AB58" s="422"/>
      <c r="AC58" s="119"/>
      <c r="AD58" s="115"/>
      <c r="AE58" s="116"/>
      <c r="AF58" s="422"/>
      <c r="AG58" s="462">
        <f t="shared" si="4"/>
        <v>0</v>
      </c>
      <c r="AH58" s="484"/>
      <c r="AI58" s="515">
        <f t="shared" si="27"/>
        <v>1</v>
      </c>
      <c r="AJ58" s="471"/>
    </row>
    <row r="59" spans="1:36" ht="15" customHeight="1">
      <c r="A59" s="4" t="s">
        <v>140</v>
      </c>
      <c r="B59" s="36" t="s">
        <v>24</v>
      </c>
      <c r="C59" s="120"/>
      <c r="D59" s="133"/>
      <c r="E59" s="121"/>
      <c r="F59" s="36"/>
      <c r="G59" s="36"/>
      <c r="H59" s="122"/>
      <c r="I59" s="132"/>
      <c r="J59" s="36"/>
      <c r="K59" s="380">
        <f t="shared" si="29"/>
        <v>0</v>
      </c>
      <c r="L59" s="419"/>
      <c r="M59" s="4" t="s">
        <v>140</v>
      </c>
      <c r="N59" s="36" t="s">
        <v>24</v>
      </c>
      <c r="O59" s="120"/>
      <c r="P59" s="132"/>
      <c r="Q59" s="36">
        <v>1</v>
      </c>
      <c r="R59" s="122"/>
      <c r="S59" s="118"/>
      <c r="T59" s="422"/>
      <c r="U59" s="380">
        <f t="shared" si="26"/>
        <v>1</v>
      </c>
      <c r="V59" s="380"/>
      <c r="W59" s="4" t="s">
        <v>140</v>
      </c>
      <c r="X59" s="36" t="s">
        <v>24</v>
      </c>
      <c r="Y59" s="116"/>
      <c r="Z59" s="118"/>
      <c r="AA59" s="36"/>
      <c r="AB59" s="422"/>
      <c r="AC59" s="119"/>
      <c r="AD59" s="115"/>
      <c r="AE59" s="116"/>
      <c r="AF59" s="422"/>
      <c r="AG59" s="462">
        <f t="shared" si="4"/>
        <v>0</v>
      </c>
      <c r="AH59" s="484"/>
      <c r="AI59" s="515">
        <f t="shared" si="27"/>
        <v>1</v>
      </c>
      <c r="AJ59" s="471"/>
    </row>
    <row r="60" spans="1:36" ht="15" customHeight="1">
      <c r="A60" s="4" t="s">
        <v>140</v>
      </c>
      <c r="B60" s="36" t="s">
        <v>6</v>
      </c>
      <c r="C60" s="120"/>
      <c r="D60" s="133"/>
      <c r="E60" s="121"/>
      <c r="F60" s="36"/>
      <c r="G60" s="36"/>
      <c r="H60" s="122"/>
      <c r="I60" s="132"/>
      <c r="J60" s="36"/>
      <c r="K60" s="380">
        <f t="shared" si="29"/>
        <v>0</v>
      </c>
      <c r="L60" s="419"/>
      <c r="M60" s="4" t="s">
        <v>140</v>
      </c>
      <c r="N60" s="36" t="s">
        <v>6</v>
      </c>
      <c r="O60" s="120"/>
      <c r="P60" s="132"/>
      <c r="Q60" s="36"/>
      <c r="R60" s="122"/>
      <c r="S60" s="118">
        <v>1</v>
      </c>
      <c r="T60" s="422"/>
      <c r="U60" s="380">
        <f t="shared" si="26"/>
        <v>1</v>
      </c>
      <c r="V60" s="380"/>
      <c r="W60" s="4" t="s">
        <v>140</v>
      </c>
      <c r="X60" s="36" t="s">
        <v>6</v>
      </c>
      <c r="Y60" s="116"/>
      <c r="Z60" s="118"/>
      <c r="AA60" s="36"/>
      <c r="AB60" s="422"/>
      <c r="AC60" s="119"/>
      <c r="AD60" s="115"/>
      <c r="AE60" s="116"/>
      <c r="AF60" s="422"/>
      <c r="AG60" s="462">
        <f t="shared" si="4"/>
        <v>0</v>
      </c>
      <c r="AH60" s="484"/>
      <c r="AI60" s="515">
        <f t="shared" si="27"/>
        <v>1</v>
      </c>
      <c r="AJ60" s="471"/>
    </row>
    <row r="61" spans="1:36" ht="15" customHeight="1">
      <c r="A61" s="4" t="s">
        <v>169</v>
      </c>
      <c r="B61" s="36" t="s">
        <v>6</v>
      </c>
      <c r="C61" s="120"/>
      <c r="D61" s="133"/>
      <c r="E61" s="121"/>
      <c r="F61" s="36"/>
      <c r="G61" s="36"/>
      <c r="H61" s="122"/>
      <c r="I61" s="132">
        <v>1</v>
      </c>
      <c r="J61" s="36"/>
      <c r="K61" s="380">
        <f t="shared" si="29"/>
        <v>1</v>
      </c>
      <c r="L61" s="419"/>
      <c r="M61" s="4" t="s">
        <v>169</v>
      </c>
      <c r="N61" s="36" t="s">
        <v>6</v>
      </c>
      <c r="O61" s="120"/>
      <c r="P61" s="132"/>
      <c r="Q61" s="36"/>
      <c r="R61" s="122"/>
      <c r="S61" s="118"/>
      <c r="T61" s="422"/>
      <c r="U61" s="380">
        <f t="shared" si="26"/>
        <v>0</v>
      </c>
      <c r="V61" s="380"/>
      <c r="W61" s="4" t="s">
        <v>169</v>
      </c>
      <c r="X61" s="36" t="s">
        <v>6</v>
      </c>
      <c r="Y61" s="116"/>
      <c r="Z61" s="118"/>
      <c r="AA61" s="36"/>
      <c r="AB61" s="422"/>
      <c r="AC61" s="119"/>
      <c r="AD61" s="115"/>
      <c r="AE61" s="116"/>
      <c r="AF61" s="422"/>
      <c r="AG61" s="462">
        <f t="shared" si="4"/>
        <v>0</v>
      </c>
      <c r="AH61" s="484"/>
      <c r="AI61" s="515">
        <f t="shared" si="27"/>
        <v>1</v>
      </c>
      <c r="AJ61" s="471"/>
    </row>
    <row r="62" spans="1:36" ht="15" customHeight="1">
      <c r="A62" s="4" t="s">
        <v>143</v>
      </c>
      <c r="B62" s="8" t="s">
        <v>20</v>
      </c>
      <c r="C62" s="10"/>
      <c r="D62" s="9"/>
      <c r="E62" s="5"/>
      <c r="F62" s="8"/>
      <c r="G62" s="8"/>
      <c r="H62" s="424"/>
      <c r="I62" s="132"/>
      <c r="J62" s="36"/>
      <c r="K62" s="380">
        <f t="shared" si="29"/>
        <v>0</v>
      </c>
      <c r="L62" s="419"/>
      <c r="M62" s="4" t="s">
        <v>143</v>
      </c>
      <c r="N62" s="8" t="s">
        <v>20</v>
      </c>
      <c r="O62" s="120"/>
      <c r="P62" s="132"/>
      <c r="Q62" s="36"/>
      <c r="R62" s="122"/>
      <c r="S62" s="118">
        <v>1</v>
      </c>
      <c r="T62" s="422"/>
      <c r="U62" s="380">
        <f t="shared" si="26"/>
        <v>1</v>
      </c>
      <c r="V62" s="380"/>
      <c r="W62" s="4" t="s">
        <v>143</v>
      </c>
      <c r="X62" s="8" t="s">
        <v>20</v>
      </c>
      <c r="Y62" s="116"/>
      <c r="Z62" s="118"/>
      <c r="AA62" s="36"/>
      <c r="AB62" s="422"/>
      <c r="AC62" s="119"/>
      <c r="AD62" s="115"/>
      <c r="AE62" s="116"/>
      <c r="AF62" s="422"/>
      <c r="AG62" s="462">
        <f t="shared" si="4"/>
        <v>0</v>
      </c>
      <c r="AH62" s="484"/>
      <c r="AI62" s="515">
        <f t="shared" si="27"/>
        <v>1</v>
      </c>
      <c r="AJ62" s="471"/>
    </row>
    <row r="63" spans="1:36" ht="15" customHeight="1">
      <c r="A63" s="4" t="s">
        <v>171</v>
      </c>
      <c r="B63" s="8" t="s">
        <v>24</v>
      </c>
      <c r="C63" s="10"/>
      <c r="D63" s="9"/>
      <c r="E63" s="5"/>
      <c r="F63" s="8"/>
      <c r="G63" s="8">
        <v>1</v>
      </c>
      <c r="H63" s="424"/>
      <c r="I63" s="132"/>
      <c r="J63" s="36"/>
      <c r="K63" s="380">
        <f t="shared" si="29"/>
        <v>1</v>
      </c>
      <c r="L63" s="419"/>
      <c r="M63" s="4" t="s">
        <v>171</v>
      </c>
      <c r="N63" s="8" t="s">
        <v>24</v>
      </c>
      <c r="O63" s="120"/>
      <c r="P63" s="132"/>
      <c r="Q63" s="36"/>
      <c r="R63" s="122"/>
      <c r="S63" s="118"/>
      <c r="T63" s="422"/>
      <c r="U63" s="380">
        <f t="shared" si="26"/>
        <v>0</v>
      </c>
      <c r="V63" s="380"/>
      <c r="W63" s="4" t="s">
        <v>171</v>
      </c>
      <c r="X63" s="8" t="s">
        <v>24</v>
      </c>
      <c r="Y63" s="116"/>
      <c r="Z63" s="118"/>
      <c r="AA63" s="36"/>
      <c r="AB63" s="422"/>
      <c r="AC63" s="119"/>
      <c r="AD63" s="115"/>
      <c r="AE63" s="116"/>
      <c r="AF63" s="422"/>
      <c r="AG63" s="462">
        <f t="shared" si="4"/>
        <v>0</v>
      </c>
      <c r="AH63" s="484"/>
      <c r="AI63" s="515">
        <f t="shared" si="27"/>
        <v>1</v>
      </c>
      <c r="AJ63" s="471"/>
    </row>
    <row r="64" spans="1:36" ht="15" customHeight="1">
      <c r="A64" s="4" t="s">
        <v>101</v>
      </c>
      <c r="B64" s="8" t="s">
        <v>20</v>
      </c>
      <c r="C64" s="10"/>
      <c r="D64" s="9"/>
      <c r="E64" s="5">
        <v>1</v>
      </c>
      <c r="F64" s="8"/>
      <c r="G64" s="8"/>
      <c r="H64" s="424"/>
      <c r="I64" s="132"/>
      <c r="J64" s="36"/>
      <c r="K64" s="380">
        <f t="shared" si="29"/>
        <v>1</v>
      </c>
      <c r="L64" s="419"/>
      <c r="M64" s="4" t="s">
        <v>101</v>
      </c>
      <c r="N64" s="8" t="s">
        <v>20</v>
      </c>
      <c r="O64" s="120"/>
      <c r="P64" s="132"/>
      <c r="Q64" s="36"/>
      <c r="R64" s="122"/>
      <c r="S64" s="118"/>
      <c r="T64" s="422"/>
      <c r="U64" s="380">
        <f t="shared" si="26"/>
        <v>0</v>
      </c>
      <c r="V64" s="380"/>
      <c r="W64" s="4" t="s">
        <v>101</v>
      </c>
      <c r="X64" s="8" t="s">
        <v>20</v>
      </c>
      <c r="Y64" s="116"/>
      <c r="Z64" s="118"/>
      <c r="AA64" s="36"/>
      <c r="AB64" s="422"/>
      <c r="AC64" s="119"/>
      <c r="AD64" s="115"/>
      <c r="AE64" s="116"/>
      <c r="AF64" s="422"/>
      <c r="AG64" s="462">
        <f t="shared" si="4"/>
        <v>0</v>
      </c>
      <c r="AH64" s="484"/>
      <c r="AI64" s="515">
        <f t="shared" si="27"/>
        <v>1</v>
      </c>
      <c r="AJ64" s="471"/>
    </row>
    <row r="65" spans="1:36" ht="15" customHeight="1">
      <c r="A65" s="4" t="s">
        <v>101</v>
      </c>
      <c r="B65" s="8" t="s">
        <v>24</v>
      </c>
      <c r="C65" s="10"/>
      <c r="D65" s="9"/>
      <c r="E65" s="5"/>
      <c r="F65" s="8"/>
      <c r="G65" s="8"/>
      <c r="H65" s="424"/>
      <c r="I65" s="132">
        <v>1</v>
      </c>
      <c r="J65" s="36"/>
      <c r="K65" s="380">
        <f t="shared" si="29"/>
        <v>1</v>
      </c>
      <c r="L65" s="419"/>
      <c r="M65" s="4" t="s">
        <v>101</v>
      </c>
      <c r="N65" s="8" t="s">
        <v>24</v>
      </c>
      <c r="O65" s="120"/>
      <c r="P65" s="132"/>
      <c r="Q65" s="36"/>
      <c r="R65" s="122"/>
      <c r="S65" s="118"/>
      <c r="T65" s="422"/>
      <c r="U65" s="380">
        <f t="shared" si="26"/>
        <v>0</v>
      </c>
      <c r="V65" s="380"/>
      <c r="W65" s="4" t="s">
        <v>101</v>
      </c>
      <c r="X65" s="8" t="s">
        <v>24</v>
      </c>
      <c r="Y65" s="116"/>
      <c r="Z65" s="118"/>
      <c r="AA65" s="36"/>
      <c r="AB65" s="422"/>
      <c r="AC65" s="119"/>
      <c r="AD65" s="115"/>
      <c r="AE65" s="116"/>
      <c r="AF65" s="422"/>
      <c r="AG65" s="462">
        <f t="shared" si="4"/>
        <v>0</v>
      </c>
      <c r="AH65" s="484"/>
      <c r="AI65" s="515">
        <f t="shared" si="27"/>
        <v>1</v>
      </c>
      <c r="AJ65" s="471"/>
    </row>
    <row r="66" spans="1:36" ht="15" customHeight="1">
      <c r="A66" s="4" t="s">
        <v>47</v>
      </c>
      <c r="B66" s="8" t="s">
        <v>20</v>
      </c>
      <c r="C66" s="10"/>
      <c r="D66" s="9"/>
      <c r="E66" s="5">
        <v>1</v>
      </c>
      <c r="F66" s="8"/>
      <c r="G66" s="8"/>
      <c r="H66" s="424"/>
      <c r="I66" s="132"/>
      <c r="J66" s="36"/>
      <c r="K66" s="380">
        <f t="shared" si="29"/>
        <v>1</v>
      </c>
      <c r="L66" s="419"/>
      <c r="M66" s="4" t="s">
        <v>47</v>
      </c>
      <c r="N66" s="8" t="s">
        <v>20</v>
      </c>
      <c r="O66" s="120"/>
      <c r="P66" s="132"/>
      <c r="Q66" s="36"/>
      <c r="R66" s="122"/>
      <c r="S66" s="118"/>
      <c r="T66" s="422"/>
      <c r="U66" s="380">
        <f t="shared" si="26"/>
        <v>0</v>
      </c>
      <c r="V66" s="380"/>
      <c r="W66" s="4" t="s">
        <v>47</v>
      </c>
      <c r="X66" s="8" t="s">
        <v>20</v>
      </c>
      <c r="Y66" s="116"/>
      <c r="Z66" s="118"/>
      <c r="AA66" s="36"/>
      <c r="AB66" s="422"/>
      <c r="AC66" s="119"/>
      <c r="AD66" s="115"/>
      <c r="AE66" s="116"/>
      <c r="AF66" s="422"/>
      <c r="AG66" s="462">
        <f t="shared" si="4"/>
        <v>0</v>
      </c>
      <c r="AH66" s="484"/>
      <c r="AI66" s="515">
        <f t="shared" si="27"/>
        <v>1</v>
      </c>
      <c r="AJ66" s="471"/>
    </row>
    <row r="67" spans="1:36" ht="15" customHeight="1">
      <c r="A67" s="4" t="s">
        <v>48</v>
      </c>
      <c r="B67" s="8" t="s">
        <v>20</v>
      </c>
      <c r="C67" s="10"/>
      <c r="D67" s="9"/>
      <c r="E67" s="5"/>
      <c r="F67" s="8"/>
      <c r="G67" s="8">
        <v>1</v>
      </c>
      <c r="H67" s="424"/>
      <c r="I67" s="132"/>
      <c r="J67" s="36"/>
      <c r="K67" s="380">
        <f t="shared" si="29"/>
        <v>1</v>
      </c>
      <c r="L67" s="419"/>
      <c r="M67" s="4" t="s">
        <v>48</v>
      </c>
      <c r="N67" s="8" t="s">
        <v>20</v>
      </c>
      <c r="O67" s="120"/>
      <c r="P67" s="132"/>
      <c r="Q67" s="36"/>
      <c r="R67" s="122"/>
      <c r="S67" s="118"/>
      <c r="T67" s="422"/>
      <c r="U67" s="380">
        <f t="shared" si="26"/>
        <v>0</v>
      </c>
      <c r="V67" s="380"/>
      <c r="W67" s="4" t="s">
        <v>48</v>
      </c>
      <c r="X67" s="8" t="s">
        <v>20</v>
      </c>
      <c r="Y67" s="116"/>
      <c r="Z67" s="118"/>
      <c r="AA67" s="36"/>
      <c r="AB67" s="422"/>
      <c r="AC67" s="119"/>
      <c r="AD67" s="115"/>
      <c r="AE67" s="116"/>
      <c r="AF67" s="422"/>
      <c r="AG67" s="462">
        <f t="shared" si="4"/>
        <v>0</v>
      </c>
      <c r="AH67" s="484"/>
      <c r="AI67" s="515">
        <f t="shared" si="27"/>
        <v>1</v>
      </c>
      <c r="AJ67" s="471"/>
    </row>
    <row r="68" spans="1:36" ht="15" customHeight="1">
      <c r="A68" s="4" t="s">
        <v>48</v>
      </c>
      <c r="B68" s="8" t="s">
        <v>24</v>
      </c>
      <c r="C68" s="10"/>
      <c r="D68" s="9"/>
      <c r="E68" s="5"/>
      <c r="F68" s="8"/>
      <c r="G68" s="8"/>
      <c r="H68" s="424"/>
      <c r="I68" s="132"/>
      <c r="J68" s="36"/>
      <c r="K68" s="380">
        <f t="shared" si="29"/>
        <v>0</v>
      </c>
      <c r="L68" s="419"/>
      <c r="M68" s="4" t="s">
        <v>48</v>
      </c>
      <c r="N68" s="8" t="s">
        <v>24</v>
      </c>
      <c r="O68" s="120">
        <v>1</v>
      </c>
      <c r="P68" s="132"/>
      <c r="Q68" s="36"/>
      <c r="R68" s="122"/>
      <c r="S68" s="118"/>
      <c r="T68" s="422"/>
      <c r="U68" s="380">
        <f t="shared" si="26"/>
        <v>1</v>
      </c>
      <c r="V68" s="380"/>
      <c r="W68" s="4" t="s">
        <v>48</v>
      </c>
      <c r="X68" s="8" t="s">
        <v>24</v>
      </c>
      <c r="Y68" s="116"/>
      <c r="Z68" s="118"/>
      <c r="AA68" s="36"/>
      <c r="AB68" s="422"/>
      <c r="AC68" s="119"/>
      <c r="AD68" s="115"/>
      <c r="AE68" s="116"/>
      <c r="AF68" s="422"/>
      <c r="AG68" s="462">
        <f t="shared" si="4"/>
        <v>0</v>
      </c>
      <c r="AH68" s="484"/>
      <c r="AI68" s="515">
        <f t="shared" si="27"/>
        <v>1</v>
      </c>
      <c r="AJ68" s="471"/>
    </row>
    <row r="69" spans="1:36" ht="15" customHeight="1">
      <c r="A69" s="4" t="s">
        <v>28</v>
      </c>
      <c r="B69" s="8" t="s">
        <v>20</v>
      </c>
      <c r="C69" s="10"/>
      <c r="D69" s="9"/>
      <c r="E69" s="5"/>
      <c r="F69" s="8"/>
      <c r="G69" s="8"/>
      <c r="H69" s="424"/>
      <c r="I69" s="132">
        <v>1</v>
      </c>
      <c r="J69" s="36"/>
      <c r="K69" s="380">
        <f t="shared" si="29"/>
        <v>1</v>
      </c>
      <c r="L69" s="419"/>
      <c r="M69" s="4" t="s">
        <v>28</v>
      </c>
      <c r="N69" s="8" t="s">
        <v>20</v>
      </c>
      <c r="O69" s="120"/>
      <c r="P69" s="132"/>
      <c r="Q69" s="36"/>
      <c r="R69" s="122"/>
      <c r="S69" s="118"/>
      <c r="T69" s="422"/>
      <c r="U69" s="380">
        <f t="shared" si="26"/>
        <v>0</v>
      </c>
      <c r="V69" s="380"/>
      <c r="W69" s="4" t="s">
        <v>28</v>
      </c>
      <c r="X69" s="8" t="s">
        <v>20</v>
      </c>
      <c r="Y69" s="116"/>
      <c r="Z69" s="118"/>
      <c r="AA69" s="36"/>
      <c r="AB69" s="422"/>
      <c r="AC69" s="119"/>
      <c r="AD69" s="115"/>
      <c r="AE69" s="116"/>
      <c r="AF69" s="422"/>
      <c r="AG69" s="462">
        <f t="shared" si="4"/>
        <v>0</v>
      </c>
      <c r="AH69" s="484"/>
      <c r="AI69" s="515">
        <f t="shared" si="27"/>
        <v>1</v>
      </c>
      <c r="AJ69" s="471"/>
    </row>
    <row r="70" spans="1:36" ht="15" customHeight="1">
      <c r="A70" s="4" t="s">
        <v>30</v>
      </c>
      <c r="B70" s="8" t="s">
        <v>24</v>
      </c>
      <c r="C70" s="10"/>
      <c r="D70" s="9"/>
      <c r="E70" s="5">
        <v>1</v>
      </c>
      <c r="F70" s="8"/>
      <c r="G70" s="8"/>
      <c r="H70" s="424"/>
      <c r="I70" s="132"/>
      <c r="J70" s="36"/>
      <c r="K70" s="380">
        <f t="shared" ref="K70:K101" si="36">SUM(C70,E70,G70,I70)</f>
        <v>1</v>
      </c>
      <c r="L70" s="419"/>
      <c r="M70" s="4" t="s">
        <v>30</v>
      </c>
      <c r="N70" s="8" t="s">
        <v>24</v>
      </c>
      <c r="O70" s="120"/>
      <c r="P70" s="132"/>
      <c r="Q70" s="36"/>
      <c r="R70" s="122"/>
      <c r="S70" s="118"/>
      <c r="T70" s="422"/>
      <c r="U70" s="380">
        <f t="shared" si="26"/>
        <v>0</v>
      </c>
      <c r="V70" s="380"/>
      <c r="W70" s="4" t="s">
        <v>30</v>
      </c>
      <c r="X70" s="8" t="s">
        <v>24</v>
      </c>
      <c r="Y70" s="116"/>
      <c r="Z70" s="118"/>
      <c r="AA70" s="36"/>
      <c r="AB70" s="422"/>
      <c r="AC70" s="119"/>
      <c r="AD70" s="115"/>
      <c r="AE70" s="116"/>
      <c r="AF70" s="422"/>
      <c r="AG70" s="462">
        <f t="shared" ref="AG70:AG127" si="37">SUM(Y70,AA70,AC70,AE70)</f>
        <v>0</v>
      </c>
      <c r="AH70" s="484"/>
      <c r="AI70" s="515">
        <f t="shared" si="27"/>
        <v>1</v>
      </c>
      <c r="AJ70" s="471"/>
    </row>
    <row r="71" spans="1:36" ht="15" customHeight="1">
      <c r="A71" s="4" t="s">
        <v>35</v>
      </c>
      <c r="B71" s="8" t="s">
        <v>24</v>
      </c>
      <c r="C71" s="10"/>
      <c r="D71" s="9"/>
      <c r="E71" s="5">
        <v>1</v>
      </c>
      <c r="F71" s="8"/>
      <c r="G71" s="8"/>
      <c r="H71" s="424"/>
      <c r="I71" s="132"/>
      <c r="J71" s="36"/>
      <c r="K71" s="380">
        <f t="shared" si="36"/>
        <v>1</v>
      </c>
      <c r="L71" s="419"/>
      <c r="M71" s="4" t="s">
        <v>35</v>
      </c>
      <c r="N71" s="8" t="s">
        <v>24</v>
      </c>
      <c r="O71" s="120"/>
      <c r="P71" s="132"/>
      <c r="Q71" s="36"/>
      <c r="R71" s="122"/>
      <c r="S71" s="118"/>
      <c r="T71" s="422"/>
      <c r="U71" s="380">
        <f t="shared" si="26"/>
        <v>0</v>
      </c>
      <c r="V71" s="380"/>
      <c r="W71" s="4" t="s">
        <v>35</v>
      </c>
      <c r="X71" s="8" t="s">
        <v>24</v>
      </c>
      <c r="Y71" s="116"/>
      <c r="Z71" s="118"/>
      <c r="AA71" s="36"/>
      <c r="AB71" s="422"/>
      <c r="AC71" s="119"/>
      <c r="AD71" s="115"/>
      <c r="AE71" s="116"/>
      <c r="AF71" s="422"/>
      <c r="AG71" s="462">
        <f t="shared" si="37"/>
        <v>0</v>
      </c>
      <c r="AH71" s="484"/>
      <c r="AI71" s="515">
        <f t="shared" si="27"/>
        <v>1</v>
      </c>
      <c r="AJ71" s="471"/>
    </row>
    <row r="72" spans="1:36" ht="15" customHeight="1">
      <c r="A72" s="4" t="s">
        <v>97</v>
      </c>
      <c r="B72" s="8" t="s">
        <v>24</v>
      </c>
      <c r="C72" s="10"/>
      <c r="D72" s="9"/>
      <c r="E72" s="5"/>
      <c r="F72" s="8"/>
      <c r="G72" s="8"/>
      <c r="H72" s="424"/>
      <c r="I72" s="132"/>
      <c r="J72" s="36"/>
      <c r="K72" s="380">
        <f t="shared" si="36"/>
        <v>0</v>
      </c>
      <c r="L72" s="419"/>
      <c r="M72" s="4" t="s">
        <v>97</v>
      </c>
      <c r="N72" s="8" t="s">
        <v>24</v>
      </c>
      <c r="O72" s="120"/>
      <c r="P72" s="132"/>
      <c r="Q72" s="36">
        <v>1</v>
      </c>
      <c r="R72" s="122"/>
      <c r="S72" s="118"/>
      <c r="T72" s="422"/>
      <c r="U72" s="380">
        <f t="shared" si="26"/>
        <v>1</v>
      </c>
      <c r="V72" s="380"/>
      <c r="W72" s="4" t="s">
        <v>97</v>
      </c>
      <c r="X72" s="8" t="s">
        <v>24</v>
      </c>
      <c r="Y72" s="116"/>
      <c r="Z72" s="118"/>
      <c r="AA72" s="36"/>
      <c r="AB72" s="422"/>
      <c r="AC72" s="119"/>
      <c r="AD72" s="115"/>
      <c r="AE72" s="116"/>
      <c r="AF72" s="422"/>
      <c r="AG72" s="462">
        <f t="shared" si="37"/>
        <v>0</v>
      </c>
      <c r="AH72" s="484"/>
      <c r="AI72" s="515">
        <f t="shared" si="27"/>
        <v>1</v>
      </c>
      <c r="AJ72" s="471"/>
    </row>
    <row r="73" spans="1:36" ht="15" customHeight="1">
      <c r="A73" s="4" t="s">
        <v>22</v>
      </c>
      <c r="B73" s="8" t="s">
        <v>24</v>
      </c>
      <c r="C73" s="10"/>
      <c r="D73" s="9"/>
      <c r="E73" s="5"/>
      <c r="F73" s="8"/>
      <c r="G73" s="8">
        <v>1</v>
      </c>
      <c r="H73" s="424"/>
      <c r="I73" s="132"/>
      <c r="J73" s="36"/>
      <c r="K73" s="380">
        <f t="shared" si="36"/>
        <v>1</v>
      </c>
      <c r="L73" s="419"/>
      <c r="M73" s="4" t="s">
        <v>22</v>
      </c>
      <c r="N73" s="8" t="s">
        <v>24</v>
      </c>
      <c r="O73" s="120"/>
      <c r="P73" s="132"/>
      <c r="Q73" s="36"/>
      <c r="R73" s="122"/>
      <c r="S73" s="118"/>
      <c r="T73" s="422"/>
      <c r="U73" s="380">
        <f t="shared" si="26"/>
        <v>0</v>
      </c>
      <c r="V73" s="380"/>
      <c r="W73" s="4" t="s">
        <v>22</v>
      </c>
      <c r="X73" s="8" t="s">
        <v>24</v>
      </c>
      <c r="Y73" s="116"/>
      <c r="Z73" s="118"/>
      <c r="AA73" s="36"/>
      <c r="AB73" s="422"/>
      <c r="AC73" s="119"/>
      <c r="AD73" s="115"/>
      <c r="AE73" s="116"/>
      <c r="AF73" s="422"/>
      <c r="AG73" s="462">
        <f t="shared" si="37"/>
        <v>0</v>
      </c>
      <c r="AH73" s="484"/>
      <c r="AI73" s="515">
        <f t="shared" si="27"/>
        <v>1</v>
      </c>
      <c r="AJ73" s="471"/>
    </row>
    <row r="74" spans="1:36" ht="15" customHeight="1">
      <c r="A74" s="4" t="s">
        <v>52</v>
      </c>
      <c r="B74" s="8" t="s">
        <v>24</v>
      </c>
      <c r="C74" s="10"/>
      <c r="D74" s="9"/>
      <c r="E74" s="5"/>
      <c r="F74" s="8"/>
      <c r="G74" s="8"/>
      <c r="H74" s="424"/>
      <c r="I74" s="132">
        <v>1</v>
      </c>
      <c r="J74" s="36"/>
      <c r="K74" s="380">
        <f t="shared" si="36"/>
        <v>1</v>
      </c>
      <c r="L74" s="419"/>
      <c r="M74" s="4" t="s">
        <v>52</v>
      </c>
      <c r="N74" s="8" t="s">
        <v>24</v>
      </c>
      <c r="O74" s="120"/>
      <c r="P74" s="132"/>
      <c r="Q74" s="36"/>
      <c r="R74" s="122"/>
      <c r="S74" s="118"/>
      <c r="T74" s="422"/>
      <c r="U74" s="380">
        <f t="shared" si="26"/>
        <v>0</v>
      </c>
      <c r="V74" s="380"/>
      <c r="W74" s="4" t="s">
        <v>52</v>
      </c>
      <c r="X74" s="8" t="s">
        <v>24</v>
      </c>
      <c r="Y74" s="116"/>
      <c r="Z74" s="118"/>
      <c r="AA74" s="36"/>
      <c r="AB74" s="422"/>
      <c r="AC74" s="119"/>
      <c r="AD74" s="115"/>
      <c r="AE74" s="116"/>
      <c r="AF74" s="422"/>
      <c r="AG74" s="462">
        <f t="shared" si="37"/>
        <v>0</v>
      </c>
      <c r="AH74" s="484"/>
      <c r="AI74" s="515">
        <f t="shared" si="27"/>
        <v>1</v>
      </c>
      <c r="AJ74" s="471"/>
    </row>
    <row r="75" spans="1:36" ht="15" customHeight="1">
      <c r="A75" s="4" t="s">
        <v>52</v>
      </c>
      <c r="B75" s="8" t="s">
        <v>20</v>
      </c>
      <c r="C75" s="10"/>
      <c r="D75" s="9"/>
      <c r="E75" s="5"/>
      <c r="F75" s="8"/>
      <c r="G75" s="8"/>
      <c r="H75" s="424"/>
      <c r="I75" s="132"/>
      <c r="J75" s="36"/>
      <c r="K75" s="380">
        <f t="shared" si="36"/>
        <v>0</v>
      </c>
      <c r="L75" s="419"/>
      <c r="M75" s="4" t="s">
        <v>52</v>
      </c>
      <c r="N75" s="8" t="s">
        <v>20</v>
      </c>
      <c r="O75" s="120"/>
      <c r="P75" s="132"/>
      <c r="Q75" s="36"/>
      <c r="R75" s="122"/>
      <c r="S75" s="118">
        <v>1</v>
      </c>
      <c r="T75" s="422"/>
      <c r="U75" s="380">
        <f t="shared" si="26"/>
        <v>1</v>
      </c>
      <c r="V75" s="380"/>
      <c r="W75" s="4" t="s">
        <v>52</v>
      </c>
      <c r="X75" s="8" t="s">
        <v>20</v>
      </c>
      <c r="Y75" s="116"/>
      <c r="Z75" s="118"/>
      <c r="AA75" s="36"/>
      <c r="AB75" s="422"/>
      <c r="AC75" s="119"/>
      <c r="AD75" s="115"/>
      <c r="AE75" s="116"/>
      <c r="AF75" s="422"/>
      <c r="AG75" s="462">
        <f t="shared" si="37"/>
        <v>0</v>
      </c>
      <c r="AH75" s="484"/>
      <c r="AI75" s="515">
        <f t="shared" si="27"/>
        <v>1</v>
      </c>
      <c r="AJ75" s="471"/>
    </row>
    <row r="76" spans="1:36" ht="15" customHeight="1">
      <c r="A76" s="4" t="s">
        <v>23</v>
      </c>
      <c r="B76" s="8" t="s">
        <v>20</v>
      </c>
      <c r="C76" s="10"/>
      <c r="D76" s="9"/>
      <c r="E76" s="5"/>
      <c r="F76" s="8"/>
      <c r="G76" s="8"/>
      <c r="H76" s="424"/>
      <c r="I76" s="132"/>
      <c r="J76" s="36"/>
      <c r="K76" s="380">
        <f t="shared" si="36"/>
        <v>0</v>
      </c>
      <c r="L76" s="419"/>
      <c r="M76" s="4" t="s">
        <v>23</v>
      </c>
      <c r="N76" s="8" t="s">
        <v>20</v>
      </c>
      <c r="O76" s="120"/>
      <c r="P76" s="132"/>
      <c r="Q76" s="36"/>
      <c r="R76" s="122"/>
      <c r="S76" s="118">
        <v>2</v>
      </c>
      <c r="T76" s="422"/>
      <c r="U76" s="380">
        <f t="shared" si="26"/>
        <v>2</v>
      </c>
      <c r="V76" s="380"/>
      <c r="W76" s="4" t="s">
        <v>23</v>
      </c>
      <c r="X76" s="8" t="s">
        <v>20</v>
      </c>
      <c r="Y76" s="116"/>
      <c r="Z76" s="118"/>
      <c r="AA76" s="36"/>
      <c r="AB76" s="422"/>
      <c r="AC76" s="119"/>
      <c r="AD76" s="115"/>
      <c r="AE76" s="116"/>
      <c r="AF76" s="422"/>
      <c r="AG76" s="462">
        <f t="shared" si="37"/>
        <v>0</v>
      </c>
      <c r="AH76" s="484"/>
      <c r="AI76" s="515">
        <f t="shared" si="27"/>
        <v>2</v>
      </c>
      <c r="AJ76" s="471"/>
    </row>
    <row r="77" spans="1:36" ht="15" customHeight="1">
      <c r="A77" s="142" t="s">
        <v>182</v>
      </c>
      <c r="B77" s="29" t="s">
        <v>2</v>
      </c>
      <c r="C77" s="33">
        <f>SUM(C78:C88)</f>
        <v>0</v>
      </c>
      <c r="D77" s="30">
        <v>0</v>
      </c>
      <c r="E77" s="31">
        <f t="shared" ref="E77:G77" si="38">SUM(E78:E88)</f>
        <v>2</v>
      </c>
      <c r="F77" s="29">
        <v>1</v>
      </c>
      <c r="G77" s="29">
        <f t="shared" si="38"/>
        <v>2</v>
      </c>
      <c r="H77" s="34">
        <v>1</v>
      </c>
      <c r="I77" s="114">
        <f>SUM(I78:I88)</f>
        <v>4</v>
      </c>
      <c r="J77" s="29">
        <v>1</v>
      </c>
      <c r="K77" s="437">
        <f t="shared" si="36"/>
        <v>8</v>
      </c>
      <c r="L77" s="437">
        <f>SUM(D77,F77,H77,J77)</f>
        <v>3</v>
      </c>
      <c r="M77" s="142" t="s">
        <v>182</v>
      </c>
      <c r="N77" s="29" t="s">
        <v>2</v>
      </c>
      <c r="O77" s="33">
        <f>SUM(O78:O88)</f>
        <v>0</v>
      </c>
      <c r="P77" s="114">
        <v>0</v>
      </c>
      <c r="Q77" s="29">
        <f>SUM(Q78:Q88)</f>
        <v>0</v>
      </c>
      <c r="R77" s="34">
        <v>0</v>
      </c>
      <c r="S77" s="114">
        <f>SUM(S78:S88)</f>
        <v>12</v>
      </c>
      <c r="T77" s="34">
        <v>1</v>
      </c>
      <c r="U77" s="437">
        <f t="shared" si="26"/>
        <v>12</v>
      </c>
      <c r="V77" s="437">
        <f>SUM(P77,R77,T77)</f>
        <v>1</v>
      </c>
      <c r="W77" s="142" t="s">
        <v>182</v>
      </c>
      <c r="X77" s="29" t="s">
        <v>2</v>
      </c>
      <c r="Y77" s="33">
        <f t="shared" ref="Y77:AE77" si="39">SUM(Y78:Y88)</f>
        <v>0</v>
      </c>
      <c r="Z77" s="114">
        <v>0</v>
      </c>
      <c r="AA77" s="29">
        <f t="shared" si="39"/>
        <v>0</v>
      </c>
      <c r="AB77" s="34">
        <v>0</v>
      </c>
      <c r="AC77" s="30">
        <f t="shared" si="39"/>
        <v>0</v>
      </c>
      <c r="AD77" s="29">
        <v>0</v>
      </c>
      <c r="AE77" s="33">
        <f t="shared" si="39"/>
        <v>0</v>
      </c>
      <c r="AF77" s="34">
        <v>0</v>
      </c>
      <c r="AG77" s="461">
        <f t="shared" si="37"/>
        <v>0</v>
      </c>
      <c r="AH77" s="510">
        <f>SUM(Z77,AB77,AD77,AF77)</f>
        <v>0</v>
      </c>
      <c r="AI77" s="514">
        <f t="shared" si="27"/>
        <v>20</v>
      </c>
      <c r="AJ77" s="470">
        <f>SUM(L77,V77,AH77)</f>
        <v>4</v>
      </c>
    </row>
    <row r="78" spans="1:36" ht="15" customHeight="1">
      <c r="A78" s="136" t="s">
        <v>28</v>
      </c>
      <c r="B78" s="115" t="s">
        <v>20</v>
      </c>
      <c r="C78" s="116"/>
      <c r="D78" s="119"/>
      <c r="E78" s="117"/>
      <c r="F78" s="115"/>
      <c r="G78" s="115">
        <v>1</v>
      </c>
      <c r="H78" s="422"/>
      <c r="I78" s="118"/>
      <c r="J78" s="115"/>
      <c r="K78" s="380">
        <f t="shared" si="36"/>
        <v>1</v>
      </c>
      <c r="L78" s="419"/>
      <c r="M78" s="136" t="s">
        <v>28</v>
      </c>
      <c r="N78" s="115" t="s">
        <v>20</v>
      </c>
      <c r="O78" s="116"/>
      <c r="P78" s="118"/>
      <c r="Q78" s="115"/>
      <c r="R78" s="422"/>
      <c r="S78" s="118"/>
      <c r="T78" s="422"/>
      <c r="U78" s="380">
        <f t="shared" si="26"/>
        <v>0</v>
      </c>
      <c r="V78" s="380"/>
      <c r="W78" s="136" t="s">
        <v>28</v>
      </c>
      <c r="X78" s="115" t="s">
        <v>20</v>
      </c>
      <c r="Y78" s="116"/>
      <c r="Z78" s="118"/>
      <c r="AA78" s="36"/>
      <c r="AB78" s="422"/>
      <c r="AC78" s="119"/>
      <c r="AD78" s="115"/>
      <c r="AE78" s="116"/>
      <c r="AF78" s="422"/>
      <c r="AG78" s="462">
        <f t="shared" si="37"/>
        <v>0</v>
      </c>
      <c r="AH78" s="484"/>
      <c r="AI78" s="515">
        <f t="shared" si="27"/>
        <v>1</v>
      </c>
      <c r="AJ78" s="471"/>
    </row>
    <row r="79" spans="1:36" ht="15" customHeight="1">
      <c r="A79" s="136" t="s">
        <v>30</v>
      </c>
      <c r="B79" s="115" t="s">
        <v>20</v>
      </c>
      <c r="C79" s="116"/>
      <c r="D79" s="119"/>
      <c r="E79" s="117"/>
      <c r="F79" s="115"/>
      <c r="G79" s="115">
        <v>1</v>
      </c>
      <c r="H79" s="422"/>
      <c r="I79" s="118"/>
      <c r="J79" s="115"/>
      <c r="K79" s="380">
        <f t="shared" si="36"/>
        <v>1</v>
      </c>
      <c r="L79" s="419"/>
      <c r="M79" s="136" t="s">
        <v>30</v>
      </c>
      <c r="N79" s="115" t="s">
        <v>20</v>
      </c>
      <c r="O79" s="116"/>
      <c r="P79" s="118"/>
      <c r="Q79" s="115"/>
      <c r="R79" s="422"/>
      <c r="S79" s="118"/>
      <c r="T79" s="422"/>
      <c r="U79" s="380">
        <f t="shared" si="26"/>
        <v>0</v>
      </c>
      <c r="V79" s="380"/>
      <c r="W79" s="136" t="s">
        <v>30</v>
      </c>
      <c r="X79" s="115" t="s">
        <v>20</v>
      </c>
      <c r="Y79" s="116"/>
      <c r="Z79" s="118"/>
      <c r="AA79" s="36"/>
      <c r="AB79" s="422"/>
      <c r="AC79" s="119"/>
      <c r="AD79" s="115"/>
      <c r="AE79" s="116"/>
      <c r="AF79" s="422"/>
      <c r="AG79" s="462">
        <f t="shared" si="37"/>
        <v>0</v>
      </c>
      <c r="AH79" s="484"/>
      <c r="AI79" s="515">
        <f t="shared" si="27"/>
        <v>1</v>
      </c>
      <c r="AJ79" s="471"/>
    </row>
    <row r="80" spans="1:36" ht="15" customHeight="1">
      <c r="A80" s="4" t="s">
        <v>30</v>
      </c>
      <c r="B80" s="8" t="s">
        <v>24</v>
      </c>
      <c r="C80" s="10"/>
      <c r="D80" s="9"/>
      <c r="E80" s="5"/>
      <c r="F80" s="8"/>
      <c r="G80" s="8"/>
      <c r="H80" s="424"/>
      <c r="I80" s="132"/>
      <c r="J80" s="36"/>
      <c r="K80" s="380">
        <f t="shared" si="36"/>
        <v>0</v>
      </c>
      <c r="L80" s="419"/>
      <c r="M80" s="4" t="s">
        <v>30</v>
      </c>
      <c r="N80" s="8" t="s">
        <v>24</v>
      </c>
      <c r="O80" s="120"/>
      <c r="P80" s="132"/>
      <c r="Q80" s="36"/>
      <c r="R80" s="122"/>
      <c r="S80" s="118">
        <v>1</v>
      </c>
      <c r="T80" s="422"/>
      <c r="U80" s="380">
        <f t="shared" si="26"/>
        <v>1</v>
      </c>
      <c r="V80" s="380"/>
      <c r="W80" s="4" t="s">
        <v>30</v>
      </c>
      <c r="X80" s="8" t="s">
        <v>24</v>
      </c>
      <c r="Y80" s="116"/>
      <c r="Z80" s="118"/>
      <c r="AA80" s="36"/>
      <c r="AB80" s="422"/>
      <c r="AC80" s="119"/>
      <c r="AD80" s="115"/>
      <c r="AE80" s="116"/>
      <c r="AF80" s="422"/>
      <c r="AG80" s="462">
        <f t="shared" si="37"/>
        <v>0</v>
      </c>
      <c r="AH80" s="484"/>
      <c r="AI80" s="515">
        <f t="shared" si="27"/>
        <v>1</v>
      </c>
      <c r="AJ80" s="471"/>
    </row>
    <row r="81" spans="1:36" ht="15" customHeight="1">
      <c r="A81" s="4" t="s">
        <v>19</v>
      </c>
      <c r="B81" s="8" t="s">
        <v>20</v>
      </c>
      <c r="C81" s="10"/>
      <c r="D81" s="9"/>
      <c r="E81" s="5">
        <v>1</v>
      </c>
      <c r="F81" s="8"/>
      <c r="G81" s="8"/>
      <c r="H81" s="424"/>
      <c r="I81" s="132"/>
      <c r="J81" s="36"/>
      <c r="K81" s="380">
        <f t="shared" si="36"/>
        <v>1</v>
      </c>
      <c r="L81" s="419"/>
      <c r="M81" s="4" t="s">
        <v>19</v>
      </c>
      <c r="N81" s="8" t="s">
        <v>20</v>
      </c>
      <c r="O81" s="120"/>
      <c r="P81" s="132"/>
      <c r="Q81" s="36"/>
      <c r="R81" s="122"/>
      <c r="S81" s="118"/>
      <c r="T81" s="422"/>
      <c r="U81" s="380">
        <f t="shared" si="26"/>
        <v>0</v>
      </c>
      <c r="V81" s="380"/>
      <c r="W81" s="4" t="s">
        <v>19</v>
      </c>
      <c r="X81" s="8" t="s">
        <v>20</v>
      </c>
      <c r="Y81" s="116"/>
      <c r="Z81" s="118"/>
      <c r="AA81" s="36"/>
      <c r="AB81" s="422"/>
      <c r="AC81" s="119"/>
      <c r="AD81" s="115"/>
      <c r="AE81" s="116"/>
      <c r="AF81" s="422"/>
      <c r="AG81" s="462">
        <f t="shared" si="37"/>
        <v>0</v>
      </c>
      <c r="AH81" s="484"/>
      <c r="AI81" s="515">
        <f t="shared" si="27"/>
        <v>1</v>
      </c>
      <c r="AJ81" s="471"/>
    </row>
    <row r="82" spans="1:36" ht="15" customHeight="1">
      <c r="A82" s="4" t="s">
        <v>51</v>
      </c>
      <c r="B82" s="8" t="s">
        <v>20</v>
      </c>
      <c r="C82" s="10"/>
      <c r="D82" s="9"/>
      <c r="E82" s="5">
        <v>1</v>
      </c>
      <c r="F82" s="8"/>
      <c r="G82" s="8"/>
      <c r="H82" s="424"/>
      <c r="I82" s="132"/>
      <c r="J82" s="36"/>
      <c r="K82" s="380">
        <f t="shared" si="36"/>
        <v>1</v>
      </c>
      <c r="L82" s="419"/>
      <c r="M82" s="4" t="s">
        <v>51</v>
      </c>
      <c r="N82" s="8" t="s">
        <v>20</v>
      </c>
      <c r="O82" s="120"/>
      <c r="P82" s="132"/>
      <c r="Q82" s="36"/>
      <c r="R82" s="122"/>
      <c r="S82" s="118"/>
      <c r="T82" s="422"/>
      <c r="U82" s="380">
        <f t="shared" si="26"/>
        <v>0</v>
      </c>
      <c r="V82" s="380"/>
      <c r="W82" s="4" t="s">
        <v>51</v>
      </c>
      <c r="X82" s="8" t="s">
        <v>20</v>
      </c>
      <c r="Y82" s="116"/>
      <c r="Z82" s="118"/>
      <c r="AA82" s="36"/>
      <c r="AB82" s="422"/>
      <c r="AC82" s="119"/>
      <c r="AD82" s="115"/>
      <c r="AE82" s="116"/>
      <c r="AF82" s="422"/>
      <c r="AG82" s="462">
        <f t="shared" si="37"/>
        <v>0</v>
      </c>
      <c r="AH82" s="484"/>
      <c r="AI82" s="515">
        <f t="shared" si="27"/>
        <v>1</v>
      </c>
      <c r="AJ82" s="471"/>
    </row>
    <row r="83" spans="1:36" ht="15" customHeight="1">
      <c r="A83" s="4" t="s">
        <v>62</v>
      </c>
      <c r="B83" s="36" t="s">
        <v>6</v>
      </c>
      <c r="C83" s="120"/>
      <c r="D83" s="133"/>
      <c r="E83" s="121"/>
      <c r="F83" s="36"/>
      <c r="G83" s="36"/>
      <c r="H83" s="122"/>
      <c r="I83" s="132"/>
      <c r="J83" s="36"/>
      <c r="K83" s="380">
        <f t="shared" si="36"/>
        <v>0</v>
      </c>
      <c r="L83" s="419"/>
      <c r="M83" s="4" t="s">
        <v>62</v>
      </c>
      <c r="N83" s="36" t="s">
        <v>6</v>
      </c>
      <c r="O83" s="120"/>
      <c r="P83" s="132"/>
      <c r="Q83" s="36"/>
      <c r="R83" s="122"/>
      <c r="S83" s="118">
        <v>3</v>
      </c>
      <c r="T83" s="422"/>
      <c r="U83" s="380">
        <f t="shared" si="26"/>
        <v>3</v>
      </c>
      <c r="V83" s="380"/>
      <c r="W83" s="4" t="s">
        <v>62</v>
      </c>
      <c r="X83" s="36" t="s">
        <v>6</v>
      </c>
      <c r="Y83" s="116"/>
      <c r="Z83" s="118"/>
      <c r="AA83" s="36"/>
      <c r="AB83" s="422"/>
      <c r="AC83" s="119"/>
      <c r="AD83" s="115"/>
      <c r="AE83" s="116"/>
      <c r="AF83" s="422"/>
      <c r="AG83" s="462">
        <f t="shared" si="37"/>
        <v>0</v>
      </c>
      <c r="AH83" s="484"/>
      <c r="AI83" s="515">
        <f t="shared" si="27"/>
        <v>3</v>
      </c>
      <c r="AJ83" s="471"/>
    </row>
    <row r="84" spans="1:36" ht="15" customHeight="1">
      <c r="A84" s="4" t="s">
        <v>63</v>
      </c>
      <c r="B84" s="36" t="s">
        <v>6</v>
      </c>
      <c r="C84" s="120"/>
      <c r="D84" s="133"/>
      <c r="E84" s="121"/>
      <c r="F84" s="36"/>
      <c r="G84" s="36"/>
      <c r="H84" s="122"/>
      <c r="I84" s="132">
        <v>1</v>
      </c>
      <c r="J84" s="36"/>
      <c r="K84" s="380">
        <f t="shared" si="36"/>
        <v>1</v>
      </c>
      <c r="L84" s="419"/>
      <c r="M84" s="4" t="s">
        <v>63</v>
      </c>
      <c r="N84" s="36" t="s">
        <v>6</v>
      </c>
      <c r="O84" s="120"/>
      <c r="P84" s="132"/>
      <c r="Q84" s="36"/>
      <c r="R84" s="122"/>
      <c r="S84" s="118">
        <v>1</v>
      </c>
      <c r="T84" s="422"/>
      <c r="U84" s="380">
        <f t="shared" si="26"/>
        <v>1</v>
      </c>
      <c r="V84" s="380"/>
      <c r="W84" s="4" t="s">
        <v>63</v>
      </c>
      <c r="X84" s="36" t="s">
        <v>6</v>
      </c>
      <c r="Y84" s="116"/>
      <c r="Z84" s="118"/>
      <c r="AA84" s="36"/>
      <c r="AB84" s="422"/>
      <c r="AC84" s="119"/>
      <c r="AD84" s="115"/>
      <c r="AE84" s="116"/>
      <c r="AF84" s="422"/>
      <c r="AG84" s="462">
        <f t="shared" si="37"/>
        <v>0</v>
      </c>
      <c r="AH84" s="484"/>
      <c r="AI84" s="515">
        <f t="shared" si="27"/>
        <v>2</v>
      </c>
      <c r="AJ84" s="471"/>
    </row>
    <row r="85" spans="1:36" ht="15" customHeight="1">
      <c r="A85" s="4" t="s">
        <v>104</v>
      </c>
      <c r="B85" s="36" t="s">
        <v>6</v>
      </c>
      <c r="C85" s="120"/>
      <c r="D85" s="133"/>
      <c r="E85" s="121"/>
      <c r="F85" s="36"/>
      <c r="G85" s="36"/>
      <c r="H85" s="122"/>
      <c r="I85" s="132">
        <v>3</v>
      </c>
      <c r="J85" s="36"/>
      <c r="K85" s="380">
        <f t="shared" si="36"/>
        <v>3</v>
      </c>
      <c r="L85" s="419"/>
      <c r="M85" s="4" t="s">
        <v>104</v>
      </c>
      <c r="N85" s="36" t="s">
        <v>6</v>
      </c>
      <c r="O85" s="120"/>
      <c r="P85" s="132"/>
      <c r="Q85" s="36"/>
      <c r="R85" s="122"/>
      <c r="S85" s="118">
        <v>4</v>
      </c>
      <c r="T85" s="422"/>
      <c r="U85" s="380">
        <f t="shared" si="26"/>
        <v>4</v>
      </c>
      <c r="V85" s="380"/>
      <c r="W85" s="4" t="s">
        <v>104</v>
      </c>
      <c r="X85" s="36" t="s">
        <v>6</v>
      </c>
      <c r="Y85" s="116"/>
      <c r="Z85" s="118"/>
      <c r="AA85" s="36"/>
      <c r="AB85" s="422"/>
      <c r="AC85" s="119"/>
      <c r="AD85" s="115"/>
      <c r="AE85" s="116"/>
      <c r="AF85" s="422"/>
      <c r="AG85" s="462">
        <f t="shared" si="37"/>
        <v>0</v>
      </c>
      <c r="AH85" s="484"/>
      <c r="AI85" s="515">
        <f t="shared" si="27"/>
        <v>7</v>
      </c>
      <c r="AJ85" s="471"/>
    </row>
    <row r="86" spans="1:36" ht="15" customHeight="1">
      <c r="A86" s="4" t="s">
        <v>144</v>
      </c>
      <c r="B86" s="36" t="s">
        <v>6</v>
      </c>
      <c r="C86" s="120"/>
      <c r="D86" s="133"/>
      <c r="E86" s="121"/>
      <c r="F86" s="36"/>
      <c r="G86" s="36"/>
      <c r="H86" s="122"/>
      <c r="I86" s="132"/>
      <c r="J86" s="36"/>
      <c r="K86" s="380">
        <f t="shared" si="36"/>
        <v>0</v>
      </c>
      <c r="L86" s="419"/>
      <c r="M86" s="4" t="s">
        <v>144</v>
      </c>
      <c r="N86" s="36" t="s">
        <v>6</v>
      </c>
      <c r="O86" s="120"/>
      <c r="P86" s="132"/>
      <c r="Q86" s="36"/>
      <c r="R86" s="122"/>
      <c r="S86" s="118">
        <v>1</v>
      </c>
      <c r="T86" s="422"/>
      <c r="U86" s="380">
        <f t="shared" si="26"/>
        <v>1</v>
      </c>
      <c r="V86" s="380"/>
      <c r="W86" s="4" t="s">
        <v>144</v>
      </c>
      <c r="X86" s="36" t="s">
        <v>6</v>
      </c>
      <c r="Y86" s="116"/>
      <c r="Z86" s="118"/>
      <c r="AA86" s="36"/>
      <c r="AB86" s="422"/>
      <c r="AC86" s="119"/>
      <c r="AD86" s="115"/>
      <c r="AE86" s="116"/>
      <c r="AF86" s="422"/>
      <c r="AG86" s="462">
        <f t="shared" si="37"/>
        <v>0</v>
      </c>
      <c r="AH86" s="484"/>
      <c r="AI86" s="515">
        <f t="shared" si="27"/>
        <v>1</v>
      </c>
      <c r="AJ86" s="471"/>
    </row>
    <row r="87" spans="1:36" ht="15" customHeight="1">
      <c r="A87" s="4" t="s">
        <v>145</v>
      </c>
      <c r="B87" s="36" t="s">
        <v>6</v>
      </c>
      <c r="C87" s="120"/>
      <c r="D87" s="133"/>
      <c r="E87" s="121"/>
      <c r="F87" s="36"/>
      <c r="G87" s="36"/>
      <c r="H87" s="122"/>
      <c r="I87" s="132"/>
      <c r="J87" s="36"/>
      <c r="K87" s="380">
        <f t="shared" si="36"/>
        <v>0</v>
      </c>
      <c r="L87" s="419"/>
      <c r="M87" s="4" t="s">
        <v>145</v>
      </c>
      <c r="N87" s="36" t="s">
        <v>6</v>
      </c>
      <c r="O87" s="120"/>
      <c r="P87" s="132"/>
      <c r="Q87" s="36"/>
      <c r="R87" s="122"/>
      <c r="S87" s="118">
        <v>1</v>
      </c>
      <c r="T87" s="422"/>
      <c r="U87" s="380">
        <f t="shared" si="26"/>
        <v>1</v>
      </c>
      <c r="V87" s="380"/>
      <c r="W87" s="4" t="s">
        <v>145</v>
      </c>
      <c r="X87" s="36" t="s">
        <v>6</v>
      </c>
      <c r="Y87" s="116"/>
      <c r="Z87" s="118"/>
      <c r="AA87" s="36"/>
      <c r="AB87" s="422"/>
      <c r="AC87" s="119"/>
      <c r="AD87" s="115"/>
      <c r="AE87" s="116"/>
      <c r="AF87" s="422"/>
      <c r="AG87" s="462">
        <f t="shared" si="37"/>
        <v>0</v>
      </c>
      <c r="AH87" s="484"/>
      <c r="AI87" s="515">
        <f t="shared" si="27"/>
        <v>1</v>
      </c>
      <c r="AJ87" s="471"/>
    </row>
    <row r="88" spans="1:36" ht="15" customHeight="1">
      <c r="A88" s="4" t="s">
        <v>146</v>
      </c>
      <c r="B88" s="36" t="s">
        <v>6</v>
      </c>
      <c r="C88" s="120"/>
      <c r="D88" s="133"/>
      <c r="E88" s="121"/>
      <c r="F88" s="36"/>
      <c r="G88" s="36"/>
      <c r="H88" s="122"/>
      <c r="I88" s="132"/>
      <c r="J88" s="36"/>
      <c r="K88" s="380">
        <f t="shared" si="36"/>
        <v>0</v>
      </c>
      <c r="L88" s="419"/>
      <c r="M88" s="4" t="s">
        <v>146</v>
      </c>
      <c r="N88" s="36" t="s">
        <v>6</v>
      </c>
      <c r="O88" s="120"/>
      <c r="P88" s="132"/>
      <c r="Q88" s="36"/>
      <c r="R88" s="122"/>
      <c r="S88" s="118">
        <v>1</v>
      </c>
      <c r="T88" s="422"/>
      <c r="U88" s="380">
        <f t="shared" si="26"/>
        <v>1</v>
      </c>
      <c r="V88" s="380"/>
      <c r="W88" s="4" t="s">
        <v>146</v>
      </c>
      <c r="X88" s="36" t="s">
        <v>6</v>
      </c>
      <c r="Y88" s="116"/>
      <c r="Z88" s="118"/>
      <c r="AA88" s="36"/>
      <c r="AB88" s="422"/>
      <c r="AC88" s="119"/>
      <c r="AD88" s="115"/>
      <c r="AE88" s="116"/>
      <c r="AF88" s="422"/>
      <c r="AG88" s="462">
        <f t="shared" si="37"/>
        <v>0</v>
      </c>
      <c r="AH88" s="484"/>
      <c r="AI88" s="515">
        <f t="shared" si="27"/>
        <v>1</v>
      </c>
      <c r="AJ88" s="471"/>
    </row>
    <row r="89" spans="1:36" ht="15" customHeight="1">
      <c r="A89" s="2" t="s">
        <v>161</v>
      </c>
      <c r="B89" s="29" t="s">
        <v>2</v>
      </c>
      <c r="C89" s="33">
        <f>SUM(C90)</f>
        <v>0</v>
      </c>
      <c r="D89" s="30">
        <v>0</v>
      </c>
      <c r="E89" s="31">
        <f t="shared" ref="E89:I89" si="40">SUM(E90)</f>
        <v>1</v>
      </c>
      <c r="F89" s="29">
        <v>1</v>
      </c>
      <c r="G89" s="29">
        <f t="shared" si="40"/>
        <v>0</v>
      </c>
      <c r="H89" s="34">
        <v>0</v>
      </c>
      <c r="I89" s="114">
        <f t="shared" si="40"/>
        <v>0</v>
      </c>
      <c r="J89" s="29">
        <v>0</v>
      </c>
      <c r="K89" s="437">
        <f t="shared" si="36"/>
        <v>1</v>
      </c>
      <c r="L89" s="437">
        <f>SUM(D89,F89,H89,J89)</f>
        <v>1</v>
      </c>
      <c r="M89" s="2" t="s">
        <v>161</v>
      </c>
      <c r="N89" s="29" t="s">
        <v>2</v>
      </c>
      <c r="O89" s="33">
        <f t="shared" ref="O89:S89" si="41">SUM(O90)</f>
        <v>0</v>
      </c>
      <c r="P89" s="114">
        <v>0</v>
      </c>
      <c r="Q89" s="29">
        <f t="shared" si="41"/>
        <v>0</v>
      </c>
      <c r="R89" s="34">
        <v>0</v>
      </c>
      <c r="S89" s="114">
        <f t="shared" si="41"/>
        <v>1</v>
      </c>
      <c r="T89" s="34">
        <v>1</v>
      </c>
      <c r="U89" s="437">
        <f t="shared" si="26"/>
        <v>1</v>
      </c>
      <c r="V89" s="437">
        <f>SUM(P89,R89,T89)</f>
        <v>1</v>
      </c>
      <c r="W89" s="2" t="s">
        <v>161</v>
      </c>
      <c r="X89" s="29" t="s">
        <v>2</v>
      </c>
      <c r="Y89" s="33">
        <f t="shared" ref="Y89:AE89" si="42">SUM(Y90)</f>
        <v>0</v>
      </c>
      <c r="Z89" s="114">
        <v>0</v>
      </c>
      <c r="AA89" s="29">
        <f t="shared" si="42"/>
        <v>0</v>
      </c>
      <c r="AB89" s="34">
        <v>0</v>
      </c>
      <c r="AC89" s="30">
        <f t="shared" si="42"/>
        <v>0</v>
      </c>
      <c r="AD89" s="29">
        <v>0</v>
      </c>
      <c r="AE89" s="33">
        <f t="shared" si="42"/>
        <v>0</v>
      </c>
      <c r="AF89" s="34">
        <v>0</v>
      </c>
      <c r="AG89" s="461">
        <f t="shared" si="37"/>
        <v>0</v>
      </c>
      <c r="AH89" s="510">
        <f>SUM(Z89,AB89,AD89,AF89)</f>
        <v>0</v>
      </c>
      <c r="AI89" s="514">
        <f t="shared" si="27"/>
        <v>2</v>
      </c>
      <c r="AJ89" s="470">
        <f>SUM(L89,V89,AH89)</f>
        <v>2</v>
      </c>
    </row>
    <row r="90" spans="1:36" ht="15" customHeight="1">
      <c r="A90" s="4" t="s">
        <v>121</v>
      </c>
      <c r="B90" s="36" t="s">
        <v>6</v>
      </c>
      <c r="C90" s="120"/>
      <c r="D90" s="133"/>
      <c r="E90" s="121">
        <v>1</v>
      </c>
      <c r="F90" s="36"/>
      <c r="G90" s="36"/>
      <c r="H90" s="122"/>
      <c r="I90" s="132"/>
      <c r="J90" s="36"/>
      <c r="K90" s="380">
        <f t="shared" si="36"/>
        <v>1</v>
      </c>
      <c r="L90" s="419"/>
      <c r="M90" s="4" t="s">
        <v>121</v>
      </c>
      <c r="N90" s="36" t="s">
        <v>6</v>
      </c>
      <c r="O90" s="120"/>
      <c r="P90" s="132"/>
      <c r="Q90" s="36"/>
      <c r="R90" s="122"/>
      <c r="S90" s="118">
        <v>1</v>
      </c>
      <c r="T90" s="422"/>
      <c r="U90" s="380">
        <f t="shared" si="26"/>
        <v>1</v>
      </c>
      <c r="V90" s="380"/>
      <c r="W90" s="4" t="s">
        <v>121</v>
      </c>
      <c r="X90" s="36" t="s">
        <v>6</v>
      </c>
      <c r="Y90" s="116"/>
      <c r="Z90" s="118"/>
      <c r="AA90" s="36"/>
      <c r="AB90" s="422"/>
      <c r="AC90" s="119"/>
      <c r="AD90" s="115"/>
      <c r="AE90" s="116"/>
      <c r="AF90" s="422"/>
      <c r="AG90" s="462">
        <f t="shared" si="37"/>
        <v>0</v>
      </c>
      <c r="AH90" s="484"/>
      <c r="AI90" s="515">
        <f t="shared" si="27"/>
        <v>2</v>
      </c>
      <c r="AJ90" s="471"/>
    </row>
    <row r="91" spans="1:36" ht="15" customHeight="1">
      <c r="A91" s="142" t="s">
        <v>181</v>
      </c>
      <c r="B91" s="29" t="s">
        <v>2</v>
      </c>
      <c r="C91" s="33">
        <f>SUM(C92:C94)</f>
        <v>0</v>
      </c>
      <c r="D91" s="30">
        <v>0</v>
      </c>
      <c r="E91" s="31">
        <f t="shared" ref="E91:I91" si="43">SUM(E92:E94)</f>
        <v>1</v>
      </c>
      <c r="F91" s="29">
        <v>1</v>
      </c>
      <c r="G91" s="29">
        <f t="shared" si="43"/>
        <v>0</v>
      </c>
      <c r="H91" s="34">
        <v>0</v>
      </c>
      <c r="I91" s="114">
        <f t="shared" si="43"/>
        <v>3</v>
      </c>
      <c r="J91" s="29">
        <v>1</v>
      </c>
      <c r="K91" s="437">
        <f t="shared" si="36"/>
        <v>4</v>
      </c>
      <c r="L91" s="437">
        <f>SUM(D91,F91,H91,J91)</f>
        <v>2</v>
      </c>
      <c r="M91" s="142" t="s">
        <v>181</v>
      </c>
      <c r="N91" s="29" t="s">
        <v>2</v>
      </c>
      <c r="O91" s="33">
        <f t="shared" ref="O91:S91" si="44">SUM(O92:O94)</f>
        <v>0</v>
      </c>
      <c r="P91" s="114">
        <v>0</v>
      </c>
      <c r="Q91" s="29">
        <f t="shared" si="44"/>
        <v>0</v>
      </c>
      <c r="R91" s="34">
        <v>0</v>
      </c>
      <c r="S91" s="114">
        <f t="shared" si="44"/>
        <v>0</v>
      </c>
      <c r="T91" s="34">
        <v>0</v>
      </c>
      <c r="U91" s="437">
        <f t="shared" si="26"/>
        <v>0</v>
      </c>
      <c r="V91" s="437">
        <f>SUM(P91,R91,T91)</f>
        <v>0</v>
      </c>
      <c r="W91" s="142" t="s">
        <v>181</v>
      </c>
      <c r="X91" s="29" t="s">
        <v>2</v>
      </c>
      <c r="Y91" s="33">
        <f t="shared" ref="Y91:AE91" si="45">SUM(Y92:Y94)</f>
        <v>0</v>
      </c>
      <c r="Z91" s="114">
        <v>0</v>
      </c>
      <c r="AA91" s="29">
        <f t="shared" si="45"/>
        <v>0</v>
      </c>
      <c r="AB91" s="34">
        <v>0</v>
      </c>
      <c r="AC91" s="30">
        <f t="shared" si="45"/>
        <v>0</v>
      </c>
      <c r="AD91" s="29">
        <v>0</v>
      </c>
      <c r="AE91" s="33">
        <f t="shared" si="45"/>
        <v>0</v>
      </c>
      <c r="AF91" s="34">
        <v>0</v>
      </c>
      <c r="AG91" s="461">
        <f t="shared" si="37"/>
        <v>0</v>
      </c>
      <c r="AH91" s="510">
        <f>SUM(Z91,AB91,AD91,AF91)</f>
        <v>0</v>
      </c>
      <c r="AI91" s="514">
        <f t="shared" si="27"/>
        <v>4</v>
      </c>
      <c r="AJ91" s="470">
        <f>SUM(L91,V91,AH91)</f>
        <v>2</v>
      </c>
    </row>
    <row r="92" spans="1:36" ht="15" customHeight="1">
      <c r="A92" s="4" t="s">
        <v>111</v>
      </c>
      <c r="B92" s="8" t="s">
        <v>24</v>
      </c>
      <c r="C92" s="10"/>
      <c r="D92" s="9"/>
      <c r="E92" s="5"/>
      <c r="F92" s="8"/>
      <c r="G92" s="8"/>
      <c r="H92" s="424"/>
      <c r="I92" s="132">
        <v>1</v>
      </c>
      <c r="J92" s="36"/>
      <c r="K92" s="380">
        <f t="shared" si="36"/>
        <v>1</v>
      </c>
      <c r="L92" s="419"/>
      <c r="M92" s="4" t="s">
        <v>111</v>
      </c>
      <c r="N92" s="8" t="s">
        <v>24</v>
      </c>
      <c r="O92" s="120"/>
      <c r="P92" s="132"/>
      <c r="Q92" s="36"/>
      <c r="R92" s="122"/>
      <c r="S92" s="118"/>
      <c r="T92" s="422"/>
      <c r="U92" s="380">
        <f t="shared" si="26"/>
        <v>0</v>
      </c>
      <c r="V92" s="380"/>
      <c r="W92" s="4" t="s">
        <v>111</v>
      </c>
      <c r="X92" s="8" t="s">
        <v>24</v>
      </c>
      <c r="Y92" s="116"/>
      <c r="Z92" s="118"/>
      <c r="AA92" s="36"/>
      <c r="AB92" s="422"/>
      <c r="AC92" s="119"/>
      <c r="AD92" s="115"/>
      <c r="AE92" s="116"/>
      <c r="AF92" s="422"/>
      <c r="AG92" s="462">
        <f t="shared" si="37"/>
        <v>0</v>
      </c>
      <c r="AH92" s="484"/>
      <c r="AI92" s="515">
        <f t="shared" si="27"/>
        <v>1</v>
      </c>
      <c r="AJ92" s="471"/>
    </row>
    <row r="93" spans="1:36" ht="15" customHeight="1">
      <c r="A93" s="4" t="s">
        <v>78</v>
      </c>
      <c r="B93" s="36" t="s">
        <v>6</v>
      </c>
      <c r="C93" s="120"/>
      <c r="D93" s="133"/>
      <c r="E93" s="121"/>
      <c r="F93" s="36"/>
      <c r="G93" s="36"/>
      <c r="H93" s="122"/>
      <c r="I93" s="132">
        <v>1</v>
      </c>
      <c r="J93" s="36"/>
      <c r="K93" s="380">
        <f t="shared" si="36"/>
        <v>1</v>
      </c>
      <c r="L93" s="419"/>
      <c r="M93" s="4" t="s">
        <v>78</v>
      </c>
      <c r="N93" s="36" t="s">
        <v>6</v>
      </c>
      <c r="O93" s="120"/>
      <c r="P93" s="132"/>
      <c r="Q93" s="36"/>
      <c r="R93" s="122"/>
      <c r="S93" s="118"/>
      <c r="T93" s="422"/>
      <c r="U93" s="380">
        <f t="shared" si="26"/>
        <v>0</v>
      </c>
      <c r="V93" s="380"/>
      <c r="W93" s="4" t="s">
        <v>78</v>
      </c>
      <c r="X93" s="36" t="s">
        <v>6</v>
      </c>
      <c r="Y93" s="116"/>
      <c r="Z93" s="118"/>
      <c r="AA93" s="36"/>
      <c r="AB93" s="422"/>
      <c r="AC93" s="119"/>
      <c r="AD93" s="115"/>
      <c r="AE93" s="116"/>
      <c r="AF93" s="422"/>
      <c r="AG93" s="462">
        <f t="shared" si="37"/>
        <v>0</v>
      </c>
      <c r="AH93" s="484"/>
      <c r="AI93" s="515">
        <f t="shared" si="27"/>
        <v>1</v>
      </c>
      <c r="AJ93" s="471"/>
    </row>
    <row r="94" spans="1:36" ht="15" customHeight="1">
      <c r="A94" s="4" t="s">
        <v>63</v>
      </c>
      <c r="B94" s="36" t="s">
        <v>6</v>
      </c>
      <c r="C94" s="120"/>
      <c r="D94" s="133"/>
      <c r="E94" s="121">
        <v>1</v>
      </c>
      <c r="F94" s="36"/>
      <c r="G94" s="36"/>
      <c r="H94" s="122"/>
      <c r="I94" s="132">
        <v>1</v>
      </c>
      <c r="J94" s="36"/>
      <c r="K94" s="380">
        <f t="shared" si="36"/>
        <v>2</v>
      </c>
      <c r="L94" s="419"/>
      <c r="M94" s="4" t="s">
        <v>63</v>
      </c>
      <c r="N94" s="36" t="s">
        <v>6</v>
      </c>
      <c r="O94" s="120"/>
      <c r="P94" s="132"/>
      <c r="Q94" s="36"/>
      <c r="R94" s="122"/>
      <c r="S94" s="118"/>
      <c r="T94" s="422"/>
      <c r="U94" s="380">
        <f t="shared" si="26"/>
        <v>0</v>
      </c>
      <c r="V94" s="380"/>
      <c r="W94" s="4" t="s">
        <v>63</v>
      </c>
      <c r="X94" s="36" t="s">
        <v>6</v>
      </c>
      <c r="Y94" s="116"/>
      <c r="Z94" s="118"/>
      <c r="AA94" s="36"/>
      <c r="AB94" s="422"/>
      <c r="AC94" s="119"/>
      <c r="AD94" s="115"/>
      <c r="AE94" s="116"/>
      <c r="AF94" s="422"/>
      <c r="AG94" s="462">
        <f t="shared" si="37"/>
        <v>0</v>
      </c>
      <c r="AH94" s="484"/>
      <c r="AI94" s="515">
        <f t="shared" si="27"/>
        <v>2</v>
      </c>
      <c r="AJ94" s="471"/>
    </row>
    <row r="95" spans="1:36" ht="15" customHeight="1">
      <c r="A95" s="7" t="s">
        <v>110</v>
      </c>
      <c r="B95" s="29" t="s">
        <v>2</v>
      </c>
      <c r="C95" s="33">
        <f t="shared" ref="C95:I95" si="46">SUM(C96)</f>
        <v>0</v>
      </c>
      <c r="D95" s="30">
        <v>0</v>
      </c>
      <c r="E95" s="31">
        <f t="shared" si="46"/>
        <v>0</v>
      </c>
      <c r="F95" s="29">
        <v>0</v>
      </c>
      <c r="G95" s="29">
        <f t="shared" si="46"/>
        <v>0</v>
      </c>
      <c r="H95" s="34">
        <v>0</v>
      </c>
      <c r="I95" s="114">
        <f t="shared" si="46"/>
        <v>0</v>
      </c>
      <c r="J95" s="29">
        <v>0</v>
      </c>
      <c r="K95" s="437">
        <f t="shared" si="36"/>
        <v>0</v>
      </c>
      <c r="L95" s="437">
        <f>SUM(D95,F95,H95,J95)</f>
        <v>0</v>
      </c>
      <c r="M95" s="7" t="s">
        <v>110</v>
      </c>
      <c r="N95" s="29" t="s">
        <v>2</v>
      </c>
      <c r="O95" s="33">
        <f t="shared" ref="O95:S95" si="47">SUM(O96)</f>
        <v>1</v>
      </c>
      <c r="P95" s="114">
        <v>1</v>
      </c>
      <c r="Q95" s="29">
        <f t="shared" si="47"/>
        <v>0</v>
      </c>
      <c r="R95" s="34">
        <v>0</v>
      </c>
      <c r="S95" s="114">
        <f t="shared" si="47"/>
        <v>0</v>
      </c>
      <c r="T95" s="34">
        <v>0</v>
      </c>
      <c r="U95" s="437">
        <f t="shared" si="26"/>
        <v>1</v>
      </c>
      <c r="V95" s="437">
        <f>SUM(P95,R95,T95)</f>
        <v>1</v>
      </c>
      <c r="W95" s="7" t="s">
        <v>110</v>
      </c>
      <c r="X95" s="29" t="s">
        <v>2</v>
      </c>
      <c r="Y95" s="33">
        <f t="shared" ref="Y95:AE95" si="48">SUM(Y96)</f>
        <v>0</v>
      </c>
      <c r="Z95" s="114">
        <v>0</v>
      </c>
      <c r="AA95" s="29">
        <f t="shared" si="48"/>
        <v>0</v>
      </c>
      <c r="AB95" s="34">
        <v>0</v>
      </c>
      <c r="AC95" s="30">
        <f t="shared" si="48"/>
        <v>0</v>
      </c>
      <c r="AD95" s="29">
        <v>0</v>
      </c>
      <c r="AE95" s="33">
        <f t="shared" si="48"/>
        <v>0</v>
      </c>
      <c r="AF95" s="34">
        <v>0</v>
      </c>
      <c r="AG95" s="461">
        <f t="shared" si="37"/>
        <v>0</v>
      </c>
      <c r="AH95" s="510">
        <f>SUM(Z95,AB95,AD95,AF95)</f>
        <v>0</v>
      </c>
      <c r="AI95" s="514">
        <f t="shared" si="27"/>
        <v>1</v>
      </c>
      <c r="AJ95" s="470">
        <f>SUM(L95,V95,AH95)</f>
        <v>1</v>
      </c>
    </row>
    <row r="96" spans="1:36" ht="15" customHeight="1">
      <c r="A96" s="4" t="s">
        <v>22</v>
      </c>
      <c r="B96" s="36" t="s">
        <v>24</v>
      </c>
      <c r="C96" s="120"/>
      <c r="D96" s="133"/>
      <c r="E96" s="121"/>
      <c r="F96" s="36"/>
      <c r="G96" s="36"/>
      <c r="H96" s="122"/>
      <c r="I96" s="132"/>
      <c r="J96" s="36"/>
      <c r="K96" s="380">
        <f t="shared" si="36"/>
        <v>0</v>
      </c>
      <c r="L96" s="419"/>
      <c r="M96" s="4" t="s">
        <v>22</v>
      </c>
      <c r="N96" s="36" t="s">
        <v>24</v>
      </c>
      <c r="O96" s="120">
        <v>1</v>
      </c>
      <c r="P96" s="132"/>
      <c r="Q96" s="36"/>
      <c r="R96" s="122"/>
      <c r="S96" s="118"/>
      <c r="T96" s="422"/>
      <c r="U96" s="380">
        <f t="shared" si="26"/>
        <v>1</v>
      </c>
      <c r="V96" s="380"/>
      <c r="W96" s="4" t="s">
        <v>22</v>
      </c>
      <c r="X96" s="36" t="s">
        <v>24</v>
      </c>
      <c r="Y96" s="116"/>
      <c r="Z96" s="118"/>
      <c r="AA96" s="36"/>
      <c r="AB96" s="422"/>
      <c r="AC96" s="119"/>
      <c r="AD96" s="115"/>
      <c r="AE96" s="116"/>
      <c r="AF96" s="422"/>
      <c r="AG96" s="462">
        <f t="shared" si="37"/>
        <v>0</v>
      </c>
      <c r="AH96" s="484"/>
      <c r="AI96" s="515">
        <f t="shared" si="27"/>
        <v>1</v>
      </c>
      <c r="AJ96" s="471"/>
    </row>
    <row r="97" spans="1:36" ht="15" customHeight="1">
      <c r="A97" s="7" t="s">
        <v>168</v>
      </c>
      <c r="B97" s="29" t="s">
        <v>2</v>
      </c>
      <c r="C97" s="33">
        <f t="shared" ref="C97:I97" si="49">SUM(C98)</f>
        <v>0</v>
      </c>
      <c r="D97" s="30">
        <v>0</v>
      </c>
      <c r="E97" s="31">
        <f t="shared" si="49"/>
        <v>0</v>
      </c>
      <c r="F97" s="29">
        <v>0</v>
      </c>
      <c r="G97" s="29">
        <f t="shared" si="49"/>
        <v>1</v>
      </c>
      <c r="H97" s="34">
        <v>1</v>
      </c>
      <c r="I97" s="114">
        <f t="shared" si="49"/>
        <v>0</v>
      </c>
      <c r="J97" s="29">
        <v>0</v>
      </c>
      <c r="K97" s="437">
        <f t="shared" si="36"/>
        <v>1</v>
      </c>
      <c r="L97" s="437">
        <f>SUM(D97,F97,H97,J97)</f>
        <v>1</v>
      </c>
      <c r="M97" s="7" t="s">
        <v>168</v>
      </c>
      <c r="N97" s="29" t="s">
        <v>2</v>
      </c>
      <c r="O97" s="33">
        <f t="shared" ref="O97:S97" si="50">SUM(O98)</f>
        <v>0</v>
      </c>
      <c r="P97" s="114">
        <v>0</v>
      </c>
      <c r="Q97" s="29">
        <f t="shared" si="50"/>
        <v>0</v>
      </c>
      <c r="R97" s="34">
        <v>0</v>
      </c>
      <c r="S97" s="114">
        <f t="shared" si="50"/>
        <v>0</v>
      </c>
      <c r="T97" s="34">
        <v>0</v>
      </c>
      <c r="U97" s="437">
        <f t="shared" si="26"/>
        <v>0</v>
      </c>
      <c r="V97" s="437">
        <f>SUM(P97,R97,T97)</f>
        <v>0</v>
      </c>
      <c r="W97" s="7" t="s">
        <v>168</v>
      </c>
      <c r="X97" s="29" t="s">
        <v>2</v>
      </c>
      <c r="Y97" s="33">
        <f t="shared" ref="Y97:AE97" si="51">SUM(Y98)</f>
        <v>0</v>
      </c>
      <c r="Z97" s="114">
        <v>0</v>
      </c>
      <c r="AA97" s="29">
        <f t="shared" si="51"/>
        <v>0</v>
      </c>
      <c r="AB97" s="34">
        <v>0</v>
      </c>
      <c r="AC97" s="30">
        <f t="shared" si="51"/>
        <v>0</v>
      </c>
      <c r="AD97" s="29">
        <v>0</v>
      </c>
      <c r="AE97" s="33">
        <f t="shared" si="51"/>
        <v>0</v>
      </c>
      <c r="AF97" s="34">
        <v>0</v>
      </c>
      <c r="AG97" s="461">
        <f t="shared" si="37"/>
        <v>0</v>
      </c>
      <c r="AH97" s="510">
        <f>SUM(Z97,AB97,AD97,AF97)</f>
        <v>0</v>
      </c>
      <c r="AI97" s="514">
        <f t="shared" si="27"/>
        <v>1</v>
      </c>
      <c r="AJ97" s="470">
        <f>SUM(L97,V97,AH97)</f>
        <v>1</v>
      </c>
    </row>
    <row r="98" spans="1:36" ht="15" customHeight="1">
      <c r="A98" s="4" t="s">
        <v>62</v>
      </c>
      <c r="B98" s="36" t="s">
        <v>6</v>
      </c>
      <c r="C98" s="120"/>
      <c r="D98" s="133"/>
      <c r="E98" s="121"/>
      <c r="F98" s="36"/>
      <c r="G98" s="36">
        <v>1</v>
      </c>
      <c r="H98" s="122"/>
      <c r="I98" s="132"/>
      <c r="J98" s="36"/>
      <c r="K98" s="380">
        <f t="shared" si="36"/>
        <v>1</v>
      </c>
      <c r="L98" s="419"/>
      <c r="M98" s="4" t="s">
        <v>62</v>
      </c>
      <c r="N98" s="36" t="s">
        <v>6</v>
      </c>
      <c r="O98" s="120"/>
      <c r="P98" s="132"/>
      <c r="Q98" s="36"/>
      <c r="R98" s="122"/>
      <c r="S98" s="118"/>
      <c r="T98" s="422"/>
      <c r="U98" s="380">
        <f t="shared" si="26"/>
        <v>0</v>
      </c>
      <c r="V98" s="380"/>
      <c r="W98" s="4" t="s">
        <v>62</v>
      </c>
      <c r="X98" s="36" t="s">
        <v>6</v>
      </c>
      <c r="Y98" s="116"/>
      <c r="Z98" s="118"/>
      <c r="AA98" s="36"/>
      <c r="AB98" s="422"/>
      <c r="AC98" s="119"/>
      <c r="AD98" s="115"/>
      <c r="AE98" s="116"/>
      <c r="AF98" s="422"/>
      <c r="AG98" s="462">
        <f t="shared" si="37"/>
        <v>0</v>
      </c>
      <c r="AH98" s="484"/>
      <c r="AI98" s="515">
        <f t="shared" si="27"/>
        <v>1</v>
      </c>
      <c r="AJ98" s="471"/>
    </row>
    <row r="99" spans="1:36" ht="15" customHeight="1">
      <c r="A99" s="2" t="s">
        <v>164</v>
      </c>
      <c r="B99" s="29" t="s">
        <v>2</v>
      </c>
      <c r="C99" s="33">
        <f t="shared" ref="C99:I99" si="52">SUM(C100)</f>
        <v>0</v>
      </c>
      <c r="D99" s="30">
        <v>0</v>
      </c>
      <c r="E99" s="31">
        <f t="shared" si="52"/>
        <v>1</v>
      </c>
      <c r="F99" s="29">
        <v>1</v>
      </c>
      <c r="G99" s="29">
        <f t="shared" si="52"/>
        <v>0</v>
      </c>
      <c r="H99" s="34">
        <v>0</v>
      </c>
      <c r="I99" s="114">
        <f t="shared" si="52"/>
        <v>0</v>
      </c>
      <c r="J99" s="29">
        <v>0</v>
      </c>
      <c r="K99" s="437">
        <f t="shared" si="36"/>
        <v>1</v>
      </c>
      <c r="L99" s="437">
        <f>SUM(D99,F99,H99,J99)</f>
        <v>1</v>
      </c>
      <c r="M99" s="2" t="s">
        <v>164</v>
      </c>
      <c r="N99" s="29" t="s">
        <v>2</v>
      </c>
      <c r="O99" s="33">
        <f t="shared" ref="O99:S99" si="53">SUM(O100)</f>
        <v>0</v>
      </c>
      <c r="P99" s="114">
        <v>0</v>
      </c>
      <c r="Q99" s="29">
        <f t="shared" si="53"/>
        <v>0</v>
      </c>
      <c r="R99" s="34">
        <v>0</v>
      </c>
      <c r="S99" s="114">
        <f t="shared" si="53"/>
        <v>0</v>
      </c>
      <c r="T99" s="34">
        <v>0</v>
      </c>
      <c r="U99" s="437">
        <f t="shared" ref="U99:U127" si="54">SUM(O99,Q99,S99)</f>
        <v>0</v>
      </c>
      <c r="V99" s="437">
        <f>SUM(P99,R99,T99)</f>
        <v>0</v>
      </c>
      <c r="W99" s="2" t="s">
        <v>164</v>
      </c>
      <c r="X99" s="29" t="s">
        <v>2</v>
      </c>
      <c r="Y99" s="33">
        <f t="shared" ref="Y99:AE99" si="55">SUM(Y100)</f>
        <v>0</v>
      </c>
      <c r="Z99" s="114">
        <v>0</v>
      </c>
      <c r="AA99" s="29">
        <f t="shared" si="55"/>
        <v>0</v>
      </c>
      <c r="AB99" s="34">
        <v>0</v>
      </c>
      <c r="AC99" s="30">
        <f t="shared" si="55"/>
        <v>0</v>
      </c>
      <c r="AD99" s="29">
        <v>0</v>
      </c>
      <c r="AE99" s="33">
        <f t="shared" si="55"/>
        <v>0</v>
      </c>
      <c r="AF99" s="34">
        <v>0</v>
      </c>
      <c r="AG99" s="461">
        <f t="shared" si="37"/>
        <v>0</v>
      </c>
      <c r="AH99" s="510">
        <f>SUM(Z99,AB99,AD99,AF99)</f>
        <v>0</v>
      </c>
      <c r="AI99" s="514">
        <f t="shared" si="27"/>
        <v>1</v>
      </c>
      <c r="AJ99" s="470">
        <f>SUM(L99,V99,AH99)</f>
        <v>1</v>
      </c>
    </row>
    <row r="100" spans="1:36" ht="15" customHeight="1">
      <c r="A100" s="4" t="s">
        <v>163</v>
      </c>
      <c r="B100" s="36" t="s">
        <v>24</v>
      </c>
      <c r="C100" s="120"/>
      <c r="D100" s="133"/>
      <c r="E100" s="121">
        <v>1</v>
      </c>
      <c r="F100" s="36"/>
      <c r="G100" s="36"/>
      <c r="H100" s="122"/>
      <c r="I100" s="132"/>
      <c r="J100" s="36"/>
      <c r="K100" s="380">
        <f t="shared" si="36"/>
        <v>1</v>
      </c>
      <c r="L100" s="419"/>
      <c r="M100" s="4" t="s">
        <v>163</v>
      </c>
      <c r="N100" s="36" t="s">
        <v>24</v>
      </c>
      <c r="O100" s="120"/>
      <c r="P100" s="132"/>
      <c r="Q100" s="36"/>
      <c r="R100" s="122"/>
      <c r="S100" s="118"/>
      <c r="T100" s="422"/>
      <c r="U100" s="380">
        <f t="shared" si="54"/>
        <v>0</v>
      </c>
      <c r="V100" s="380"/>
      <c r="W100" s="4" t="s">
        <v>163</v>
      </c>
      <c r="X100" s="36" t="s">
        <v>24</v>
      </c>
      <c r="Y100" s="116"/>
      <c r="Z100" s="118"/>
      <c r="AA100" s="36"/>
      <c r="AB100" s="422"/>
      <c r="AC100" s="119"/>
      <c r="AD100" s="115"/>
      <c r="AE100" s="116"/>
      <c r="AF100" s="422"/>
      <c r="AG100" s="462">
        <f t="shared" si="37"/>
        <v>0</v>
      </c>
      <c r="AH100" s="484"/>
      <c r="AI100" s="515">
        <f t="shared" ref="AI100:AI126" si="56">SUM(K100,U100,AG100)</f>
        <v>1</v>
      </c>
      <c r="AJ100" s="471"/>
    </row>
    <row r="101" spans="1:36" ht="15" customHeight="1">
      <c r="A101" s="142" t="s">
        <v>112</v>
      </c>
      <c r="B101" s="29" t="s">
        <v>2</v>
      </c>
      <c r="C101" s="33">
        <f>SUM(C102:C106)</f>
        <v>0</v>
      </c>
      <c r="D101" s="30">
        <v>0</v>
      </c>
      <c r="E101" s="31">
        <f t="shared" ref="E101:AE101" si="57">SUM(E102:E106)</f>
        <v>1</v>
      </c>
      <c r="F101" s="29">
        <v>1</v>
      </c>
      <c r="G101" s="29">
        <f t="shared" si="57"/>
        <v>3</v>
      </c>
      <c r="H101" s="34">
        <v>1</v>
      </c>
      <c r="I101" s="114">
        <f t="shared" si="57"/>
        <v>1</v>
      </c>
      <c r="J101" s="29">
        <v>1</v>
      </c>
      <c r="K101" s="437">
        <f t="shared" si="36"/>
        <v>5</v>
      </c>
      <c r="L101" s="437">
        <f>SUM(D101,F101,H101,J101)</f>
        <v>3</v>
      </c>
      <c r="M101" s="142" t="s">
        <v>112</v>
      </c>
      <c r="N101" s="29" t="s">
        <v>2</v>
      </c>
      <c r="O101" s="33">
        <f>SUM(O102:O106)</f>
        <v>0</v>
      </c>
      <c r="P101" s="114">
        <v>0</v>
      </c>
      <c r="Q101" s="29">
        <f t="shared" si="57"/>
        <v>0</v>
      </c>
      <c r="R101" s="34">
        <v>0</v>
      </c>
      <c r="S101" s="114">
        <f t="shared" si="57"/>
        <v>0</v>
      </c>
      <c r="T101" s="34">
        <v>0</v>
      </c>
      <c r="U101" s="437">
        <f t="shared" si="54"/>
        <v>0</v>
      </c>
      <c r="V101" s="437">
        <f>SUM(P101,R101,T101)</f>
        <v>0</v>
      </c>
      <c r="W101" s="142" t="s">
        <v>112</v>
      </c>
      <c r="X101" s="29" t="s">
        <v>2</v>
      </c>
      <c r="Y101" s="33">
        <f t="shared" si="57"/>
        <v>0</v>
      </c>
      <c r="Z101" s="114">
        <v>0</v>
      </c>
      <c r="AA101" s="29">
        <f t="shared" si="57"/>
        <v>0</v>
      </c>
      <c r="AB101" s="34">
        <v>0</v>
      </c>
      <c r="AC101" s="30">
        <f t="shared" si="57"/>
        <v>1</v>
      </c>
      <c r="AD101" s="29">
        <v>1</v>
      </c>
      <c r="AE101" s="33">
        <f t="shared" si="57"/>
        <v>0</v>
      </c>
      <c r="AF101" s="34">
        <v>0</v>
      </c>
      <c r="AG101" s="461">
        <f>SUM(Y101,AA101,AC101,AE101)</f>
        <v>1</v>
      </c>
      <c r="AH101" s="510">
        <f>SUM(Z101,AB101,AD101,AF101)</f>
        <v>1</v>
      </c>
      <c r="AI101" s="514">
        <f t="shared" si="56"/>
        <v>6</v>
      </c>
      <c r="AJ101" s="470">
        <f>SUM(L101,V101,AH101)</f>
        <v>4</v>
      </c>
    </row>
    <row r="102" spans="1:36" ht="15" customHeight="1">
      <c r="A102" s="4" t="s">
        <v>19</v>
      </c>
      <c r="B102" s="8" t="s">
        <v>24</v>
      </c>
      <c r="C102" s="10"/>
      <c r="D102" s="9"/>
      <c r="E102" s="5"/>
      <c r="F102" s="8"/>
      <c r="G102" s="8"/>
      <c r="H102" s="424"/>
      <c r="I102" s="132"/>
      <c r="J102" s="36"/>
      <c r="K102" s="380">
        <f t="shared" ref="K102:K124" si="58">SUM(C102,E102,G102,I102)</f>
        <v>0</v>
      </c>
      <c r="L102" s="419"/>
      <c r="M102" s="4" t="s">
        <v>19</v>
      </c>
      <c r="N102" s="8" t="s">
        <v>24</v>
      </c>
      <c r="O102" s="120"/>
      <c r="P102" s="132"/>
      <c r="Q102" s="36"/>
      <c r="R102" s="122"/>
      <c r="S102" s="118"/>
      <c r="T102" s="422"/>
      <c r="U102" s="380">
        <f t="shared" si="54"/>
        <v>0</v>
      </c>
      <c r="V102" s="380"/>
      <c r="W102" s="4" t="s">
        <v>19</v>
      </c>
      <c r="X102" s="8" t="s">
        <v>24</v>
      </c>
      <c r="Y102" s="116"/>
      <c r="Z102" s="118"/>
      <c r="AA102" s="36"/>
      <c r="AB102" s="422"/>
      <c r="AC102" s="119">
        <v>1</v>
      </c>
      <c r="AD102" s="115"/>
      <c r="AE102" s="116"/>
      <c r="AF102" s="422"/>
      <c r="AG102" s="462">
        <f t="shared" si="37"/>
        <v>1</v>
      </c>
      <c r="AH102" s="484"/>
      <c r="AI102" s="515">
        <f t="shared" si="56"/>
        <v>1</v>
      </c>
      <c r="AJ102" s="471"/>
    </row>
    <row r="103" spans="1:36" ht="15" customHeight="1">
      <c r="A103" s="4" t="s">
        <v>51</v>
      </c>
      <c r="B103" s="8" t="s">
        <v>24</v>
      </c>
      <c r="C103" s="10"/>
      <c r="D103" s="9"/>
      <c r="E103" s="5">
        <v>1</v>
      </c>
      <c r="F103" s="8"/>
      <c r="G103" s="8"/>
      <c r="H103" s="424"/>
      <c r="I103" s="132"/>
      <c r="J103" s="36"/>
      <c r="K103" s="380">
        <f t="shared" si="58"/>
        <v>1</v>
      </c>
      <c r="L103" s="419"/>
      <c r="M103" s="4" t="s">
        <v>51</v>
      </c>
      <c r="N103" s="8" t="s">
        <v>24</v>
      </c>
      <c r="O103" s="120"/>
      <c r="P103" s="132"/>
      <c r="Q103" s="36"/>
      <c r="R103" s="122"/>
      <c r="S103" s="118"/>
      <c r="T103" s="422"/>
      <c r="U103" s="380">
        <f t="shared" si="54"/>
        <v>0</v>
      </c>
      <c r="V103" s="380"/>
      <c r="W103" s="4" t="s">
        <v>51</v>
      </c>
      <c r="X103" s="8" t="s">
        <v>24</v>
      </c>
      <c r="Y103" s="116"/>
      <c r="Z103" s="118"/>
      <c r="AA103" s="36"/>
      <c r="AB103" s="422"/>
      <c r="AC103" s="119"/>
      <c r="AD103" s="115"/>
      <c r="AE103" s="116"/>
      <c r="AF103" s="422"/>
      <c r="AG103" s="462">
        <f t="shared" si="37"/>
        <v>0</v>
      </c>
      <c r="AH103" s="484"/>
      <c r="AI103" s="515">
        <f t="shared" si="56"/>
        <v>1</v>
      </c>
      <c r="AJ103" s="471"/>
    </row>
    <row r="104" spans="1:36" ht="15" customHeight="1">
      <c r="A104" s="4" t="s">
        <v>55</v>
      </c>
      <c r="B104" s="8" t="s">
        <v>24</v>
      </c>
      <c r="C104" s="10"/>
      <c r="D104" s="9"/>
      <c r="E104" s="5"/>
      <c r="F104" s="8"/>
      <c r="G104" s="8"/>
      <c r="H104" s="424"/>
      <c r="I104" s="132">
        <v>1</v>
      </c>
      <c r="J104" s="36"/>
      <c r="K104" s="380">
        <f t="shared" si="58"/>
        <v>1</v>
      </c>
      <c r="L104" s="419"/>
      <c r="M104" s="4" t="s">
        <v>55</v>
      </c>
      <c r="N104" s="8" t="s">
        <v>24</v>
      </c>
      <c r="O104" s="120"/>
      <c r="P104" s="132"/>
      <c r="Q104" s="36"/>
      <c r="R104" s="122"/>
      <c r="S104" s="118"/>
      <c r="T104" s="422"/>
      <c r="U104" s="380">
        <f t="shared" si="54"/>
        <v>0</v>
      </c>
      <c r="V104" s="380"/>
      <c r="W104" s="4" t="s">
        <v>55</v>
      </c>
      <c r="X104" s="8" t="s">
        <v>24</v>
      </c>
      <c r="Y104" s="116"/>
      <c r="Z104" s="118"/>
      <c r="AA104" s="36"/>
      <c r="AB104" s="422"/>
      <c r="AC104" s="119"/>
      <c r="AD104" s="115"/>
      <c r="AE104" s="116"/>
      <c r="AF104" s="422"/>
      <c r="AG104" s="462">
        <f t="shared" si="37"/>
        <v>0</v>
      </c>
      <c r="AH104" s="484"/>
      <c r="AI104" s="515">
        <f t="shared" si="56"/>
        <v>1</v>
      </c>
      <c r="AJ104" s="471"/>
    </row>
    <row r="105" spans="1:36" ht="15" customHeight="1">
      <c r="A105" s="4" t="s">
        <v>63</v>
      </c>
      <c r="B105" s="36" t="s">
        <v>6</v>
      </c>
      <c r="C105" s="10"/>
      <c r="D105" s="9"/>
      <c r="E105" s="5"/>
      <c r="F105" s="8"/>
      <c r="G105" s="8">
        <v>2</v>
      </c>
      <c r="H105" s="424"/>
      <c r="I105" s="132"/>
      <c r="J105" s="36"/>
      <c r="K105" s="380">
        <f t="shared" si="58"/>
        <v>2</v>
      </c>
      <c r="L105" s="419"/>
      <c r="M105" s="4" t="s">
        <v>63</v>
      </c>
      <c r="N105" s="36" t="s">
        <v>6</v>
      </c>
      <c r="O105" s="120"/>
      <c r="P105" s="132"/>
      <c r="Q105" s="36"/>
      <c r="R105" s="122"/>
      <c r="S105" s="118"/>
      <c r="T105" s="422"/>
      <c r="U105" s="380">
        <f t="shared" si="54"/>
        <v>0</v>
      </c>
      <c r="V105" s="380"/>
      <c r="W105" s="4" t="s">
        <v>63</v>
      </c>
      <c r="X105" s="36" t="s">
        <v>6</v>
      </c>
      <c r="Y105" s="116"/>
      <c r="Z105" s="118"/>
      <c r="AA105" s="36"/>
      <c r="AB105" s="422"/>
      <c r="AC105" s="119"/>
      <c r="AD105" s="115"/>
      <c r="AE105" s="116"/>
      <c r="AF105" s="422"/>
      <c r="AG105" s="462">
        <f t="shared" si="37"/>
        <v>0</v>
      </c>
      <c r="AH105" s="484"/>
      <c r="AI105" s="515">
        <f t="shared" si="56"/>
        <v>2</v>
      </c>
      <c r="AJ105" s="471"/>
    </row>
    <row r="106" spans="1:36" ht="15" customHeight="1">
      <c r="A106" s="15" t="s">
        <v>104</v>
      </c>
      <c r="B106" s="123" t="s">
        <v>6</v>
      </c>
      <c r="C106" s="444"/>
      <c r="D106" s="17"/>
      <c r="E106" s="445"/>
      <c r="F106" s="235"/>
      <c r="G106" s="235">
        <v>1</v>
      </c>
      <c r="H106" s="446"/>
      <c r="I106" s="441"/>
      <c r="J106" s="123"/>
      <c r="K106" s="381">
        <f t="shared" si="58"/>
        <v>1</v>
      </c>
      <c r="L106" s="442"/>
      <c r="M106" s="15" t="s">
        <v>104</v>
      </c>
      <c r="N106" s="123" t="s">
        <v>6</v>
      </c>
      <c r="O106" s="124"/>
      <c r="P106" s="441"/>
      <c r="Q106" s="123"/>
      <c r="R106" s="332"/>
      <c r="S106" s="220"/>
      <c r="T106" s="457"/>
      <c r="U106" s="381">
        <f t="shared" si="54"/>
        <v>0</v>
      </c>
      <c r="V106" s="381"/>
      <c r="W106" s="15" t="s">
        <v>104</v>
      </c>
      <c r="X106" s="123" t="s">
        <v>6</v>
      </c>
      <c r="Y106" s="456"/>
      <c r="Z106" s="220"/>
      <c r="AA106" s="123"/>
      <c r="AB106" s="457"/>
      <c r="AC106" s="443"/>
      <c r="AD106" s="172"/>
      <c r="AE106" s="456"/>
      <c r="AF106" s="457"/>
      <c r="AG106" s="463">
        <f t="shared" si="37"/>
        <v>0</v>
      </c>
      <c r="AH106" s="485"/>
      <c r="AI106" s="516">
        <f t="shared" si="56"/>
        <v>1</v>
      </c>
      <c r="AJ106" s="472"/>
    </row>
    <row r="107" spans="1:36" ht="15" customHeight="1">
      <c r="A107" s="126" t="s">
        <v>113</v>
      </c>
      <c r="B107" s="55" t="s">
        <v>2</v>
      </c>
      <c r="C107" s="127">
        <f>SUM(C108)</f>
        <v>0</v>
      </c>
      <c r="D107" s="102">
        <v>0</v>
      </c>
      <c r="E107" s="128">
        <f t="shared" ref="E107:I107" si="59">SUM(E108)</f>
        <v>0</v>
      </c>
      <c r="F107" s="55">
        <v>0</v>
      </c>
      <c r="G107" s="55">
        <f t="shared" si="59"/>
        <v>0</v>
      </c>
      <c r="H107" s="423">
        <v>0</v>
      </c>
      <c r="I107" s="129">
        <f t="shared" si="59"/>
        <v>3</v>
      </c>
      <c r="J107" s="55">
        <v>1</v>
      </c>
      <c r="K107" s="440">
        <f t="shared" si="58"/>
        <v>3</v>
      </c>
      <c r="L107" s="440">
        <f>SUM(D107,F107,H107,J107)</f>
        <v>1</v>
      </c>
      <c r="M107" s="126" t="s">
        <v>113</v>
      </c>
      <c r="N107" s="55" t="s">
        <v>2</v>
      </c>
      <c r="O107" s="127">
        <f>SUM(O108)</f>
        <v>0</v>
      </c>
      <c r="P107" s="129">
        <v>0</v>
      </c>
      <c r="Q107" s="55">
        <f t="shared" ref="Q107:S107" si="60">SUM(Q108)</f>
        <v>1</v>
      </c>
      <c r="R107" s="423">
        <v>1</v>
      </c>
      <c r="S107" s="129">
        <f t="shared" si="60"/>
        <v>0</v>
      </c>
      <c r="T107" s="423">
        <v>0</v>
      </c>
      <c r="U107" s="440">
        <f t="shared" si="54"/>
        <v>1</v>
      </c>
      <c r="V107" s="440">
        <f>SUM(P107,R107,T107)</f>
        <v>1</v>
      </c>
      <c r="W107" s="126" t="s">
        <v>113</v>
      </c>
      <c r="X107" s="55" t="s">
        <v>2</v>
      </c>
      <c r="Y107" s="127">
        <f>SUM(Y108)</f>
        <v>2</v>
      </c>
      <c r="Z107" s="129">
        <v>2</v>
      </c>
      <c r="AA107" s="55">
        <f t="shared" ref="AA107:AE107" si="61">SUM(AA108)</f>
        <v>0</v>
      </c>
      <c r="AB107" s="423">
        <v>0</v>
      </c>
      <c r="AC107" s="102">
        <f t="shared" si="61"/>
        <v>0</v>
      </c>
      <c r="AD107" s="55">
        <v>0</v>
      </c>
      <c r="AE107" s="127">
        <f t="shared" si="61"/>
        <v>0</v>
      </c>
      <c r="AF107" s="423">
        <v>0</v>
      </c>
      <c r="AG107" s="234">
        <f t="shared" si="37"/>
        <v>2</v>
      </c>
      <c r="AH107" s="238">
        <f>SUM(Z107,AB107,AD107,AF107)</f>
        <v>2</v>
      </c>
      <c r="AI107" s="517">
        <f t="shared" si="56"/>
        <v>6</v>
      </c>
      <c r="AJ107" s="473">
        <f>SUM(L107,V107,AH107)</f>
        <v>4</v>
      </c>
    </row>
    <row r="108" spans="1:36" ht="15" customHeight="1">
      <c r="A108" s="141" t="s">
        <v>120</v>
      </c>
      <c r="B108" s="29" t="s">
        <v>2</v>
      </c>
      <c r="C108" s="33">
        <f>SUM(C109:C112)</f>
        <v>0</v>
      </c>
      <c r="D108" s="30">
        <v>0</v>
      </c>
      <c r="E108" s="31">
        <f t="shared" ref="E108:AE108" si="62">SUM(E109:E112)</f>
        <v>0</v>
      </c>
      <c r="F108" s="29">
        <v>0</v>
      </c>
      <c r="G108" s="29">
        <f t="shared" si="62"/>
        <v>0</v>
      </c>
      <c r="H108" s="34">
        <v>0</v>
      </c>
      <c r="I108" s="114">
        <f t="shared" si="62"/>
        <v>3</v>
      </c>
      <c r="J108" s="29">
        <v>1</v>
      </c>
      <c r="K108" s="437">
        <f t="shared" si="58"/>
        <v>3</v>
      </c>
      <c r="L108" s="437">
        <f>SUM(D108,F108,H108,J108)</f>
        <v>1</v>
      </c>
      <c r="M108" s="141" t="s">
        <v>120</v>
      </c>
      <c r="N108" s="29" t="s">
        <v>2</v>
      </c>
      <c r="O108" s="33">
        <f>SUM(O109:O112)</f>
        <v>0</v>
      </c>
      <c r="P108" s="114">
        <v>0</v>
      </c>
      <c r="Q108" s="29">
        <f t="shared" si="62"/>
        <v>1</v>
      </c>
      <c r="R108" s="34">
        <v>1</v>
      </c>
      <c r="S108" s="114">
        <f t="shared" si="62"/>
        <v>0</v>
      </c>
      <c r="T108" s="34">
        <v>0</v>
      </c>
      <c r="U108" s="437">
        <f t="shared" si="54"/>
        <v>1</v>
      </c>
      <c r="V108" s="437">
        <f>SUM(P108,R108,T108)</f>
        <v>1</v>
      </c>
      <c r="W108" s="141" t="s">
        <v>120</v>
      </c>
      <c r="X108" s="29" t="s">
        <v>2</v>
      </c>
      <c r="Y108" s="33">
        <f t="shared" si="62"/>
        <v>2</v>
      </c>
      <c r="Z108" s="114">
        <v>2</v>
      </c>
      <c r="AA108" s="29">
        <f t="shared" si="62"/>
        <v>0</v>
      </c>
      <c r="AB108" s="34">
        <v>0</v>
      </c>
      <c r="AC108" s="30">
        <f t="shared" si="62"/>
        <v>0</v>
      </c>
      <c r="AD108" s="29">
        <v>0</v>
      </c>
      <c r="AE108" s="33">
        <f t="shared" si="62"/>
        <v>0</v>
      </c>
      <c r="AF108" s="34">
        <v>0</v>
      </c>
      <c r="AG108" s="461">
        <f t="shared" si="37"/>
        <v>2</v>
      </c>
      <c r="AH108" s="510">
        <f>SUM(Z108,AB108,AD108,AF108)</f>
        <v>2</v>
      </c>
      <c r="AI108" s="514">
        <f t="shared" si="56"/>
        <v>6</v>
      </c>
      <c r="AJ108" s="470">
        <f>SUM(L108,V108,AH108)</f>
        <v>4</v>
      </c>
    </row>
    <row r="109" spans="1:36" ht="15" customHeight="1">
      <c r="A109" s="136" t="s">
        <v>28</v>
      </c>
      <c r="B109" s="115" t="s">
        <v>24</v>
      </c>
      <c r="C109" s="116"/>
      <c r="D109" s="119"/>
      <c r="E109" s="117"/>
      <c r="F109" s="115"/>
      <c r="G109" s="115"/>
      <c r="H109" s="422"/>
      <c r="I109" s="118"/>
      <c r="J109" s="115"/>
      <c r="K109" s="380">
        <f t="shared" si="58"/>
        <v>0</v>
      </c>
      <c r="L109" s="419"/>
      <c r="M109" s="136" t="s">
        <v>28</v>
      </c>
      <c r="N109" s="115" t="s">
        <v>24</v>
      </c>
      <c r="O109" s="116"/>
      <c r="P109" s="118"/>
      <c r="Q109" s="115"/>
      <c r="R109" s="422"/>
      <c r="S109" s="118"/>
      <c r="T109" s="422"/>
      <c r="U109" s="380">
        <f t="shared" si="54"/>
        <v>0</v>
      </c>
      <c r="V109" s="380"/>
      <c r="W109" s="136" t="s">
        <v>28</v>
      </c>
      <c r="X109" s="115" t="s">
        <v>24</v>
      </c>
      <c r="Y109" s="116">
        <v>2</v>
      </c>
      <c r="Z109" s="118">
        <v>2</v>
      </c>
      <c r="AA109" s="36"/>
      <c r="AB109" s="422"/>
      <c r="AC109" s="119"/>
      <c r="AD109" s="115"/>
      <c r="AE109" s="116"/>
      <c r="AF109" s="422"/>
      <c r="AG109" s="462">
        <f t="shared" si="37"/>
        <v>2</v>
      </c>
      <c r="AH109" s="484"/>
      <c r="AI109" s="515">
        <f t="shared" si="56"/>
        <v>2</v>
      </c>
      <c r="AJ109" s="471"/>
    </row>
    <row r="110" spans="1:36" ht="15" customHeight="1">
      <c r="A110" s="136" t="s">
        <v>7</v>
      </c>
      <c r="B110" s="115" t="s">
        <v>6</v>
      </c>
      <c r="C110" s="116"/>
      <c r="D110" s="119"/>
      <c r="E110" s="117"/>
      <c r="F110" s="115"/>
      <c r="G110" s="115"/>
      <c r="H110" s="422"/>
      <c r="I110" s="118"/>
      <c r="J110" s="115"/>
      <c r="K110" s="380">
        <f t="shared" si="58"/>
        <v>0</v>
      </c>
      <c r="L110" s="419"/>
      <c r="M110" s="136" t="s">
        <v>7</v>
      </c>
      <c r="N110" s="115" t="s">
        <v>6</v>
      </c>
      <c r="O110" s="116"/>
      <c r="P110" s="118"/>
      <c r="Q110" s="115">
        <v>1</v>
      </c>
      <c r="R110" s="422"/>
      <c r="S110" s="118"/>
      <c r="T110" s="422"/>
      <c r="U110" s="380">
        <f t="shared" si="54"/>
        <v>1</v>
      </c>
      <c r="V110" s="380"/>
      <c r="W110" s="136" t="s">
        <v>7</v>
      </c>
      <c r="X110" s="115" t="s">
        <v>6</v>
      </c>
      <c r="Y110" s="116"/>
      <c r="Z110" s="118"/>
      <c r="AA110" s="36"/>
      <c r="AB110" s="422"/>
      <c r="AC110" s="119"/>
      <c r="AD110" s="115"/>
      <c r="AE110" s="116"/>
      <c r="AF110" s="422"/>
      <c r="AG110" s="462">
        <f t="shared" si="37"/>
        <v>0</v>
      </c>
      <c r="AH110" s="484"/>
      <c r="AI110" s="515">
        <f t="shared" si="56"/>
        <v>1</v>
      </c>
      <c r="AJ110" s="471"/>
    </row>
    <row r="111" spans="1:36" ht="15" customHeight="1">
      <c r="A111" s="4" t="s">
        <v>121</v>
      </c>
      <c r="B111" s="8" t="s">
        <v>24</v>
      </c>
      <c r="C111" s="10"/>
      <c r="D111" s="9"/>
      <c r="E111" s="5"/>
      <c r="F111" s="8"/>
      <c r="G111" s="8"/>
      <c r="H111" s="424"/>
      <c r="I111" s="132">
        <v>1</v>
      </c>
      <c r="J111" s="36"/>
      <c r="K111" s="380">
        <f t="shared" si="58"/>
        <v>1</v>
      </c>
      <c r="L111" s="419"/>
      <c r="M111" s="4" t="s">
        <v>121</v>
      </c>
      <c r="N111" s="8" t="s">
        <v>24</v>
      </c>
      <c r="O111" s="120"/>
      <c r="P111" s="132"/>
      <c r="Q111" s="36"/>
      <c r="R111" s="122"/>
      <c r="S111" s="118"/>
      <c r="T111" s="422"/>
      <c r="U111" s="380">
        <f t="shared" si="54"/>
        <v>0</v>
      </c>
      <c r="V111" s="380"/>
      <c r="W111" s="4" t="s">
        <v>121</v>
      </c>
      <c r="X111" s="8" t="s">
        <v>24</v>
      </c>
      <c r="Y111" s="116"/>
      <c r="Z111" s="118"/>
      <c r="AA111" s="36"/>
      <c r="AB111" s="422"/>
      <c r="AC111" s="119"/>
      <c r="AD111" s="115"/>
      <c r="AE111" s="116"/>
      <c r="AF111" s="422"/>
      <c r="AG111" s="462">
        <f t="shared" si="37"/>
        <v>0</v>
      </c>
      <c r="AH111" s="484"/>
      <c r="AI111" s="515">
        <f t="shared" si="56"/>
        <v>1</v>
      </c>
      <c r="AJ111" s="471"/>
    </row>
    <row r="112" spans="1:36" ht="15" customHeight="1">
      <c r="A112" s="15" t="s">
        <v>121</v>
      </c>
      <c r="B112" s="123" t="s">
        <v>6</v>
      </c>
      <c r="C112" s="124"/>
      <c r="D112" s="218"/>
      <c r="E112" s="125"/>
      <c r="F112" s="123"/>
      <c r="G112" s="123"/>
      <c r="H112" s="332"/>
      <c r="I112" s="441">
        <v>2</v>
      </c>
      <c r="J112" s="123"/>
      <c r="K112" s="381">
        <f t="shared" si="58"/>
        <v>2</v>
      </c>
      <c r="L112" s="442"/>
      <c r="M112" s="15" t="s">
        <v>121</v>
      </c>
      <c r="N112" s="123" t="s">
        <v>6</v>
      </c>
      <c r="O112" s="124"/>
      <c r="P112" s="441"/>
      <c r="Q112" s="123"/>
      <c r="R112" s="332"/>
      <c r="S112" s="220"/>
      <c r="T112" s="457"/>
      <c r="U112" s="381">
        <f t="shared" si="54"/>
        <v>0</v>
      </c>
      <c r="V112" s="381"/>
      <c r="W112" s="15" t="s">
        <v>121</v>
      </c>
      <c r="X112" s="123" t="s">
        <v>6</v>
      </c>
      <c r="Y112" s="456"/>
      <c r="Z112" s="220"/>
      <c r="AA112" s="123"/>
      <c r="AB112" s="457"/>
      <c r="AC112" s="443"/>
      <c r="AD112" s="172"/>
      <c r="AE112" s="456"/>
      <c r="AF112" s="457"/>
      <c r="AG112" s="463">
        <f t="shared" si="37"/>
        <v>0</v>
      </c>
      <c r="AH112" s="485"/>
      <c r="AI112" s="516">
        <f t="shared" si="56"/>
        <v>2</v>
      </c>
      <c r="AJ112" s="472"/>
    </row>
    <row r="113" spans="1:36" ht="15" customHeight="1">
      <c r="A113" s="126" t="s">
        <v>129</v>
      </c>
      <c r="B113" s="55" t="s">
        <v>2</v>
      </c>
      <c r="C113" s="127">
        <f>SUM(C114,C118)</f>
        <v>0</v>
      </c>
      <c r="D113" s="102">
        <v>0</v>
      </c>
      <c r="E113" s="128">
        <f t="shared" ref="E113:I113" si="63">SUM(E114,E118)</f>
        <v>20</v>
      </c>
      <c r="F113" s="55">
        <v>2</v>
      </c>
      <c r="G113" s="55">
        <f t="shared" si="63"/>
        <v>10</v>
      </c>
      <c r="H113" s="423">
        <v>1</v>
      </c>
      <c r="I113" s="129">
        <f t="shared" si="63"/>
        <v>4</v>
      </c>
      <c r="J113" s="55">
        <v>1</v>
      </c>
      <c r="K113" s="440">
        <f t="shared" si="58"/>
        <v>34</v>
      </c>
      <c r="L113" s="440">
        <f>SUM(D113,F113,H113,J113)</f>
        <v>4</v>
      </c>
      <c r="M113" s="126" t="s">
        <v>129</v>
      </c>
      <c r="N113" s="55" t="s">
        <v>2</v>
      </c>
      <c r="O113" s="127">
        <f t="shared" ref="O113:S113" si="64">SUM(O114,O118)</f>
        <v>4</v>
      </c>
      <c r="P113" s="129">
        <v>1</v>
      </c>
      <c r="Q113" s="55">
        <f t="shared" si="64"/>
        <v>2</v>
      </c>
      <c r="R113" s="423">
        <v>1</v>
      </c>
      <c r="S113" s="129">
        <f t="shared" si="64"/>
        <v>6</v>
      </c>
      <c r="T113" s="423">
        <v>1</v>
      </c>
      <c r="U113" s="440">
        <f t="shared" si="54"/>
        <v>12</v>
      </c>
      <c r="V113" s="440">
        <f>SUM(P113,R113,T113)</f>
        <v>3</v>
      </c>
      <c r="W113" s="126" t="s">
        <v>129</v>
      </c>
      <c r="X113" s="55" t="s">
        <v>2</v>
      </c>
      <c r="Y113" s="127">
        <f t="shared" ref="Y113:AE113" si="65">SUM(Y114,Y118)</f>
        <v>4</v>
      </c>
      <c r="Z113" s="129">
        <v>1</v>
      </c>
      <c r="AA113" s="55">
        <f t="shared" si="65"/>
        <v>3</v>
      </c>
      <c r="AB113" s="423">
        <v>1</v>
      </c>
      <c r="AC113" s="102">
        <f t="shared" si="65"/>
        <v>7</v>
      </c>
      <c r="AD113" s="55">
        <v>1</v>
      </c>
      <c r="AE113" s="127">
        <f t="shared" si="65"/>
        <v>1</v>
      </c>
      <c r="AF113" s="423">
        <v>1</v>
      </c>
      <c r="AG113" s="234">
        <f t="shared" si="37"/>
        <v>15</v>
      </c>
      <c r="AH113" s="238">
        <f>SUM(Z113,AB113,AD113,AF113)</f>
        <v>4</v>
      </c>
      <c r="AI113" s="517">
        <f t="shared" si="56"/>
        <v>61</v>
      </c>
      <c r="AJ113" s="473">
        <f>SUM(L113,V113,AH113)</f>
        <v>11</v>
      </c>
    </row>
    <row r="114" spans="1:36" ht="15" customHeight="1">
      <c r="A114" s="141" t="s">
        <v>131</v>
      </c>
      <c r="B114" s="29" t="s">
        <v>2</v>
      </c>
      <c r="C114" s="33">
        <f>SUM(C115:C117)</f>
        <v>0</v>
      </c>
      <c r="D114" s="30">
        <v>0</v>
      </c>
      <c r="E114" s="31">
        <f>SUM(E115:E117)</f>
        <v>2</v>
      </c>
      <c r="F114" s="29">
        <v>1</v>
      </c>
      <c r="G114" s="29">
        <f>SUM(G115:G117)</f>
        <v>0</v>
      </c>
      <c r="H114" s="34">
        <v>0</v>
      </c>
      <c r="I114" s="114">
        <f>SUM(I116:I117)</f>
        <v>4</v>
      </c>
      <c r="J114" s="29">
        <v>1</v>
      </c>
      <c r="K114" s="437">
        <f t="shared" si="58"/>
        <v>6</v>
      </c>
      <c r="L114" s="437">
        <f>SUM(D114,F114,H114,J114)</f>
        <v>2</v>
      </c>
      <c r="M114" s="141" t="s">
        <v>131</v>
      </c>
      <c r="N114" s="29" t="s">
        <v>2</v>
      </c>
      <c r="O114" s="33">
        <f>SUM(O115:O117)</f>
        <v>4</v>
      </c>
      <c r="P114" s="114">
        <v>1</v>
      </c>
      <c r="Q114" s="29">
        <f>SUM(Q115:Q117)</f>
        <v>2</v>
      </c>
      <c r="R114" s="34">
        <v>1</v>
      </c>
      <c r="S114" s="114">
        <f>SUM(S115:S117)</f>
        <v>6</v>
      </c>
      <c r="T114" s="34">
        <v>1</v>
      </c>
      <c r="U114" s="437">
        <f t="shared" si="54"/>
        <v>12</v>
      </c>
      <c r="V114" s="437">
        <f>SUM(P114,R114,T114)</f>
        <v>3</v>
      </c>
      <c r="W114" s="141" t="s">
        <v>131</v>
      </c>
      <c r="X114" s="29" t="s">
        <v>2</v>
      </c>
      <c r="Y114" s="33">
        <f>SUM(Y115:Y117)</f>
        <v>4</v>
      </c>
      <c r="Z114" s="114">
        <v>1</v>
      </c>
      <c r="AA114" s="29">
        <f>SUM(AA115:AA117)</f>
        <v>3</v>
      </c>
      <c r="AB114" s="34">
        <v>1</v>
      </c>
      <c r="AC114" s="30">
        <f>SUM(AC115:AC117)</f>
        <v>7</v>
      </c>
      <c r="AD114" s="29">
        <v>1</v>
      </c>
      <c r="AE114" s="33">
        <f>SUM(AE115:AE117)</f>
        <v>1</v>
      </c>
      <c r="AF114" s="34">
        <v>1</v>
      </c>
      <c r="AG114" s="461">
        <f t="shared" si="37"/>
        <v>15</v>
      </c>
      <c r="AH114" s="510">
        <f>SUM(Z114,AB114,AD114,AF114)</f>
        <v>4</v>
      </c>
      <c r="AI114" s="514">
        <f t="shared" si="56"/>
        <v>33</v>
      </c>
      <c r="AJ114" s="470">
        <f>SUM(L114,V114,AH114)</f>
        <v>9</v>
      </c>
    </row>
    <row r="115" spans="1:36" ht="15" customHeight="1">
      <c r="A115" s="136" t="s">
        <v>9</v>
      </c>
      <c r="B115" s="115" t="s">
        <v>6</v>
      </c>
      <c r="C115" s="116"/>
      <c r="D115" s="119"/>
      <c r="E115" s="117"/>
      <c r="F115" s="115"/>
      <c r="G115" s="115"/>
      <c r="H115" s="422"/>
      <c r="I115" s="118"/>
      <c r="J115" s="115"/>
      <c r="K115" s="380">
        <f t="shared" si="58"/>
        <v>0</v>
      </c>
      <c r="L115" s="419"/>
      <c r="M115" s="136" t="s">
        <v>9</v>
      </c>
      <c r="N115" s="115" t="s">
        <v>6</v>
      </c>
      <c r="O115" s="116"/>
      <c r="P115" s="118"/>
      <c r="Q115" s="115">
        <v>1</v>
      </c>
      <c r="R115" s="422"/>
      <c r="S115" s="118"/>
      <c r="T115" s="422"/>
      <c r="U115" s="380">
        <f t="shared" si="54"/>
        <v>1</v>
      </c>
      <c r="V115" s="380"/>
      <c r="W115" s="136" t="s">
        <v>9</v>
      </c>
      <c r="X115" s="115" t="s">
        <v>6</v>
      </c>
      <c r="Y115" s="116"/>
      <c r="Z115" s="118"/>
      <c r="AA115" s="36"/>
      <c r="AB115" s="422"/>
      <c r="AC115" s="119"/>
      <c r="AD115" s="115"/>
      <c r="AE115" s="116"/>
      <c r="AF115" s="422"/>
      <c r="AG115" s="462">
        <f t="shared" si="37"/>
        <v>0</v>
      </c>
      <c r="AH115" s="484"/>
      <c r="AI115" s="515">
        <f t="shared" si="56"/>
        <v>1</v>
      </c>
      <c r="AJ115" s="471"/>
    </row>
    <row r="116" spans="1:36" ht="15" customHeight="1">
      <c r="A116" s="3" t="s">
        <v>132</v>
      </c>
      <c r="B116" s="36" t="s">
        <v>6</v>
      </c>
      <c r="C116" s="120"/>
      <c r="D116" s="133"/>
      <c r="E116" s="121">
        <v>1</v>
      </c>
      <c r="F116" s="36"/>
      <c r="G116" s="36"/>
      <c r="H116" s="122"/>
      <c r="I116" s="118">
        <v>4</v>
      </c>
      <c r="J116" s="115"/>
      <c r="K116" s="380">
        <f t="shared" si="58"/>
        <v>5</v>
      </c>
      <c r="L116" s="419"/>
      <c r="M116" s="3" t="s">
        <v>132</v>
      </c>
      <c r="N116" s="36" t="s">
        <v>6</v>
      </c>
      <c r="O116" s="116">
        <v>4</v>
      </c>
      <c r="P116" s="118"/>
      <c r="Q116" s="115">
        <v>1</v>
      </c>
      <c r="R116" s="422"/>
      <c r="S116" s="118">
        <v>5</v>
      </c>
      <c r="T116" s="422"/>
      <c r="U116" s="380">
        <f t="shared" si="54"/>
        <v>10</v>
      </c>
      <c r="V116" s="380"/>
      <c r="W116" s="3" t="s">
        <v>132</v>
      </c>
      <c r="X116" s="36" t="s">
        <v>6</v>
      </c>
      <c r="Y116" s="116">
        <v>4</v>
      </c>
      <c r="Z116" s="118"/>
      <c r="AA116" s="36">
        <v>3</v>
      </c>
      <c r="AB116" s="422"/>
      <c r="AC116" s="119">
        <v>6</v>
      </c>
      <c r="AD116" s="115"/>
      <c r="AE116" s="116">
        <v>1</v>
      </c>
      <c r="AF116" s="422"/>
      <c r="AG116" s="462">
        <f t="shared" si="37"/>
        <v>14</v>
      </c>
      <c r="AH116" s="484"/>
      <c r="AI116" s="515">
        <f t="shared" si="56"/>
        <v>29</v>
      </c>
      <c r="AJ116" s="471"/>
    </row>
    <row r="117" spans="1:36" ht="15" customHeight="1">
      <c r="A117" s="136" t="s">
        <v>147</v>
      </c>
      <c r="B117" s="36" t="s">
        <v>6</v>
      </c>
      <c r="C117" s="120"/>
      <c r="D117" s="133"/>
      <c r="E117" s="121">
        <v>1</v>
      </c>
      <c r="F117" s="36"/>
      <c r="G117" s="36"/>
      <c r="H117" s="122"/>
      <c r="I117" s="118"/>
      <c r="J117" s="115"/>
      <c r="K117" s="380">
        <f t="shared" si="58"/>
        <v>1</v>
      </c>
      <c r="L117" s="419"/>
      <c r="M117" s="136" t="s">
        <v>147</v>
      </c>
      <c r="N117" s="36" t="s">
        <v>6</v>
      </c>
      <c r="O117" s="116"/>
      <c r="P117" s="118"/>
      <c r="Q117" s="115"/>
      <c r="R117" s="422"/>
      <c r="S117" s="118">
        <v>1</v>
      </c>
      <c r="T117" s="422"/>
      <c r="U117" s="380">
        <f t="shared" si="54"/>
        <v>1</v>
      </c>
      <c r="V117" s="380"/>
      <c r="W117" s="136" t="s">
        <v>147</v>
      </c>
      <c r="X117" s="36" t="s">
        <v>6</v>
      </c>
      <c r="Y117" s="116"/>
      <c r="Z117" s="118"/>
      <c r="AA117" s="36"/>
      <c r="AB117" s="422"/>
      <c r="AC117" s="119">
        <v>1</v>
      </c>
      <c r="AD117" s="115"/>
      <c r="AE117" s="116"/>
      <c r="AF117" s="422"/>
      <c r="AG117" s="462">
        <f t="shared" si="37"/>
        <v>1</v>
      </c>
      <c r="AH117" s="484"/>
      <c r="AI117" s="515">
        <f t="shared" si="56"/>
        <v>3</v>
      </c>
      <c r="AJ117" s="471"/>
    </row>
    <row r="118" spans="1:36" ht="15" customHeight="1">
      <c r="A118" s="142" t="s">
        <v>165</v>
      </c>
      <c r="B118" s="29" t="s">
        <v>2</v>
      </c>
      <c r="C118" s="33">
        <f>SUM(C119:C121)</f>
        <v>0</v>
      </c>
      <c r="D118" s="30">
        <v>0</v>
      </c>
      <c r="E118" s="31">
        <f>SUM(E119:E121)</f>
        <v>18</v>
      </c>
      <c r="F118" s="29">
        <v>1</v>
      </c>
      <c r="G118" s="29">
        <f>SUM(G119:G121)</f>
        <v>10</v>
      </c>
      <c r="H118" s="34">
        <v>1</v>
      </c>
      <c r="I118" s="114">
        <f>SUM(I119:I121)</f>
        <v>0</v>
      </c>
      <c r="J118" s="29">
        <v>0</v>
      </c>
      <c r="K118" s="437">
        <f t="shared" si="58"/>
        <v>28</v>
      </c>
      <c r="L118" s="437">
        <f>SUM(D118,F118,H118,J118)</f>
        <v>2</v>
      </c>
      <c r="M118" s="142" t="s">
        <v>165</v>
      </c>
      <c r="N118" s="29" t="s">
        <v>2</v>
      </c>
      <c r="O118" s="33">
        <f>SUM(O119:O121)</f>
        <v>0</v>
      </c>
      <c r="P118" s="114">
        <v>0</v>
      </c>
      <c r="Q118" s="29">
        <f>SUM(Q119:Q121)</f>
        <v>0</v>
      </c>
      <c r="R118" s="34">
        <v>0</v>
      </c>
      <c r="S118" s="114">
        <f>SUM(S119:S121)</f>
        <v>0</v>
      </c>
      <c r="T118" s="34">
        <v>0</v>
      </c>
      <c r="U118" s="437">
        <f t="shared" si="54"/>
        <v>0</v>
      </c>
      <c r="V118" s="437">
        <f>SUM(P118,R118,T118)</f>
        <v>0</v>
      </c>
      <c r="W118" s="142" t="s">
        <v>165</v>
      </c>
      <c r="X118" s="29" t="s">
        <v>2</v>
      </c>
      <c r="Y118" s="33">
        <f>SUM(Y119:Y121)</f>
        <v>0</v>
      </c>
      <c r="Z118" s="114">
        <v>0</v>
      </c>
      <c r="AA118" s="29">
        <f>SUM(AA119:AA121)</f>
        <v>0</v>
      </c>
      <c r="AB118" s="34">
        <v>0</v>
      </c>
      <c r="AC118" s="30">
        <f>SUM(AC119:AC121)</f>
        <v>0</v>
      </c>
      <c r="AD118" s="29">
        <v>0</v>
      </c>
      <c r="AE118" s="33">
        <f>SUM(AE119:AE121)</f>
        <v>0</v>
      </c>
      <c r="AF118" s="34">
        <v>0</v>
      </c>
      <c r="AG118" s="461">
        <f t="shared" si="37"/>
        <v>0</v>
      </c>
      <c r="AH118" s="510">
        <f>SUM(Z118,AB118,AD118,AF118)</f>
        <v>0</v>
      </c>
      <c r="AI118" s="514">
        <f t="shared" si="56"/>
        <v>28</v>
      </c>
      <c r="AJ118" s="470">
        <f>SUM(L118,V118,AH118)</f>
        <v>2</v>
      </c>
    </row>
    <row r="119" spans="1:36" ht="15" customHeight="1">
      <c r="A119" s="3" t="s">
        <v>132</v>
      </c>
      <c r="B119" s="36" t="s">
        <v>6</v>
      </c>
      <c r="C119" s="116"/>
      <c r="D119" s="119"/>
      <c r="E119" s="117"/>
      <c r="F119" s="115"/>
      <c r="G119" s="115">
        <v>1</v>
      </c>
      <c r="H119" s="422"/>
      <c r="I119" s="118"/>
      <c r="J119" s="115"/>
      <c r="K119" s="380">
        <f t="shared" si="58"/>
        <v>1</v>
      </c>
      <c r="L119" s="419"/>
      <c r="M119" s="3" t="s">
        <v>132</v>
      </c>
      <c r="N119" s="36" t="s">
        <v>6</v>
      </c>
      <c r="O119" s="116"/>
      <c r="P119" s="118"/>
      <c r="Q119" s="115"/>
      <c r="R119" s="422"/>
      <c r="S119" s="118"/>
      <c r="T119" s="422"/>
      <c r="U119" s="380">
        <f t="shared" si="54"/>
        <v>0</v>
      </c>
      <c r="V119" s="380"/>
      <c r="W119" s="3" t="s">
        <v>132</v>
      </c>
      <c r="X119" s="36" t="s">
        <v>6</v>
      </c>
      <c r="Y119" s="116"/>
      <c r="Z119" s="118"/>
      <c r="AA119" s="36"/>
      <c r="AB119" s="422"/>
      <c r="AC119" s="119"/>
      <c r="AD119" s="115"/>
      <c r="AE119" s="116"/>
      <c r="AF119" s="422"/>
      <c r="AG119" s="462">
        <f t="shared" si="37"/>
        <v>0</v>
      </c>
      <c r="AH119" s="484"/>
      <c r="AI119" s="515">
        <f t="shared" si="56"/>
        <v>1</v>
      </c>
      <c r="AJ119" s="471"/>
    </row>
    <row r="120" spans="1:36" ht="15" customHeight="1">
      <c r="A120" s="136" t="s">
        <v>166</v>
      </c>
      <c r="B120" s="36" t="s">
        <v>6</v>
      </c>
      <c r="C120" s="120"/>
      <c r="D120" s="133"/>
      <c r="E120" s="121">
        <v>6</v>
      </c>
      <c r="F120" s="36"/>
      <c r="G120" s="36">
        <v>3</v>
      </c>
      <c r="H120" s="122"/>
      <c r="I120" s="118"/>
      <c r="J120" s="115"/>
      <c r="K120" s="380">
        <f t="shared" si="58"/>
        <v>9</v>
      </c>
      <c r="L120" s="419"/>
      <c r="M120" s="136" t="s">
        <v>166</v>
      </c>
      <c r="N120" s="36" t="s">
        <v>6</v>
      </c>
      <c r="O120" s="116"/>
      <c r="P120" s="118"/>
      <c r="Q120" s="115"/>
      <c r="R120" s="422"/>
      <c r="S120" s="118"/>
      <c r="T120" s="422"/>
      <c r="U120" s="380">
        <f t="shared" si="54"/>
        <v>0</v>
      </c>
      <c r="V120" s="380"/>
      <c r="W120" s="136" t="s">
        <v>166</v>
      </c>
      <c r="X120" s="36" t="s">
        <v>6</v>
      </c>
      <c r="Y120" s="116"/>
      <c r="Z120" s="118"/>
      <c r="AA120" s="36"/>
      <c r="AB120" s="422"/>
      <c r="AC120" s="119"/>
      <c r="AD120" s="115"/>
      <c r="AE120" s="116"/>
      <c r="AF120" s="422"/>
      <c r="AG120" s="462">
        <f t="shared" si="37"/>
        <v>0</v>
      </c>
      <c r="AH120" s="484"/>
      <c r="AI120" s="515">
        <f t="shared" si="56"/>
        <v>9</v>
      </c>
      <c r="AJ120" s="471"/>
    </row>
    <row r="121" spans="1:36" ht="15" customHeight="1">
      <c r="A121" s="447" t="s">
        <v>167</v>
      </c>
      <c r="B121" s="123" t="s">
        <v>6</v>
      </c>
      <c r="C121" s="124"/>
      <c r="D121" s="218"/>
      <c r="E121" s="125">
        <v>12</v>
      </c>
      <c r="F121" s="123"/>
      <c r="G121" s="123">
        <v>6</v>
      </c>
      <c r="H121" s="332"/>
      <c r="I121" s="220"/>
      <c r="J121" s="172"/>
      <c r="K121" s="381">
        <f t="shared" si="58"/>
        <v>18</v>
      </c>
      <c r="L121" s="442"/>
      <c r="M121" s="447" t="s">
        <v>167</v>
      </c>
      <c r="N121" s="123" t="s">
        <v>6</v>
      </c>
      <c r="O121" s="456"/>
      <c r="P121" s="220"/>
      <c r="Q121" s="172"/>
      <c r="R121" s="457"/>
      <c r="S121" s="220"/>
      <c r="T121" s="457"/>
      <c r="U121" s="381">
        <f t="shared" si="54"/>
        <v>0</v>
      </c>
      <c r="V121" s="381"/>
      <c r="W121" s="447" t="s">
        <v>167</v>
      </c>
      <c r="X121" s="123" t="s">
        <v>6</v>
      </c>
      <c r="Y121" s="456"/>
      <c r="Z121" s="220"/>
      <c r="AA121" s="123"/>
      <c r="AB121" s="457"/>
      <c r="AC121" s="443"/>
      <c r="AD121" s="172"/>
      <c r="AE121" s="456"/>
      <c r="AF121" s="457"/>
      <c r="AG121" s="463">
        <f t="shared" si="37"/>
        <v>0</v>
      </c>
      <c r="AH121" s="485"/>
      <c r="AI121" s="516">
        <f t="shared" si="56"/>
        <v>18</v>
      </c>
      <c r="AJ121" s="472"/>
    </row>
    <row r="122" spans="1:36" ht="15" customHeight="1">
      <c r="A122" s="126" t="s">
        <v>133</v>
      </c>
      <c r="B122" s="55" t="s">
        <v>2</v>
      </c>
      <c r="C122" s="127">
        <f>SUM(C123)</f>
        <v>0</v>
      </c>
      <c r="D122" s="102">
        <v>0</v>
      </c>
      <c r="E122" s="128">
        <f t="shared" ref="E122:I123" si="66">SUM(E123)</f>
        <v>0</v>
      </c>
      <c r="F122" s="55">
        <v>0</v>
      </c>
      <c r="G122" s="55">
        <f t="shared" si="66"/>
        <v>0</v>
      </c>
      <c r="H122" s="423">
        <v>0</v>
      </c>
      <c r="I122" s="129">
        <f t="shared" si="66"/>
        <v>1</v>
      </c>
      <c r="J122" s="55">
        <v>1</v>
      </c>
      <c r="K122" s="440">
        <f t="shared" si="58"/>
        <v>1</v>
      </c>
      <c r="L122" s="440">
        <f>SUM(D122,F122,H122,J122)</f>
        <v>1</v>
      </c>
      <c r="M122" s="126" t="s">
        <v>133</v>
      </c>
      <c r="N122" s="55" t="s">
        <v>2</v>
      </c>
      <c r="O122" s="127">
        <f>SUM(O123)</f>
        <v>0</v>
      </c>
      <c r="P122" s="129">
        <v>0</v>
      </c>
      <c r="Q122" s="55">
        <f t="shared" ref="Q122:S122" si="67">SUM(Q123)</f>
        <v>0</v>
      </c>
      <c r="R122" s="423">
        <v>0</v>
      </c>
      <c r="S122" s="129">
        <f t="shared" si="67"/>
        <v>0</v>
      </c>
      <c r="T122" s="423">
        <v>0</v>
      </c>
      <c r="U122" s="440">
        <f t="shared" si="54"/>
        <v>0</v>
      </c>
      <c r="V122" s="440">
        <f>SUM(P122,R122,T122)</f>
        <v>0</v>
      </c>
      <c r="W122" s="126" t="s">
        <v>133</v>
      </c>
      <c r="X122" s="55" t="s">
        <v>2</v>
      </c>
      <c r="Y122" s="127">
        <f>SUM(Y123)</f>
        <v>0</v>
      </c>
      <c r="Z122" s="129">
        <v>0</v>
      </c>
      <c r="AA122" s="55">
        <f t="shared" ref="AA122:AE122" si="68">SUM(AA123)</f>
        <v>0</v>
      </c>
      <c r="AB122" s="423">
        <v>0</v>
      </c>
      <c r="AC122" s="102">
        <f t="shared" si="68"/>
        <v>2</v>
      </c>
      <c r="AD122" s="55">
        <v>1</v>
      </c>
      <c r="AE122" s="127">
        <f t="shared" si="68"/>
        <v>0</v>
      </c>
      <c r="AF122" s="423">
        <v>0</v>
      </c>
      <c r="AG122" s="234">
        <f t="shared" si="37"/>
        <v>2</v>
      </c>
      <c r="AH122" s="238">
        <f>SUM(Z122,AB122,AD122,AF122)</f>
        <v>1</v>
      </c>
      <c r="AI122" s="517">
        <f t="shared" si="56"/>
        <v>3</v>
      </c>
      <c r="AJ122" s="473">
        <f>SUM(L122,V122,AH122)</f>
        <v>2</v>
      </c>
    </row>
    <row r="123" spans="1:36" ht="15" customHeight="1">
      <c r="A123" s="141" t="s">
        <v>134</v>
      </c>
      <c r="B123" s="29" t="s">
        <v>2</v>
      </c>
      <c r="C123" s="33">
        <f t="shared" ref="C123" si="69">SUM(C124)</f>
        <v>0</v>
      </c>
      <c r="D123" s="30">
        <v>0</v>
      </c>
      <c r="E123" s="31">
        <f t="shared" si="66"/>
        <v>0</v>
      </c>
      <c r="F123" s="29">
        <v>0</v>
      </c>
      <c r="G123" s="29">
        <f t="shared" si="66"/>
        <v>0</v>
      </c>
      <c r="H123" s="34">
        <v>0</v>
      </c>
      <c r="I123" s="114">
        <f t="shared" si="66"/>
        <v>1</v>
      </c>
      <c r="J123" s="29">
        <v>1</v>
      </c>
      <c r="K123" s="437">
        <f t="shared" si="58"/>
        <v>1</v>
      </c>
      <c r="L123" s="437">
        <f>SUM(D123,F123,H123,J123)</f>
        <v>1</v>
      </c>
      <c r="M123" s="141" t="s">
        <v>134</v>
      </c>
      <c r="N123" s="29" t="s">
        <v>2</v>
      </c>
      <c r="O123" s="33">
        <f t="shared" ref="O123:S123" si="70">SUM(O124)</f>
        <v>0</v>
      </c>
      <c r="P123" s="114">
        <v>0</v>
      </c>
      <c r="Q123" s="29">
        <f t="shared" si="70"/>
        <v>0</v>
      </c>
      <c r="R123" s="34">
        <v>0</v>
      </c>
      <c r="S123" s="114">
        <f t="shared" si="70"/>
        <v>0</v>
      </c>
      <c r="T123" s="34">
        <v>0</v>
      </c>
      <c r="U123" s="437">
        <f t="shared" si="54"/>
        <v>0</v>
      </c>
      <c r="V123" s="437">
        <f>SUM(P123,R123,T123)</f>
        <v>0</v>
      </c>
      <c r="W123" s="141" t="s">
        <v>134</v>
      </c>
      <c r="X123" s="29" t="s">
        <v>2</v>
      </c>
      <c r="Y123" s="33">
        <f t="shared" ref="Y123:AE123" si="71">SUM(Y124)</f>
        <v>0</v>
      </c>
      <c r="Z123" s="114">
        <v>0</v>
      </c>
      <c r="AA123" s="29">
        <f t="shared" si="71"/>
        <v>0</v>
      </c>
      <c r="AB123" s="34">
        <v>0</v>
      </c>
      <c r="AC123" s="30">
        <f t="shared" si="71"/>
        <v>2</v>
      </c>
      <c r="AD123" s="29">
        <v>1</v>
      </c>
      <c r="AE123" s="33">
        <f t="shared" si="71"/>
        <v>0</v>
      </c>
      <c r="AF123" s="34">
        <v>0</v>
      </c>
      <c r="AG123" s="461">
        <f t="shared" si="37"/>
        <v>2</v>
      </c>
      <c r="AH123" s="510">
        <f>SUM(Z123,AB123,AD123,AF123)</f>
        <v>1</v>
      </c>
      <c r="AI123" s="514">
        <f t="shared" si="56"/>
        <v>3</v>
      </c>
      <c r="AJ123" s="470">
        <f>SUM(L123,V123,AH123)</f>
        <v>2</v>
      </c>
    </row>
    <row r="124" spans="1:36" ht="15" customHeight="1">
      <c r="A124" s="15" t="s">
        <v>135</v>
      </c>
      <c r="B124" s="123" t="s">
        <v>6</v>
      </c>
      <c r="C124" s="124"/>
      <c r="D124" s="218"/>
      <c r="E124" s="125"/>
      <c r="F124" s="123"/>
      <c r="G124" s="123"/>
      <c r="H124" s="332"/>
      <c r="I124" s="441">
        <v>1</v>
      </c>
      <c r="J124" s="123"/>
      <c r="K124" s="381">
        <f t="shared" si="58"/>
        <v>1</v>
      </c>
      <c r="L124" s="442"/>
      <c r="M124" s="15" t="s">
        <v>135</v>
      </c>
      <c r="N124" s="123" t="s">
        <v>6</v>
      </c>
      <c r="O124" s="124"/>
      <c r="P124" s="441"/>
      <c r="Q124" s="123"/>
      <c r="R124" s="332"/>
      <c r="S124" s="220"/>
      <c r="T124" s="457"/>
      <c r="U124" s="381">
        <f t="shared" si="54"/>
        <v>0</v>
      </c>
      <c r="V124" s="381"/>
      <c r="W124" s="15" t="s">
        <v>135</v>
      </c>
      <c r="X124" s="123" t="s">
        <v>6</v>
      </c>
      <c r="Y124" s="456"/>
      <c r="Z124" s="220"/>
      <c r="AA124" s="123"/>
      <c r="AB124" s="457"/>
      <c r="AC124" s="443">
        <v>2</v>
      </c>
      <c r="AD124" s="172"/>
      <c r="AE124" s="456"/>
      <c r="AF124" s="457"/>
      <c r="AG124" s="463">
        <f t="shared" si="37"/>
        <v>2</v>
      </c>
      <c r="AH124" s="505"/>
      <c r="AI124" s="516">
        <f t="shared" si="56"/>
        <v>3</v>
      </c>
      <c r="AJ124" s="472"/>
    </row>
    <row r="125" spans="1:36" ht="15" customHeight="1">
      <c r="A125" s="126" t="s">
        <v>148</v>
      </c>
      <c r="B125" s="55" t="s">
        <v>2</v>
      </c>
      <c r="C125" s="127">
        <f>SUM(C126)</f>
        <v>0</v>
      </c>
      <c r="D125" s="102">
        <v>0</v>
      </c>
      <c r="E125" s="128">
        <f t="shared" ref="E125:I126" si="72">SUM(E126)</f>
        <v>0</v>
      </c>
      <c r="F125" s="55">
        <v>0</v>
      </c>
      <c r="G125" s="55">
        <f t="shared" si="72"/>
        <v>0</v>
      </c>
      <c r="H125" s="423">
        <v>0</v>
      </c>
      <c r="I125" s="129">
        <f t="shared" si="72"/>
        <v>0</v>
      </c>
      <c r="J125" s="55">
        <v>0</v>
      </c>
      <c r="K125" s="440">
        <f>SUM(C125:I125)</f>
        <v>0</v>
      </c>
      <c r="L125" s="440">
        <f>SUM(D125,F125,H125,J125)</f>
        <v>0</v>
      </c>
      <c r="M125" s="126" t="s">
        <v>148</v>
      </c>
      <c r="N125" s="55" t="s">
        <v>2</v>
      </c>
      <c r="O125" s="127">
        <f>SUM(O126)</f>
        <v>0</v>
      </c>
      <c r="P125" s="129">
        <v>0</v>
      </c>
      <c r="Q125" s="55">
        <f t="shared" ref="Q125:S126" si="73">SUM(Q126)</f>
        <v>0</v>
      </c>
      <c r="R125" s="423">
        <v>0</v>
      </c>
      <c r="S125" s="129">
        <f t="shared" si="73"/>
        <v>0</v>
      </c>
      <c r="T125" s="423">
        <v>0</v>
      </c>
      <c r="U125" s="440">
        <f t="shared" si="54"/>
        <v>0</v>
      </c>
      <c r="V125" s="440">
        <f>SUM(P125,R125,T125)</f>
        <v>0</v>
      </c>
      <c r="W125" s="126" t="s">
        <v>148</v>
      </c>
      <c r="X125" s="55" t="s">
        <v>2</v>
      </c>
      <c r="Y125" s="127">
        <f>SUM(Y126)</f>
        <v>0</v>
      </c>
      <c r="Z125" s="129">
        <v>0</v>
      </c>
      <c r="AA125" s="55">
        <f t="shared" ref="AA125:AE126" si="74">SUM(AA126)</f>
        <v>0</v>
      </c>
      <c r="AB125" s="423">
        <v>0</v>
      </c>
      <c r="AC125" s="102">
        <f t="shared" si="74"/>
        <v>1</v>
      </c>
      <c r="AD125" s="55">
        <v>1</v>
      </c>
      <c r="AE125" s="127">
        <f t="shared" si="74"/>
        <v>0</v>
      </c>
      <c r="AF125" s="423">
        <v>0</v>
      </c>
      <c r="AG125" s="234">
        <f t="shared" si="37"/>
        <v>1</v>
      </c>
      <c r="AH125" s="238">
        <f>SUM(Z125,AB125,AD125,AF125)</f>
        <v>1</v>
      </c>
      <c r="AI125" s="517">
        <f t="shared" si="56"/>
        <v>1</v>
      </c>
      <c r="AJ125" s="473">
        <f>SUM(L125,V125,AH125)</f>
        <v>1</v>
      </c>
    </row>
    <row r="126" spans="1:36" ht="15" customHeight="1">
      <c r="A126" s="141" t="s">
        <v>149</v>
      </c>
      <c r="B126" s="29" t="s">
        <v>2</v>
      </c>
      <c r="C126" s="33">
        <f t="shared" ref="C126" si="75">SUM(C127)</f>
        <v>0</v>
      </c>
      <c r="D126" s="30">
        <v>0</v>
      </c>
      <c r="E126" s="31">
        <f t="shared" si="72"/>
        <v>0</v>
      </c>
      <c r="F126" s="29">
        <v>0</v>
      </c>
      <c r="G126" s="29">
        <f t="shared" si="72"/>
        <v>0</v>
      </c>
      <c r="H126" s="34">
        <v>0</v>
      </c>
      <c r="I126" s="114">
        <f t="shared" si="72"/>
        <v>0</v>
      </c>
      <c r="J126" s="29">
        <v>0</v>
      </c>
      <c r="K126" s="437">
        <f>SUM(C126:I126)</f>
        <v>0</v>
      </c>
      <c r="L126" s="437">
        <f>SUM(D126,F126,H126,J126)</f>
        <v>0</v>
      </c>
      <c r="M126" s="141" t="s">
        <v>149</v>
      </c>
      <c r="N126" s="29" t="s">
        <v>2</v>
      </c>
      <c r="O126" s="33">
        <f t="shared" ref="O126" si="76">SUM(O127)</f>
        <v>0</v>
      </c>
      <c r="P126" s="114">
        <v>0</v>
      </c>
      <c r="Q126" s="29">
        <f t="shared" si="73"/>
        <v>0</v>
      </c>
      <c r="R126" s="34">
        <v>0</v>
      </c>
      <c r="S126" s="114">
        <f t="shared" si="73"/>
        <v>0</v>
      </c>
      <c r="T126" s="34">
        <v>0</v>
      </c>
      <c r="U126" s="437">
        <f t="shared" si="54"/>
        <v>0</v>
      </c>
      <c r="V126" s="437">
        <f>SUM(P126,R126,T126)</f>
        <v>0</v>
      </c>
      <c r="W126" s="141" t="s">
        <v>149</v>
      </c>
      <c r="X126" s="29" t="s">
        <v>2</v>
      </c>
      <c r="Y126" s="33">
        <f t="shared" ref="Y126" si="77">SUM(Y127)</f>
        <v>0</v>
      </c>
      <c r="Z126" s="114">
        <v>0</v>
      </c>
      <c r="AA126" s="29">
        <f t="shared" si="74"/>
        <v>0</v>
      </c>
      <c r="AB126" s="34">
        <v>0</v>
      </c>
      <c r="AC126" s="30">
        <f t="shared" si="74"/>
        <v>1</v>
      </c>
      <c r="AD126" s="29">
        <v>1</v>
      </c>
      <c r="AE126" s="33">
        <f t="shared" si="74"/>
        <v>0</v>
      </c>
      <c r="AF126" s="34">
        <v>0</v>
      </c>
      <c r="AG126" s="461">
        <f t="shared" si="37"/>
        <v>1</v>
      </c>
      <c r="AH126" s="510">
        <f>SUM(Z126,AB126,AD126,AF126)</f>
        <v>1</v>
      </c>
      <c r="AI126" s="514">
        <f t="shared" si="56"/>
        <v>1</v>
      </c>
      <c r="AJ126" s="470">
        <f>SUM(L126,V126,AH126)</f>
        <v>1</v>
      </c>
    </row>
    <row r="127" spans="1:36" ht="15" customHeight="1">
      <c r="A127" s="447" t="s">
        <v>150</v>
      </c>
      <c r="B127" s="123" t="s">
        <v>6</v>
      </c>
      <c r="C127" s="124"/>
      <c r="D127" s="218"/>
      <c r="E127" s="125"/>
      <c r="F127" s="123"/>
      <c r="G127" s="123"/>
      <c r="H127" s="332"/>
      <c r="I127" s="220"/>
      <c r="J127" s="172"/>
      <c r="K127" s="381">
        <f>SUM(C127:I127)</f>
        <v>0</v>
      </c>
      <c r="L127" s="442"/>
      <c r="M127" s="447" t="s">
        <v>150</v>
      </c>
      <c r="N127" s="123" t="s">
        <v>6</v>
      </c>
      <c r="O127" s="456"/>
      <c r="P127" s="220"/>
      <c r="Q127" s="172"/>
      <c r="R127" s="457"/>
      <c r="S127" s="220"/>
      <c r="T127" s="457"/>
      <c r="U127" s="381">
        <f t="shared" si="54"/>
        <v>0</v>
      </c>
      <c r="V127" s="381"/>
      <c r="W127" s="447" t="s">
        <v>150</v>
      </c>
      <c r="X127" s="123" t="s">
        <v>6</v>
      </c>
      <c r="Y127" s="456"/>
      <c r="Z127" s="220"/>
      <c r="AA127" s="123"/>
      <c r="AB127" s="457"/>
      <c r="AC127" s="443">
        <v>1</v>
      </c>
      <c r="AD127" s="172"/>
      <c r="AE127" s="456"/>
      <c r="AF127" s="457"/>
      <c r="AG127" s="463">
        <f t="shared" si="37"/>
        <v>1</v>
      </c>
      <c r="AH127" s="505"/>
      <c r="AI127" s="516">
        <f>SUM(K127,U127,AG127)</f>
        <v>1</v>
      </c>
      <c r="AJ127" s="472"/>
    </row>
    <row r="128" spans="1:36" ht="15" customHeight="1" thickBot="1">
      <c r="A128" s="448"/>
      <c r="B128" s="313" t="s">
        <v>2</v>
      </c>
      <c r="C128" s="449">
        <f>SUM(C125,C122,C113,C107,C34,C29,C12,C5)</f>
        <v>1</v>
      </c>
      <c r="D128" s="315">
        <f>SUM(D113,D107,D34,D29,D12,D5,D122,D125)</f>
        <v>1</v>
      </c>
      <c r="E128" s="315">
        <f t="shared" ref="E128:I128" si="78">SUM(E125,E122,E113,E107,E34,E29,E12,E5)</f>
        <v>34</v>
      </c>
      <c r="F128" s="315">
        <f>SUM(F113,F107,F34,F29,F12,F5,F122,F125)</f>
        <v>12</v>
      </c>
      <c r="G128" s="315">
        <f t="shared" si="78"/>
        <v>32</v>
      </c>
      <c r="H128" s="313">
        <f>SUM(H113,H107,H34,H29,H12,H5,H122,H125)</f>
        <v>8</v>
      </c>
      <c r="I128" s="312">
        <f t="shared" si="78"/>
        <v>52</v>
      </c>
      <c r="J128" s="313">
        <f>SUM(J113,J107,J34,J29,J12,J5,J122,J125)</f>
        <v>12</v>
      </c>
      <c r="K128" s="452">
        <f>SUM(C128,E128,G128,I128)</f>
        <v>119</v>
      </c>
      <c r="L128" s="452">
        <f>SUM(L113,L107,L34,L29,L12,L5,L122,L125)</f>
        <v>33</v>
      </c>
      <c r="M128" s="448"/>
      <c r="N128" s="313" t="s">
        <v>2</v>
      </c>
      <c r="O128" s="312">
        <f>SUM(O125,O122,O113,O107,O34,O29,O12,O5)</f>
        <v>26</v>
      </c>
      <c r="P128" s="315">
        <f>SUM(P113,P107,P34,P29,P12,P5,P122,P125)</f>
        <v>8</v>
      </c>
      <c r="Q128" s="313">
        <f>SUM(Q125,Q122,Q113,Q107,Q34,Q29,Q12,Q5)</f>
        <v>16</v>
      </c>
      <c r="R128" s="450">
        <f>SUM(R113,R107,R34,R29,R12,R5,R122,R125)</f>
        <v>5</v>
      </c>
      <c r="S128" s="449">
        <f>SUM(S125,S122,S113,S107,S34,S29,S12,S5)</f>
        <v>48</v>
      </c>
      <c r="T128" s="450">
        <f>SUM(T113,T107,T34,T29,T12,T5,T122,T125)</f>
        <v>11</v>
      </c>
      <c r="U128" s="452">
        <f>SUM(O128,Q128,S128)</f>
        <v>90</v>
      </c>
      <c r="V128" s="452">
        <f>SUM(V113,V107,V34,V29,V12,V5,V122,V125)</f>
        <v>24</v>
      </c>
      <c r="W128" s="448"/>
      <c r="X128" s="313" t="s">
        <v>2</v>
      </c>
      <c r="Y128" s="312">
        <f t="shared" ref="Y128:AE128" si="79">SUM(Y125,Y122,Y113,Y107,Y34,Y29,Y12,Y5)</f>
        <v>24</v>
      </c>
      <c r="Z128" s="315">
        <f>SUM(Z113,Z107,Z34,Z29,Z12,Z5,Z122,Z125)</f>
        <v>4</v>
      </c>
      <c r="AA128" s="313">
        <f t="shared" si="79"/>
        <v>10</v>
      </c>
      <c r="AB128" s="450">
        <f>SUM(AB113,AB107,AB34,AB29,AB12,AB5,AB122,AB125)</f>
        <v>3</v>
      </c>
      <c r="AC128" s="316">
        <f t="shared" si="79"/>
        <v>34</v>
      </c>
      <c r="AD128" s="313">
        <f>SUM(AD113,AD107,AD34,AD29,AD12,AD5,AD122,AD125)</f>
        <v>6</v>
      </c>
      <c r="AE128" s="312">
        <f t="shared" si="79"/>
        <v>6</v>
      </c>
      <c r="AF128" s="450">
        <f>SUM(AF113,AF107,AF34,AF29,AF12,AF5,AF122,AF125)</f>
        <v>2</v>
      </c>
      <c r="AG128" s="451">
        <f>SUM(Y128,AA128,AC128,AE128)</f>
        <v>74</v>
      </c>
      <c r="AH128" s="449">
        <f>SUM(Z128,AB128,AD128,AF128)</f>
        <v>15</v>
      </c>
      <c r="AI128" s="518">
        <f>SUM(K128,U128,AG128)</f>
        <v>283</v>
      </c>
      <c r="AJ128" s="519">
        <f>SUM(AJ113,AJ107,AJ34,AJ29,AJ12,AJ5,AJ122,AJ125)</f>
        <v>72</v>
      </c>
    </row>
    <row r="129" spans="33:36" ht="15" customHeight="1" thickTop="1">
      <c r="AG129" s="97"/>
      <c r="AH129" s="97"/>
      <c r="AI129" s="97"/>
      <c r="AJ129" s="97"/>
    </row>
  </sheetData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S507"/>
  <sheetViews>
    <sheetView tabSelected="1" workbookViewId="0">
      <pane ySplit="2" topLeftCell="A299" activePane="bottomLeft" state="frozen"/>
      <selection pane="bottomLeft" activeCell="A304" sqref="A304"/>
    </sheetView>
  </sheetViews>
  <sheetFormatPr defaultColWidth="9.109375" defaultRowHeight="13.8"/>
  <cols>
    <col min="1" max="1" width="32.44140625" style="1" customWidth="1"/>
    <col min="2" max="6" width="7.33203125" style="98" customWidth="1"/>
    <col min="7" max="8" width="7.33203125" style="175" customWidth="1"/>
    <col min="9" max="12" width="7.33203125" style="97" customWidth="1"/>
    <col min="13" max="14" width="7.33203125" style="98" customWidth="1"/>
    <col min="15" max="15" width="7.33203125" style="106" customWidth="1"/>
    <col min="16" max="16" width="9.109375" style="286"/>
    <col min="17" max="16384" width="9.109375" style="1"/>
  </cols>
  <sheetData>
    <row r="1" spans="1:23" ht="50.25" customHeight="1" thickBot="1">
      <c r="A1" s="520" t="s">
        <v>218</v>
      </c>
      <c r="B1" s="520"/>
      <c r="C1" s="520"/>
      <c r="D1" s="520"/>
      <c r="E1" s="520"/>
      <c r="F1" s="520"/>
      <c r="G1" s="520"/>
      <c r="H1" s="520"/>
      <c r="I1" s="520"/>
      <c r="J1" s="520"/>
      <c r="K1" s="520"/>
      <c r="L1" s="520"/>
      <c r="M1" s="520"/>
      <c r="N1" s="520"/>
      <c r="O1" s="520"/>
      <c r="P1" s="284"/>
      <c r="Q1" s="201"/>
      <c r="R1" s="201"/>
      <c r="S1" s="201"/>
      <c r="T1" s="201"/>
      <c r="U1" s="201"/>
      <c r="V1" s="201"/>
      <c r="W1" s="201"/>
    </row>
    <row r="2" spans="1:23" ht="18.75" customHeight="1">
      <c r="A2" s="287" t="s">
        <v>200</v>
      </c>
      <c r="B2" s="288" t="s">
        <v>0</v>
      </c>
      <c r="C2" s="289" t="s">
        <v>199</v>
      </c>
      <c r="D2" s="290">
        <v>1</v>
      </c>
      <c r="E2" s="23" t="s">
        <v>199</v>
      </c>
      <c r="F2" s="291">
        <v>2</v>
      </c>
      <c r="G2" s="289" t="s">
        <v>199</v>
      </c>
      <c r="H2" s="292" t="s">
        <v>1</v>
      </c>
      <c r="I2" s="293" t="s">
        <v>199</v>
      </c>
      <c r="J2" s="294">
        <v>5</v>
      </c>
      <c r="K2" s="294" t="s">
        <v>199</v>
      </c>
      <c r="L2" s="295">
        <v>6</v>
      </c>
      <c r="M2" s="243" t="s">
        <v>199</v>
      </c>
      <c r="N2" s="295">
        <v>7</v>
      </c>
      <c r="O2" s="296" t="s">
        <v>2</v>
      </c>
      <c r="P2" s="296" t="s">
        <v>2</v>
      </c>
    </row>
    <row r="3" spans="1:23" ht="29.25" customHeight="1">
      <c r="A3" s="297" t="s">
        <v>178</v>
      </c>
      <c r="B3" s="298"/>
      <c r="C3" s="299" t="s">
        <v>136</v>
      </c>
      <c r="D3" s="300" t="s">
        <v>193</v>
      </c>
      <c r="E3" s="298" t="s">
        <v>136</v>
      </c>
      <c r="F3" s="301" t="s">
        <v>193</v>
      </c>
      <c r="G3" s="302" t="s">
        <v>136</v>
      </c>
      <c r="H3" s="302" t="s">
        <v>193</v>
      </c>
      <c r="I3" s="303" t="s">
        <v>136</v>
      </c>
      <c r="J3" s="304" t="s">
        <v>193</v>
      </c>
      <c r="K3" s="304" t="s">
        <v>136</v>
      </c>
      <c r="L3" s="305" t="s">
        <v>193</v>
      </c>
      <c r="M3" s="306" t="s">
        <v>136</v>
      </c>
      <c r="N3" s="305" t="s">
        <v>193</v>
      </c>
      <c r="O3" s="474" t="s">
        <v>215</v>
      </c>
      <c r="P3" s="305" t="s">
        <v>193</v>
      </c>
    </row>
    <row r="4" spans="1:23" ht="18.75" customHeight="1">
      <c r="A4" s="266" t="s">
        <v>3</v>
      </c>
      <c r="B4" s="267"/>
      <c r="C4" s="268"/>
      <c r="D4" s="269"/>
      <c r="E4" s="267"/>
      <c r="F4" s="270"/>
      <c r="G4" s="271"/>
      <c r="H4" s="271"/>
      <c r="I4" s="272"/>
      <c r="J4" s="273"/>
      <c r="K4" s="273"/>
      <c r="L4" s="274"/>
      <c r="M4" s="275"/>
      <c r="N4" s="274"/>
      <c r="O4" s="276"/>
      <c r="P4" s="277"/>
    </row>
    <row r="5" spans="1:23" ht="18.75" customHeight="1">
      <c r="A5" s="259" t="s">
        <v>4</v>
      </c>
      <c r="B5" s="260" t="s">
        <v>2</v>
      </c>
      <c r="C5" s="261">
        <f t="shared" ref="C5:M5" si="0">SUM(C6:C14)</f>
        <v>9</v>
      </c>
      <c r="D5" s="262">
        <v>1</v>
      </c>
      <c r="E5" s="260">
        <f t="shared" si="0"/>
        <v>6</v>
      </c>
      <c r="F5" s="232">
        <v>1</v>
      </c>
      <c r="G5" s="263">
        <f>SUM(G6:G14)</f>
        <v>37</v>
      </c>
      <c r="H5" s="263">
        <v>1</v>
      </c>
      <c r="I5" s="264">
        <f>SUM(I6:I14)</f>
        <v>33</v>
      </c>
      <c r="J5" s="260">
        <v>1</v>
      </c>
      <c r="K5" s="260">
        <f>SUM(K6:K14)</f>
        <v>3</v>
      </c>
      <c r="L5" s="232">
        <v>1</v>
      </c>
      <c r="M5" s="265">
        <f t="shared" si="0"/>
        <v>0</v>
      </c>
      <c r="N5" s="232">
        <v>0</v>
      </c>
      <c r="O5" s="279">
        <f>SUM(C5,E5,G5,I5,K5,M5)</f>
        <v>88</v>
      </c>
      <c r="P5" s="279">
        <f>SUM(D5,F5,H5,J5,L5,N5)</f>
        <v>5</v>
      </c>
    </row>
    <row r="6" spans="1:23" ht="18.75" customHeight="1">
      <c r="A6" s="147" t="s">
        <v>5</v>
      </c>
      <c r="B6" s="148" t="s">
        <v>6</v>
      </c>
      <c r="C6" s="178"/>
      <c r="D6" s="221"/>
      <c r="E6" s="148"/>
      <c r="F6" s="179"/>
      <c r="G6" s="149"/>
      <c r="H6" s="149"/>
      <c r="I6" s="150">
        <v>1</v>
      </c>
      <c r="J6" s="148"/>
      <c r="K6" s="148">
        <v>1</v>
      </c>
      <c r="L6" s="179"/>
      <c r="M6" s="226"/>
      <c r="N6" s="179"/>
      <c r="O6" s="280">
        <f t="shared" ref="O6:O14" si="1">SUM(C6,E6,G6,I6,K6,M6)</f>
        <v>2</v>
      </c>
      <c r="P6" s="281"/>
    </row>
    <row r="7" spans="1:23" ht="18.75" customHeight="1">
      <c r="A7" s="147" t="s">
        <v>7</v>
      </c>
      <c r="B7" s="148" t="s">
        <v>6</v>
      </c>
      <c r="C7" s="178"/>
      <c r="D7" s="221"/>
      <c r="E7" s="148"/>
      <c r="F7" s="179"/>
      <c r="G7" s="149">
        <v>2</v>
      </c>
      <c r="H7" s="149"/>
      <c r="I7" s="150"/>
      <c r="J7" s="148"/>
      <c r="K7" s="148"/>
      <c r="L7" s="179"/>
      <c r="M7" s="226"/>
      <c r="N7" s="179"/>
      <c r="O7" s="280">
        <f t="shared" si="1"/>
        <v>2</v>
      </c>
      <c r="P7" s="281"/>
    </row>
    <row r="8" spans="1:23" ht="18.75" customHeight="1">
      <c r="A8" s="147" t="s">
        <v>8</v>
      </c>
      <c r="B8" s="148" t="s">
        <v>6</v>
      </c>
      <c r="C8" s="178">
        <v>1</v>
      </c>
      <c r="D8" s="221"/>
      <c r="E8" s="148"/>
      <c r="F8" s="179"/>
      <c r="G8" s="149">
        <v>2</v>
      </c>
      <c r="H8" s="149"/>
      <c r="I8" s="150"/>
      <c r="J8" s="148"/>
      <c r="K8" s="148"/>
      <c r="L8" s="179"/>
      <c r="M8" s="226"/>
      <c r="N8" s="179"/>
      <c r="O8" s="280">
        <f t="shared" si="1"/>
        <v>3</v>
      </c>
      <c r="P8" s="281"/>
    </row>
    <row r="9" spans="1:23" ht="18.75" customHeight="1">
      <c r="A9" s="147" t="s">
        <v>138</v>
      </c>
      <c r="B9" s="148" t="s">
        <v>6</v>
      </c>
      <c r="C9" s="178">
        <v>1</v>
      </c>
      <c r="D9" s="221"/>
      <c r="E9" s="148">
        <v>2</v>
      </c>
      <c r="F9" s="179"/>
      <c r="G9" s="149"/>
      <c r="H9" s="149"/>
      <c r="I9" s="150"/>
      <c r="J9" s="148"/>
      <c r="K9" s="148"/>
      <c r="L9" s="179"/>
      <c r="M9" s="226"/>
      <c r="N9" s="179"/>
      <c r="O9" s="280">
        <f t="shared" si="1"/>
        <v>3</v>
      </c>
      <c r="P9" s="281"/>
    </row>
    <row r="10" spans="1:23" ht="18.75" customHeight="1">
      <c r="A10" s="147" t="s">
        <v>9</v>
      </c>
      <c r="B10" s="148" t="s">
        <v>6</v>
      </c>
      <c r="C10" s="178">
        <v>6</v>
      </c>
      <c r="D10" s="221"/>
      <c r="E10" s="148">
        <v>4</v>
      </c>
      <c r="F10" s="179"/>
      <c r="G10" s="119">
        <v>31</v>
      </c>
      <c r="H10" s="119"/>
      <c r="I10" s="150">
        <v>29</v>
      </c>
      <c r="J10" s="148"/>
      <c r="K10" s="148">
        <v>2</v>
      </c>
      <c r="L10" s="179"/>
      <c r="M10" s="226"/>
      <c r="N10" s="179"/>
      <c r="O10" s="280">
        <f t="shared" si="1"/>
        <v>72</v>
      </c>
      <c r="P10" s="281"/>
    </row>
    <row r="11" spans="1:23" ht="18.75" customHeight="1">
      <c r="A11" s="147" t="s">
        <v>10</v>
      </c>
      <c r="B11" s="148" t="s">
        <v>6</v>
      </c>
      <c r="C11" s="178">
        <v>1</v>
      </c>
      <c r="D11" s="221"/>
      <c r="E11" s="148"/>
      <c r="F11" s="179"/>
      <c r="G11" s="149">
        <v>1</v>
      </c>
      <c r="H11" s="149"/>
      <c r="I11" s="150">
        <v>1</v>
      </c>
      <c r="J11" s="148"/>
      <c r="K11" s="148"/>
      <c r="L11" s="179"/>
      <c r="M11" s="226"/>
      <c r="N11" s="179"/>
      <c r="O11" s="280">
        <f t="shared" si="1"/>
        <v>3</v>
      </c>
      <c r="P11" s="281"/>
    </row>
    <row r="12" spans="1:23" ht="18.75" customHeight="1">
      <c r="A12" s="147" t="s">
        <v>11</v>
      </c>
      <c r="B12" s="148" t="s">
        <v>6</v>
      </c>
      <c r="C12" s="178"/>
      <c r="D12" s="221"/>
      <c r="E12" s="148"/>
      <c r="F12" s="179"/>
      <c r="G12" s="149"/>
      <c r="H12" s="149"/>
      <c r="I12" s="150">
        <v>1</v>
      </c>
      <c r="J12" s="148"/>
      <c r="K12" s="148"/>
      <c r="L12" s="179"/>
      <c r="M12" s="226"/>
      <c r="N12" s="179"/>
      <c r="O12" s="280">
        <f t="shared" si="1"/>
        <v>1</v>
      </c>
      <c r="P12" s="281"/>
    </row>
    <row r="13" spans="1:23" ht="18.75" customHeight="1">
      <c r="A13" s="147" t="s">
        <v>12</v>
      </c>
      <c r="B13" s="148" t="s">
        <v>6</v>
      </c>
      <c r="C13" s="178"/>
      <c r="D13" s="221"/>
      <c r="E13" s="148"/>
      <c r="F13" s="179"/>
      <c r="G13" s="149"/>
      <c r="H13" s="149"/>
      <c r="I13" s="150">
        <v>1</v>
      </c>
      <c r="J13" s="148"/>
      <c r="K13" s="148"/>
      <c r="L13" s="179"/>
      <c r="M13" s="226"/>
      <c r="N13" s="179"/>
      <c r="O13" s="280">
        <f t="shared" si="1"/>
        <v>1</v>
      </c>
      <c r="P13" s="281"/>
    </row>
    <row r="14" spans="1:23" ht="18.75" customHeight="1">
      <c r="A14" s="151" t="s">
        <v>13</v>
      </c>
      <c r="B14" s="152" t="s">
        <v>6</v>
      </c>
      <c r="C14" s="180"/>
      <c r="D14" s="222"/>
      <c r="E14" s="152"/>
      <c r="F14" s="181"/>
      <c r="G14" s="153">
        <v>1</v>
      </c>
      <c r="H14" s="153"/>
      <c r="I14" s="154"/>
      <c r="J14" s="152"/>
      <c r="K14" s="152"/>
      <c r="L14" s="181"/>
      <c r="M14" s="227"/>
      <c r="N14" s="181"/>
      <c r="O14" s="307">
        <f t="shared" si="1"/>
        <v>1</v>
      </c>
      <c r="P14" s="308"/>
    </row>
    <row r="15" spans="1:23" ht="18.75" customHeight="1">
      <c r="A15" s="161" t="s">
        <v>14</v>
      </c>
      <c r="B15" s="55" t="s">
        <v>2</v>
      </c>
      <c r="C15" s="196">
        <f>SUM(C16)</f>
        <v>0</v>
      </c>
      <c r="D15" s="129">
        <v>0</v>
      </c>
      <c r="E15" s="55">
        <f>SUM(E16)</f>
        <v>0</v>
      </c>
      <c r="F15" s="187">
        <v>0</v>
      </c>
      <c r="G15" s="102">
        <f>SUM(G17)</f>
        <v>0</v>
      </c>
      <c r="H15" s="102">
        <v>0</v>
      </c>
      <c r="I15" s="128">
        <f>SUM(I17)</f>
        <v>1</v>
      </c>
      <c r="J15" s="55">
        <v>1</v>
      </c>
      <c r="K15" s="55">
        <f>SUM(K17)</f>
        <v>0</v>
      </c>
      <c r="L15" s="187">
        <v>0</v>
      </c>
      <c r="M15" s="186">
        <f>SUM(M17)</f>
        <v>0</v>
      </c>
      <c r="N15" s="187">
        <v>0</v>
      </c>
      <c r="O15" s="310">
        <f>SUM(C15,E15,G15,I15,K15,M15)</f>
        <v>1</v>
      </c>
      <c r="P15" s="310">
        <f>SUM(D15,F15,H15,J15,L15,N15)</f>
        <v>1</v>
      </c>
    </row>
    <row r="16" spans="1:23" ht="18.75" customHeight="1">
      <c r="A16" s="156" t="s">
        <v>183</v>
      </c>
      <c r="B16" s="29" t="s">
        <v>2</v>
      </c>
      <c r="C16" s="176">
        <f>SUM(C17)</f>
        <v>0</v>
      </c>
      <c r="D16" s="114">
        <v>0</v>
      </c>
      <c r="E16" s="29">
        <f>SUM(E17)</f>
        <v>0</v>
      </c>
      <c r="F16" s="177">
        <v>0</v>
      </c>
      <c r="G16" s="30">
        <f>SUM(G17)</f>
        <v>0</v>
      </c>
      <c r="H16" s="30">
        <v>0</v>
      </c>
      <c r="I16" s="31">
        <f>SUM(I17)</f>
        <v>1</v>
      </c>
      <c r="J16" s="29">
        <v>1</v>
      </c>
      <c r="K16" s="29">
        <f>SUM(K17)</f>
        <v>0</v>
      </c>
      <c r="L16" s="177">
        <v>0</v>
      </c>
      <c r="M16" s="200">
        <f>SUM(M17)</f>
        <v>0</v>
      </c>
      <c r="N16" s="177">
        <v>0</v>
      </c>
      <c r="O16" s="309">
        <f>SUM(C16,E16,G16,I16,K16,M16)</f>
        <v>1</v>
      </c>
      <c r="P16" s="309">
        <f>SUM(D16,F16,H16,J16,L16,N16)</f>
        <v>1</v>
      </c>
    </row>
    <row r="17" spans="1:32" s="145" customFormat="1" ht="18.75" customHeight="1">
      <c r="A17" s="157" t="s">
        <v>15</v>
      </c>
      <c r="B17" s="158" t="s">
        <v>6</v>
      </c>
      <c r="C17" s="184"/>
      <c r="D17" s="223"/>
      <c r="E17" s="158"/>
      <c r="F17" s="185"/>
      <c r="G17" s="159"/>
      <c r="H17" s="159"/>
      <c r="I17" s="160">
        <v>1</v>
      </c>
      <c r="J17" s="158"/>
      <c r="K17" s="158"/>
      <c r="L17" s="185"/>
      <c r="M17" s="227"/>
      <c r="N17" s="181"/>
      <c r="O17" s="285">
        <f>SUM(C17:M17)</f>
        <v>1</v>
      </c>
      <c r="P17" s="308"/>
    </row>
    <row r="18" spans="1:32" ht="18.75" customHeight="1">
      <c r="A18" s="161" t="s">
        <v>16</v>
      </c>
      <c r="B18" s="187" t="s">
        <v>2</v>
      </c>
      <c r="C18" s="102">
        <f>SUM(C19,C21,C27,C32,C104,C106,C109,C151)</f>
        <v>15</v>
      </c>
      <c r="D18" s="128">
        <f>SUM(D19,D21,D27,D32,D104,D106,D109,D151)</f>
        <v>3</v>
      </c>
      <c r="E18" s="128">
        <f>SUM(E19,E21,E27,E32,E104,E106,E109,E151)</f>
        <v>17</v>
      </c>
      <c r="F18" s="128">
        <f>SUM(F19,F21,F27,F32,F104,F106,F109,F151)</f>
        <v>2</v>
      </c>
      <c r="G18" s="242">
        <f>SUM(G20,G22:G26,G28:G31,G33:G103,G105,G107:G108,G110:G150,G152:G161)</f>
        <v>167</v>
      </c>
      <c r="H18" s="129">
        <f>SUM(H19,H21,H27,H32,H104,H106,H109,H151)</f>
        <v>23</v>
      </c>
      <c r="I18" s="162">
        <f>SUM(I20,I22:I26,I28:I31,I33:I103,I105,I105,I107,I110:I150,I152:I161)</f>
        <v>144</v>
      </c>
      <c r="J18" s="129">
        <f>SUM(J19,J21,J27,J32,J104,J106,J109,J151)</f>
        <v>15</v>
      </c>
      <c r="K18" s="163">
        <f>SUM(K20,K22:K26,K28:K31,K33:K103,K105,K107:K108,K110:K150,K152:K161)</f>
        <v>10</v>
      </c>
      <c r="L18" s="187">
        <f>SUM(L19,L21,L27,L32,L104,L106,L109,L151)</f>
        <v>3</v>
      </c>
      <c r="M18" s="228">
        <f>SUM(M20,M22:M26,M28:M31,M33:M103,M105,M107:M108,M110:M150,M152:M161)</f>
        <v>1</v>
      </c>
      <c r="N18" s="225">
        <v>1</v>
      </c>
      <c r="O18" s="310">
        <f>SUM(C18,E18,G18,I18,K18,M18)</f>
        <v>354</v>
      </c>
      <c r="P18" s="310">
        <f>SUM(D18,F18,H18,J18,L18,N18)</f>
        <v>47</v>
      </c>
    </row>
    <row r="19" spans="1:32" ht="18.75" customHeight="1">
      <c r="A19" s="156" t="s">
        <v>184</v>
      </c>
      <c r="B19" s="29" t="s">
        <v>2</v>
      </c>
      <c r="C19" s="176">
        <f t="shared" ref="C19:M19" si="2">SUM(C20)</f>
        <v>0</v>
      </c>
      <c r="D19" s="114">
        <v>0</v>
      </c>
      <c r="E19" s="29">
        <f t="shared" si="2"/>
        <v>0</v>
      </c>
      <c r="F19" s="177">
        <v>0</v>
      </c>
      <c r="G19" s="30">
        <f t="shared" si="2"/>
        <v>1</v>
      </c>
      <c r="H19" s="30">
        <v>1</v>
      </c>
      <c r="I19" s="31">
        <f t="shared" si="2"/>
        <v>0</v>
      </c>
      <c r="J19" s="29">
        <v>0</v>
      </c>
      <c r="K19" s="29">
        <f t="shared" si="2"/>
        <v>0</v>
      </c>
      <c r="L19" s="177">
        <v>0</v>
      </c>
      <c r="M19" s="200">
        <f t="shared" si="2"/>
        <v>0</v>
      </c>
      <c r="N19" s="177">
        <v>0</v>
      </c>
      <c r="O19" s="309">
        <f t="shared" ref="O19:O33" si="3">SUM(C19,E19,G19,I19,K19,M19)</f>
        <v>1</v>
      </c>
      <c r="P19" s="309">
        <f>SUM(D19,F19,H19,J19,L19,N19)</f>
        <v>1</v>
      </c>
    </row>
    <row r="20" spans="1:32" ht="18.75" customHeight="1">
      <c r="A20" s="164" t="s">
        <v>17</v>
      </c>
      <c r="B20" s="115" t="s">
        <v>6</v>
      </c>
      <c r="C20" s="188"/>
      <c r="D20" s="132"/>
      <c r="E20" s="36"/>
      <c r="F20" s="189"/>
      <c r="G20" s="133">
        <v>1</v>
      </c>
      <c r="H20" s="133"/>
      <c r="I20" s="121"/>
      <c r="J20" s="36"/>
      <c r="K20" s="36"/>
      <c r="L20" s="189"/>
      <c r="M20" s="229"/>
      <c r="N20" s="189"/>
      <c r="O20" s="280">
        <f t="shared" si="3"/>
        <v>1</v>
      </c>
      <c r="P20" s="281"/>
    </row>
    <row r="21" spans="1:32" ht="18.75" customHeight="1">
      <c r="A21" s="156" t="s">
        <v>18</v>
      </c>
      <c r="B21" s="29" t="s">
        <v>2</v>
      </c>
      <c r="C21" s="176">
        <f t="shared" ref="C21:M21" si="4">SUM(C22:C26)</f>
        <v>0</v>
      </c>
      <c r="D21" s="114">
        <v>0</v>
      </c>
      <c r="E21" s="29">
        <f t="shared" si="4"/>
        <v>0</v>
      </c>
      <c r="F21" s="177">
        <v>0</v>
      </c>
      <c r="G21" s="101">
        <f t="shared" si="4"/>
        <v>4</v>
      </c>
      <c r="H21" s="101">
        <v>3</v>
      </c>
      <c r="I21" s="165">
        <f t="shared" si="4"/>
        <v>9</v>
      </c>
      <c r="J21" s="166">
        <v>3</v>
      </c>
      <c r="K21" s="166">
        <f t="shared" si="4"/>
        <v>0</v>
      </c>
      <c r="L21" s="198">
        <v>0</v>
      </c>
      <c r="M21" s="230">
        <f t="shared" si="4"/>
        <v>0</v>
      </c>
      <c r="N21" s="198">
        <v>0</v>
      </c>
      <c r="O21" s="309">
        <f t="shared" si="3"/>
        <v>13</v>
      </c>
      <c r="P21" s="309">
        <f>SUM(D21,F21,H21,J21,L21,N21)</f>
        <v>6</v>
      </c>
    </row>
    <row r="22" spans="1:32" s="145" customFormat="1" ht="18.75" customHeight="1">
      <c r="A22" s="167" t="s">
        <v>19</v>
      </c>
      <c r="B22" s="67" t="s">
        <v>20</v>
      </c>
      <c r="C22" s="190"/>
      <c r="D22" s="206"/>
      <c r="E22" s="67"/>
      <c r="F22" s="191"/>
      <c r="G22" s="149"/>
      <c r="H22" s="149"/>
      <c r="I22" s="150">
        <v>2</v>
      </c>
      <c r="J22" s="148"/>
      <c r="K22" s="148"/>
      <c r="L22" s="179"/>
      <c r="M22" s="226"/>
      <c r="N22" s="179"/>
      <c r="O22" s="280">
        <f t="shared" si="3"/>
        <v>2</v>
      </c>
      <c r="P22" s="28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</row>
    <row r="23" spans="1:32" s="145" customFormat="1" ht="18.75" customHeight="1">
      <c r="A23" s="167" t="s">
        <v>19</v>
      </c>
      <c r="B23" s="67" t="s">
        <v>21</v>
      </c>
      <c r="C23" s="190"/>
      <c r="D23" s="206"/>
      <c r="E23" s="67"/>
      <c r="F23" s="191"/>
      <c r="G23" s="149"/>
      <c r="H23" s="149"/>
      <c r="I23" s="150">
        <v>2</v>
      </c>
      <c r="J23" s="148"/>
      <c r="K23" s="148"/>
      <c r="L23" s="179"/>
      <c r="M23" s="226"/>
      <c r="N23" s="179"/>
      <c r="O23" s="280">
        <f t="shared" si="3"/>
        <v>2</v>
      </c>
      <c r="P23" s="28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</row>
    <row r="24" spans="1:32" s="145" customFormat="1" ht="18.75" customHeight="1">
      <c r="A24" s="167" t="s">
        <v>22</v>
      </c>
      <c r="B24" s="67" t="s">
        <v>20</v>
      </c>
      <c r="C24" s="190"/>
      <c r="D24" s="206"/>
      <c r="E24" s="67"/>
      <c r="F24" s="191"/>
      <c r="G24" s="149"/>
      <c r="H24" s="149"/>
      <c r="I24" s="150">
        <v>1</v>
      </c>
      <c r="J24" s="148"/>
      <c r="K24" s="148"/>
      <c r="L24" s="179"/>
      <c r="M24" s="226"/>
      <c r="N24" s="179"/>
      <c r="O24" s="280">
        <f t="shared" si="3"/>
        <v>1</v>
      </c>
      <c r="P24" s="28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</row>
    <row r="25" spans="1:32" s="145" customFormat="1" ht="18.75" customHeight="1">
      <c r="A25" s="167" t="s">
        <v>23</v>
      </c>
      <c r="B25" s="67" t="s">
        <v>20</v>
      </c>
      <c r="C25" s="190"/>
      <c r="D25" s="206"/>
      <c r="E25" s="67"/>
      <c r="F25" s="191"/>
      <c r="G25" s="149">
        <v>3</v>
      </c>
      <c r="H25" s="149"/>
      <c r="I25" s="150">
        <v>3</v>
      </c>
      <c r="J25" s="148"/>
      <c r="K25" s="148"/>
      <c r="L25" s="179"/>
      <c r="M25" s="226"/>
      <c r="N25" s="179"/>
      <c r="O25" s="280">
        <f t="shared" si="3"/>
        <v>6</v>
      </c>
      <c r="P25" s="28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</row>
    <row r="26" spans="1:32" s="145" customFormat="1" ht="18.75" customHeight="1">
      <c r="A26" s="167" t="s">
        <v>23</v>
      </c>
      <c r="B26" s="67" t="s">
        <v>24</v>
      </c>
      <c r="C26" s="190"/>
      <c r="D26" s="206"/>
      <c r="E26" s="67"/>
      <c r="F26" s="191"/>
      <c r="G26" s="149">
        <v>1</v>
      </c>
      <c r="H26" s="149"/>
      <c r="I26" s="150">
        <v>1</v>
      </c>
      <c r="J26" s="148"/>
      <c r="K26" s="148"/>
      <c r="L26" s="179"/>
      <c r="M26" s="226"/>
      <c r="N26" s="179"/>
      <c r="O26" s="280">
        <f t="shared" si="3"/>
        <v>2</v>
      </c>
      <c r="P26" s="28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</row>
    <row r="27" spans="1:32" s="145" customFormat="1" ht="18.75" customHeight="1">
      <c r="A27" s="156" t="s">
        <v>25</v>
      </c>
      <c r="B27" s="29" t="s">
        <v>2</v>
      </c>
      <c r="C27" s="176">
        <f t="shared" ref="C27:M27" si="5">SUM(C28:C31)</f>
        <v>0</v>
      </c>
      <c r="D27" s="114">
        <v>0</v>
      </c>
      <c r="E27" s="29">
        <f t="shared" si="5"/>
        <v>0</v>
      </c>
      <c r="F27" s="177">
        <v>0</v>
      </c>
      <c r="G27" s="101">
        <f t="shared" si="5"/>
        <v>4</v>
      </c>
      <c r="H27" s="101">
        <v>4</v>
      </c>
      <c r="I27" s="165">
        <f t="shared" si="5"/>
        <v>6</v>
      </c>
      <c r="J27" s="166">
        <v>2</v>
      </c>
      <c r="K27" s="166">
        <f t="shared" si="5"/>
        <v>1</v>
      </c>
      <c r="L27" s="198">
        <v>1</v>
      </c>
      <c r="M27" s="230">
        <f t="shared" si="5"/>
        <v>0</v>
      </c>
      <c r="N27" s="198">
        <v>0</v>
      </c>
      <c r="O27" s="309">
        <f t="shared" si="3"/>
        <v>11</v>
      </c>
      <c r="P27" s="309">
        <f>SUM(D27,F27,H27,J27,L27,N27)</f>
        <v>7</v>
      </c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</row>
    <row r="28" spans="1:32" s="145" customFormat="1" ht="18.75" customHeight="1">
      <c r="A28" s="167" t="s">
        <v>19</v>
      </c>
      <c r="B28" s="67" t="s">
        <v>20</v>
      </c>
      <c r="C28" s="190"/>
      <c r="D28" s="206"/>
      <c r="E28" s="67"/>
      <c r="F28" s="191"/>
      <c r="G28" s="149"/>
      <c r="H28" s="149"/>
      <c r="I28" s="150">
        <v>2</v>
      </c>
      <c r="J28" s="148"/>
      <c r="K28" s="148">
        <v>1</v>
      </c>
      <c r="L28" s="179"/>
      <c r="M28" s="226"/>
      <c r="N28" s="179"/>
      <c r="O28" s="280">
        <f t="shared" si="3"/>
        <v>3</v>
      </c>
      <c r="P28" s="28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</row>
    <row r="29" spans="1:32" s="145" customFormat="1" ht="18.75" customHeight="1">
      <c r="A29" s="167" t="s">
        <v>19</v>
      </c>
      <c r="B29" s="67" t="s">
        <v>21</v>
      </c>
      <c r="C29" s="190"/>
      <c r="D29" s="206"/>
      <c r="E29" s="67"/>
      <c r="F29" s="191"/>
      <c r="G29" s="149">
        <v>4</v>
      </c>
      <c r="H29" s="149"/>
      <c r="I29" s="150">
        <v>2</v>
      </c>
      <c r="J29" s="148"/>
      <c r="K29" s="148"/>
      <c r="L29" s="179"/>
      <c r="M29" s="226"/>
      <c r="N29" s="179"/>
      <c r="O29" s="280">
        <f t="shared" si="3"/>
        <v>6</v>
      </c>
      <c r="P29" s="28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</row>
    <row r="30" spans="1:32" s="145" customFormat="1">
      <c r="A30" s="167" t="s">
        <v>22</v>
      </c>
      <c r="B30" s="67" t="s">
        <v>20</v>
      </c>
      <c r="C30" s="190"/>
      <c r="D30" s="206"/>
      <c r="E30" s="67"/>
      <c r="F30" s="191"/>
      <c r="G30" s="149"/>
      <c r="H30" s="149"/>
      <c r="I30" s="150">
        <v>1</v>
      </c>
      <c r="J30" s="148"/>
      <c r="K30" s="148"/>
      <c r="L30" s="179"/>
      <c r="M30" s="226"/>
      <c r="N30" s="179"/>
      <c r="O30" s="280">
        <f t="shared" si="3"/>
        <v>1</v>
      </c>
      <c r="P30" s="28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</row>
    <row r="31" spans="1:32" s="145" customFormat="1" ht="18.75" customHeight="1">
      <c r="A31" s="167" t="s">
        <v>23</v>
      </c>
      <c r="B31" s="67" t="s">
        <v>24</v>
      </c>
      <c r="C31" s="190"/>
      <c r="D31" s="206"/>
      <c r="E31" s="67"/>
      <c r="F31" s="191"/>
      <c r="G31" s="149"/>
      <c r="H31" s="149"/>
      <c r="I31" s="150">
        <v>1</v>
      </c>
      <c r="J31" s="148"/>
      <c r="K31" s="148"/>
      <c r="L31" s="179"/>
      <c r="M31" s="226"/>
      <c r="N31" s="179"/>
      <c r="O31" s="280">
        <f t="shared" si="3"/>
        <v>1</v>
      </c>
      <c r="P31" s="28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</row>
    <row r="32" spans="1:32">
      <c r="A32" s="156" t="s">
        <v>185</v>
      </c>
      <c r="B32" s="29" t="s">
        <v>2</v>
      </c>
      <c r="C32" s="176">
        <f>SUM(C33:C103)</f>
        <v>10</v>
      </c>
      <c r="D32" s="114">
        <v>1</v>
      </c>
      <c r="E32" s="29">
        <f t="shared" ref="E32" si="6">SUM(E33:E103)</f>
        <v>11</v>
      </c>
      <c r="F32" s="177">
        <v>1</v>
      </c>
      <c r="G32" s="101">
        <f>SUM(G33:G103)</f>
        <v>123</v>
      </c>
      <c r="H32" s="101">
        <v>9</v>
      </c>
      <c r="I32" s="165">
        <f>SUM(I33:I103)</f>
        <v>90</v>
      </c>
      <c r="J32" s="166">
        <v>6</v>
      </c>
      <c r="K32" s="166">
        <f>SUM(K33:K103)</f>
        <v>8</v>
      </c>
      <c r="L32" s="198">
        <v>1</v>
      </c>
      <c r="M32" s="230">
        <f>SUM(M33:M103)</f>
        <v>1</v>
      </c>
      <c r="N32" s="198">
        <v>1</v>
      </c>
      <c r="O32" s="309">
        <f>SUM(C32,E32,G32,I32,K32,M32)</f>
        <v>243</v>
      </c>
      <c r="P32" s="309">
        <f>SUM(D32,F32,H32,J32,L32,N32)</f>
        <v>19</v>
      </c>
    </row>
    <row r="33" spans="1:16">
      <c r="A33" s="164" t="s">
        <v>26</v>
      </c>
      <c r="B33" s="115" t="s">
        <v>6</v>
      </c>
      <c r="C33" s="192"/>
      <c r="D33" s="118"/>
      <c r="E33" s="115"/>
      <c r="F33" s="193"/>
      <c r="G33" s="168"/>
      <c r="H33" s="168"/>
      <c r="I33" s="169">
        <v>1</v>
      </c>
      <c r="J33" s="67"/>
      <c r="K33" s="67"/>
      <c r="L33" s="191"/>
      <c r="M33" s="226"/>
      <c r="N33" s="179"/>
      <c r="O33" s="280">
        <f t="shared" si="3"/>
        <v>1</v>
      </c>
      <c r="P33" s="281"/>
    </row>
    <row r="34" spans="1:16" ht="18.75" customHeight="1">
      <c r="A34" s="167" t="s">
        <v>27</v>
      </c>
      <c r="B34" s="148" t="s">
        <v>20</v>
      </c>
      <c r="C34" s="178">
        <v>1</v>
      </c>
      <c r="D34" s="221"/>
      <c r="E34" s="148"/>
      <c r="F34" s="179"/>
      <c r="G34" s="168">
        <v>3</v>
      </c>
      <c r="H34" s="168"/>
      <c r="I34" s="169">
        <v>1</v>
      </c>
      <c r="J34" s="67"/>
      <c r="K34" s="67"/>
      <c r="L34" s="191"/>
      <c r="M34" s="226"/>
      <c r="N34" s="179"/>
      <c r="O34" s="280">
        <f t="shared" ref="O34:O97" si="7">SUM(C34,E34,G34,I34,K34,M34)</f>
        <v>5</v>
      </c>
      <c r="P34" s="281"/>
    </row>
    <row r="35" spans="1:16" ht="18.75" customHeight="1">
      <c r="A35" s="167" t="s">
        <v>27</v>
      </c>
      <c r="B35" s="148" t="s">
        <v>24</v>
      </c>
      <c r="C35" s="178"/>
      <c r="D35" s="221"/>
      <c r="E35" s="148">
        <v>1</v>
      </c>
      <c r="F35" s="179"/>
      <c r="G35" s="168">
        <v>2</v>
      </c>
      <c r="H35" s="168"/>
      <c r="I35" s="169">
        <v>1</v>
      </c>
      <c r="J35" s="67"/>
      <c r="K35" s="67"/>
      <c r="L35" s="191"/>
      <c r="M35" s="226">
        <v>1</v>
      </c>
      <c r="N35" s="179"/>
      <c r="O35" s="280">
        <f t="shared" si="7"/>
        <v>5</v>
      </c>
      <c r="P35" s="281"/>
    </row>
    <row r="36" spans="1:16" ht="18.75" customHeight="1">
      <c r="A36" s="167" t="s">
        <v>28</v>
      </c>
      <c r="B36" s="148" t="s">
        <v>20</v>
      </c>
      <c r="C36" s="178"/>
      <c r="D36" s="221"/>
      <c r="E36" s="148"/>
      <c r="F36" s="179"/>
      <c r="G36" s="168">
        <v>1</v>
      </c>
      <c r="H36" s="168"/>
      <c r="I36" s="169">
        <v>1</v>
      </c>
      <c r="J36" s="67"/>
      <c r="K36" s="67"/>
      <c r="L36" s="191"/>
      <c r="M36" s="226"/>
      <c r="N36" s="179"/>
      <c r="O36" s="280">
        <f t="shared" si="7"/>
        <v>2</v>
      </c>
      <c r="P36" s="281"/>
    </row>
    <row r="37" spans="1:16" ht="18.75" customHeight="1">
      <c r="A37" s="167" t="s">
        <v>28</v>
      </c>
      <c r="B37" s="148" t="s">
        <v>24</v>
      </c>
      <c r="C37" s="178"/>
      <c r="D37" s="221"/>
      <c r="E37" s="148"/>
      <c r="F37" s="179"/>
      <c r="G37" s="168">
        <v>5</v>
      </c>
      <c r="H37" s="168"/>
      <c r="I37" s="169">
        <v>3</v>
      </c>
      <c r="J37" s="67"/>
      <c r="K37" s="67"/>
      <c r="L37" s="191"/>
      <c r="M37" s="226"/>
      <c r="N37" s="179"/>
      <c r="O37" s="280">
        <f t="shared" si="7"/>
        <v>8</v>
      </c>
      <c r="P37" s="281"/>
    </row>
    <row r="38" spans="1:16" ht="18.75" customHeight="1">
      <c r="A38" s="167" t="s">
        <v>29</v>
      </c>
      <c r="B38" s="148" t="s">
        <v>20</v>
      </c>
      <c r="C38" s="178"/>
      <c r="D38" s="221"/>
      <c r="E38" s="148"/>
      <c r="F38" s="179"/>
      <c r="G38" s="168"/>
      <c r="H38" s="168"/>
      <c r="I38" s="169">
        <v>1</v>
      </c>
      <c r="J38" s="67"/>
      <c r="K38" s="67"/>
      <c r="L38" s="191"/>
      <c r="M38" s="226"/>
      <c r="N38" s="179"/>
      <c r="O38" s="280">
        <f t="shared" si="7"/>
        <v>1</v>
      </c>
      <c r="P38" s="281"/>
    </row>
    <row r="39" spans="1:16" ht="18.75" customHeight="1">
      <c r="A39" s="167" t="s">
        <v>29</v>
      </c>
      <c r="B39" s="148" t="s">
        <v>24</v>
      </c>
      <c r="C39" s="178"/>
      <c r="D39" s="221"/>
      <c r="E39" s="148"/>
      <c r="F39" s="179"/>
      <c r="G39" s="168">
        <v>3</v>
      </c>
      <c r="H39" s="168"/>
      <c r="I39" s="169"/>
      <c r="J39" s="67"/>
      <c r="K39" s="67"/>
      <c r="L39" s="191"/>
      <c r="M39" s="226"/>
      <c r="N39" s="179"/>
      <c r="O39" s="280">
        <f t="shared" si="7"/>
        <v>3</v>
      </c>
      <c r="P39" s="281"/>
    </row>
    <row r="40" spans="1:16" ht="18.75" customHeight="1">
      <c r="A40" s="167" t="s">
        <v>30</v>
      </c>
      <c r="B40" s="148" t="s">
        <v>20</v>
      </c>
      <c r="C40" s="178"/>
      <c r="D40" s="221"/>
      <c r="E40" s="148"/>
      <c r="F40" s="179"/>
      <c r="G40" s="168"/>
      <c r="H40" s="168"/>
      <c r="I40" s="169">
        <v>1</v>
      </c>
      <c r="J40" s="67"/>
      <c r="K40" s="67"/>
      <c r="L40" s="191"/>
      <c r="M40" s="226"/>
      <c r="N40" s="179"/>
      <c r="O40" s="280">
        <f t="shared" si="7"/>
        <v>1</v>
      </c>
      <c r="P40" s="281"/>
    </row>
    <row r="41" spans="1:16" ht="18.75" customHeight="1">
      <c r="A41" s="167" t="s">
        <v>30</v>
      </c>
      <c r="B41" s="148" t="s">
        <v>24</v>
      </c>
      <c r="C41" s="178"/>
      <c r="D41" s="221"/>
      <c r="E41" s="148"/>
      <c r="F41" s="179"/>
      <c r="G41" s="168">
        <v>1</v>
      </c>
      <c r="H41" s="168"/>
      <c r="I41" s="169">
        <v>1</v>
      </c>
      <c r="J41" s="67"/>
      <c r="K41" s="67"/>
      <c r="L41" s="191"/>
      <c r="M41" s="226"/>
      <c r="N41" s="179"/>
      <c r="O41" s="280">
        <f t="shared" si="7"/>
        <v>2</v>
      </c>
      <c r="P41" s="281"/>
    </row>
    <row r="42" spans="1:16" ht="18.75" customHeight="1">
      <c r="A42" s="167" t="s">
        <v>31</v>
      </c>
      <c r="B42" s="148" t="s">
        <v>20</v>
      </c>
      <c r="C42" s="178"/>
      <c r="D42" s="221"/>
      <c r="E42" s="148"/>
      <c r="F42" s="179"/>
      <c r="G42" s="168"/>
      <c r="H42" s="168"/>
      <c r="I42" s="169">
        <v>1</v>
      </c>
      <c r="J42" s="67"/>
      <c r="K42" s="67"/>
      <c r="L42" s="191"/>
      <c r="M42" s="226"/>
      <c r="N42" s="179"/>
      <c r="O42" s="280">
        <f t="shared" si="7"/>
        <v>1</v>
      </c>
      <c r="P42" s="281"/>
    </row>
    <row r="43" spans="1:16" ht="18.75" customHeight="1">
      <c r="A43" s="167" t="s">
        <v>32</v>
      </c>
      <c r="B43" s="148" t="s">
        <v>6</v>
      </c>
      <c r="C43" s="178"/>
      <c r="D43" s="221"/>
      <c r="E43" s="148">
        <v>1</v>
      </c>
      <c r="F43" s="179"/>
      <c r="G43" s="168">
        <v>1</v>
      </c>
      <c r="H43" s="168"/>
      <c r="I43" s="169">
        <v>1</v>
      </c>
      <c r="J43" s="67"/>
      <c r="K43" s="67"/>
      <c r="L43" s="191"/>
      <c r="M43" s="226"/>
      <c r="N43" s="179"/>
      <c r="O43" s="280">
        <f t="shared" si="7"/>
        <v>3</v>
      </c>
      <c r="P43" s="281"/>
    </row>
    <row r="44" spans="1:16" ht="18.75" customHeight="1">
      <c r="A44" s="167" t="s">
        <v>33</v>
      </c>
      <c r="B44" s="148" t="s">
        <v>20</v>
      </c>
      <c r="C44" s="178"/>
      <c r="D44" s="221"/>
      <c r="E44" s="148"/>
      <c r="F44" s="179"/>
      <c r="G44" s="168">
        <v>2</v>
      </c>
      <c r="H44" s="168"/>
      <c r="I44" s="169">
        <v>2</v>
      </c>
      <c r="J44" s="67"/>
      <c r="K44" s="67"/>
      <c r="L44" s="191"/>
      <c r="M44" s="226"/>
      <c r="N44" s="179"/>
      <c r="O44" s="280">
        <f t="shared" si="7"/>
        <v>4</v>
      </c>
      <c r="P44" s="281"/>
    </row>
    <row r="45" spans="1:16" ht="18.75" customHeight="1">
      <c r="A45" s="167" t="s">
        <v>33</v>
      </c>
      <c r="B45" s="148" t="s">
        <v>24</v>
      </c>
      <c r="C45" s="178">
        <v>1</v>
      </c>
      <c r="D45" s="221"/>
      <c r="E45" s="148"/>
      <c r="F45" s="179"/>
      <c r="G45" s="168">
        <v>4</v>
      </c>
      <c r="H45" s="168"/>
      <c r="I45" s="169">
        <v>3</v>
      </c>
      <c r="J45" s="67"/>
      <c r="K45" s="67"/>
      <c r="L45" s="191"/>
      <c r="M45" s="226"/>
      <c r="N45" s="179"/>
      <c r="O45" s="280">
        <f t="shared" si="7"/>
        <v>8</v>
      </c>
      <c r="P45" s="281"/>
    </row>
    <row r="46" spans="1:16" ht="18.75" customHeight="1">
      <c r="A46" s="167" t="s">
        <v>33</v>
      </c>
      <c r="B46" s="148" t="s">
        <v>6</v>
      </c>
      <c r="C46" s="178"/>
      <c r="D46" s="221"/>
      <c r="E46" s="148"/>
      <c r="F46" s="179"/>
      <c r="G46" s="168">
        <v>3</v>
      </c>
      <c r="H46" s="168"/>
      <c r="I46" s="169"/>
      <c r="J46" s="67"/>
      <c r="K46" s="67"/>
      <c r="L46" s="191"/>
      <c r="M46" s="226"/>
      <c r="N46" s="179"/>
      <c r="O46" s="280">
        <f t="shared" si="7"/>
        <v>3</v>
      </c>
      <c r="P46" s="281"/>
    </row>
    <row r="47" spans="1:16" ht="18.75" customHeight="1">
      <c r="A47" s="167" t="s">
        <v>34</v>
      </c>
      <c r="B47" s="148" t="s">
        <v>6</v>
      </c>
      <c r="C47" s="178"/>
      <c r="D47" s="221"/>
      <c r="E47" s="148"/>
      <c r="F47" s="179"/>
      <c r="G47" s="168">
        <v>1</v>
      </c>
      <c r="H47" s="168"/>
      <c r="I47" s="169">
        <v>1</v>
      </c>
      <c r="J47" s="67"/>
      <c r="K47" s="67"/>
      <c r="L47" s="191"/>
      <c r="M47" s="226"/>
      <c r="N47" s="179"/>
      <c r="O47" s="280">
        <f t="shared" si="7"/>
        <v>2</v>
      </c>
      <c r="P47" s="281"/>
    </row>
    <row r="48" spans="1:16" ht="18.75" customHeight="1">
      <c r="A48" s="167" t="s">
        <v>35</v>
      </c>
      <c r="B48" s="148" t="s">
        <v>20</v>
      </c>
      <c r="C48" s="178"/>
      <c r="D48" s="221"/>
      <c r="E48" s="148"/>
      <c r="F48" s="179"/>
      <c r="G48" s="168">
        <v>9</v>
      </c>
      <c r="H48" s="168"/>
      <c r="I48" s="169">
        <v>3</v>
      </c>
      <c r="J48" s="67"/>
      <c r="K48" s="67"/>
      <c r="L48" s="191"/>
      <c r="M48" s="226"/>
      <c r="N48" s="179"/>
      <c r="O48" s="280">
        <f t="shared" si="7"/>
        <v>12</v>
      </c>
      <c r="P48" s="281"/>
    </row>
    <row r="49" spans="1:16" ht="18.75" customHeight="1">
      <c r="A49" s="167" t="s">
        <v>35</v>
      </c>
      <c r="B49" s="148" t="s">
        <v>24</v>
      </c>
      <c r="C49" s="178">
        <v>1</v>
      </c>
      <c r="D49" s="221"/>
      <c r="E49" s="148"/>
      <c r="F49" s="179"/>
      <c r="G49" s="168">
        <v>8</v>
      </c>
      <c r="H49" s="168"/>
      <c r="I49" s="169">
        <v>1</v>
      </c>
      <c r="J49" s="67"/>
      <c r="K49" s="67"/>
      <c r="L49" s="191"/>
      <c r="M49" s="226"/>
      <c r="N49" s="179"/>
      <c r="O49" s="280">
        <f t="shared" si="7"/>
        <v>10</v>
      </c>
      <c r="P49" s="281"/>
    </row>
    <row r="50" spans="1:16" ht="18.75" customHeight="1">
      <c r="A50" s="167" t="s">
        <v>36</v>
      </c>
      <c r="B50" s="148" t="s">
        <v>20</v>
      </c>
      <c r="C50" s="178"/>
      <c r="D50" s="221"/>
      <c r="E50" s="148"/>
      <c r="F50" s="179"/>
      <c r="G50" s="168">
        <v>1</v>
      </c>
      <c r="H50" s="168"/>
      <c r="I50" s="169"/>
      <c r="J50" s="67"/>
      <c r="K50" s="67"/>
      <c r="L50" s="191"/>
      <c r="M50" s="226"/>
      <c r="N50" s="179"/>
      <c r="O50" s="280">
        <f t="shared" si="7"/>
        <v>1</v>
      </c>
      <c r="P50" s="281"/>
    </row>
    <row r="51" spans="1:16" ht="18.75" customHeight="1">
      <c r="A51" s="167" t="s">
        <v>37</v>
      </c>
      <c r="B51" s="148" t="s">
        <v>24</v>
      </c>
      <c r="C51" s="178"/>
      <c r="D51" s="221"/>
      <c r="E51" s="148"/>
      <c r="F51" s="179"/>
      <c r="G51" s="168">
        <v>1</v>
      </c>
      <c r="H51" s="168"/>
      <c r="I51" s="169"/>
      <c r="J51" s="67"/>
      <c r="K51" s="67"/>
      <c r="L51" s="191"/>
      <c r="M51" s="226"/>
      <c r="N51" s="179"/>
      <c r="O51" s="280">
        <f t="shared" si="7"/>
        <v>1</v>
      </c>
      <c r="P51" s="281"/>
    </row>
    <row r="52" spans="1:16" ht="18.75" customHeight="1">
      <c r="A52" s="167" t="s">
        <v>38</v>
      </c>
      <c r="B52" s="148" t="s">
        <v>24</v>
      </c>
      <c r="C52" s="178"/>
      <c r="D52" s="221"/>
      <c r="E52" s="148"/>
      <c r="F52" s="179"/>
      <c r="G52" s="168">
        <v>1</v>
      </c>
      <c r="H52" s="168"/>
      <c r="I52" s="169"/>
      <c r="J52" s="67"/>
      <c r="K52" s="67"/>
      <c r="L52" s="191"/>
      <c r="M52" s="226"/>
      <c r="N52" s="179"/>
      <c r="O52" s="280">
        <f t="shared" si="7"/>
        <v>1</v>
      </c>
      <c r="P52" s="281"/>
    </row>
    <row r="53" spans="1:16" ht="18.75" customHeight="1">
      <c r="A53" s="167" t="s">
        <v>39</v>
      </c>
      <c r="B53" s="148" t="s">
        <v>24</v>
      </c>
      <c r="C53" s="178"/>
      <c r="D53" s="221"/>
      <c r="E53" s="148"/>
      <c r="F53" s="179"/>
      <c r="G53" s="168">
        <v>1</v>
      </c>
      <c r="H53" s="168"/>
      <c r="I53" s="169"/>
      <c r="J53" s="67"/>
      <c r="K53" s="67"/>
      <c r="L53" s="191"/>
      <c r="M53" s="226"/>
      <c r="N53" s="179"/>
      <c r="O53" s="280">
        <f t="shared" si="7"/>
        <v>1</v>
      </c>
      <c r="P53" s="281"/>
    </row>
    <row r="54" spans="1:16" ht="18.75" customHeight="1">
      <c r="A54" s="167" t="s">
        <v>40</v>
      </c>
      <c r="B54" s="148" t="s">
        <v>20</v>
      </c>
      <c r="C54" s="178"/>
      <c r="D54" s="221"/>
      <c r="E54" s="148"/>
      <c r="F54" s="179"/>
      <c r="G54" s="168">
        <v>1</v>
      </c>
      <c r="H54" s="168"/>
      <c r="I54" s="169">
        <v>2</v>
      </c>
      <c r="J54" s="67"/>
      <c r="K54" s="67"/>
      <c r="L54" s="191"/>
      <c r="M54" s="226"/>
      <c r="N54" s="179"/>
      <c r="O54" s="280">
        <f t="shared" si="7"/>
        <v>3</v>
      </c>
      <c r="P54" s="281"/>
    </row>
    <row r="55" spans="1:16" ht="18.75" customHeight="1">
      <c r="A55" s="167" t="s">
        <v>40</v>
      </c>
      <c r="B55" s="148" t="s">
        <v>21</v>
      </c>
      <c r="C55" s="178"/>
      <c r="D55" s="221"/>
      <c r="E55" s="148"/>
      <c r="F55" s="179"/>
      <c r="G55" s="168">
        <v>2</v>
      </c>
      <c r="H55" s="168"/>
      <c r="I55" s="169">
        <v>2</v>
      </c>
      <c r="J55" s="67"/>
      <c r="K55" s="67">
        <v>1</v>
      </c>
      <c r="L55" s="191"/>
      <c r="M55" s="226"/>
      <c r="N55" s="179"/>
      <c r="O55" s="280">
        <f t="shared" si="7"/>
        <v>5</v>
      </c>
      <c r="P55" s="281"/>
    </row>
    <row r="56" spans="1:16" ht="18.75" customHeight="1">
      <c r="A56" s="167" t="s">
        <v>41</v>
      </c>
      <c r="B56" s="148" t="s">
        <v>20</v>
      </c>
      <c r="C56" s="178"/>
      <c r="D56" s="221"/>
      <c r="E56" s="148"/>
      <c r="F56" s="179"/>
      <c r="G56" s="168"/>
      <c r="H56" s="168"/>
      <c r="I56" s="169">
        <v>1</v>
      </c>
      <c r="J56" s="67"/>
      <c r="K56" s="67"/>
      <c r="L56" s="191"/>
      <c r="M56" s="226"/>
      <c r="N56" s="179"/>
      <c r="O56" s="280">
        <f t="shared" si="7"/>
        <v>1</v>
      </c>
      <c r="P56" s="281"/>
    </row>
    <row r="57" spans="1:16" ht="18.75" customHeight="1">
      <c r="A57" s="167" t="s">
        <v>41</v>
      </c>
      <c r="B57" s="148" t="s">
        <v>21</v>
      </c>
      <c r="C57" s="178"/>
      <c r="D57" s="221"/>
      <c r="E57" s="148"/>
      <c r="F57" s="179"/>
      <c r="G57" s="168"/>
      <c r="H57" s="168"/>
      <c r="I57" s="169">
        <v>1</v>
      </c>
      <c r="J57" s="67"/>
      <c r="K57" s="67"/>
      <c r="L57" s="191"/>
      <c r="M57" s="226"/>
      <c r="N57" s="179"/>
      <c r="O57" s="280">
        <f t="shared" si="7"/>
        <v>1</v>
      </c>
      <c r="P57" s="281"/>
    </row>
    <row r="58" spans="1:16" ht="18.75" customHeight="1">
      <c r="A58" s="167" t="s">
        <v>42</v>
      </c>
      <c r="B58" s="148" t="s">
        <v>20</v>
      </c>
      <c r="C58" s="178"/>
      <c r="D58" s="221"/>
      <c r="E58" s="148"/>
      <c r="F58" s="179"/>
      <c r="G58" s="168"/>
      <c r="H58" s="168"/>
      <c r="I58" s="169">
        <v>1</v>
      </c>
      <c r="J58" s="67"/>
      <c r="K58" s="67"/>
      <c r="L58" s="191"/>
      <c r="M58" s="226"/>
      <c r="N58" s="179"/>
      <c r="O58" s="280">
        <f t="shared" si="7"/>
        <v>1</v>
      </c>
      <c r="P58" s="281"/>
    </row>
    <row r="59" spans="1:16" ht="18.75" customHeight="1">
      <c r="A59" s="167" t="s">
        <v>42</v>
      </c>
      <c r="B59" s="148" t="s">
        <v>21</v>
      </c>
      <c r="C59" s="178"/>
      <c r="D59" s="221"/>
      <c r="E59" s="148"/>
      <c r="F59" s="179"/>
      <c r="G59" s="168"/>
      <c r="H59" s="168"/>
      <c r="I59" s="169">
        <v>1</v>
      </c>
      <c r="J59" s="67"/>
      <c r="K59" s="67"/>
      <c r="L59" s="191"/>
      <c r="M59" s="226"/>
      <c r="N59" s="179"/>
      <c r="O59" s="280">
        <f t="shared" si="7"/>
        <v>1</v>
      </c>
      <c r="P59" s="281"/>
    </row>
    <row r="60" spans="1:16" ht="18.75" customHeight="1">
      <c r="A60" s="167" t="s">
        <v>43</v>
      </c>
      <c r="B60" s="67" t="s">
        <v>20</v>
      </c>
      <c r="C60" s="190"/>
      <c r="D60" s="206"/>
      <c r="E60" s="67"/>
      <c r="F60" s="191"/>
      <c r="G60" s="168"/>
      <c r="H60" s="168"/>
      <c r="I60" s="169">
        <v>2</v>
      </c>
      <c r="J60" s="67"/>
      <c r="K60" s="67"/>
      <c r="L60" s="191"/>
      <c r="M60" s="226"/>
      <c r="N60" s="179"/>
      <c r="O60" s="280">
        <f t="shared" si="7"/>
        <v>2</v>
      </c>
      <c r="P60" s="281"/>
    </row>
    <row r="61" spans="1:16" ht="18.75" customHeight="1">
      <c r="A61" s="167" t="s">
        <v>43</v>
      </c>
      <c r="B61" s="67" t="s">
        <v>24</v>
      </c>
      <c r="C61" s="190"/>
      <c r="D61" s="206"/>
      <c r="E61" s="67"/>
      <c r="F61" s="191"/>
      <c r="G61" s="168"/>
      <c r="H61" s="168"/>
      <c r="I61" s="169">
        <v>3</v>
      </c>
      <c r="J61" s="67"/>
      <c r="K61" s="67"/>
      <c r="L61" s="191"/>
      <c r="M61" s="226"/>
      <c r="N61" s="179"/>
      <c r="O61" s="280">
        <f t="shared" si="7"/>
        <v>3</v>
      </c>
      <c r="P61" s="281"/>
    </row>
    <row r="62" spans="1:16" ht="18.75" customHeight="1">
      <c r="A62" s="167" t="s">
        <v>44</v>
      </c>
      <c r="B62" s="148" t="s">
        <v>20</v>
      </c>
      <c r="C62" s="178"/>
      <c r="D62" s="221"/>
      <c r="E62" s="148"/>
      <c r="F62" s="179"/>
      <c r="G62" s="168">
        <v>3</v>
      </c>
      <c r="H62" s="168"/>
      <c r="I62" s="169">
        <v>2</v>
      </c>
      <c r="J62" s="67"/>
      <c r="K62" s="67">
        <v>1</v>
      </c>
      <c r="L62" s="191"/>
      <c r="M62" s="226"/>
      <c r="N62" s="179"/>
      <c r="O62" s="280">
        <f t="shared" si="7"/>
        <v>6</v>
      </c>
      <c r="P62" s="281"/>
    </row>
    <row r="63" spans="1:16" ht="18.75" customHeight="1">
      <c r="A63" s="167" t="s">
        <v>44</v>
      </c>
      <c r="B63" s="148" t="s">
        <v>21</v>
      </c>
      <c r="C63" s="178"/>
      <c r="D63" s="221"/>
      <c r="E63" s="148">
        <v>1</v>
      </c>
      <c r="F63" s="179"/>
      <c r="G63" s="168">
        <v>2</v>
      </c>
      <c r="H63" s="168"/>
      <c r="I63" s="169">
        <v>1</v>
      </c>
      <c r="J63" s="67"/>
      <c r="K63" s="67"/>
      <c r="L63" s="191"/>
      <c r="M63" s="226"/>
      <c r="N63" s="179"/>
      <c r="O63" s="280">
        <f t="shared" si="7"/>
        <v>4</v>
      </c>
      <c r="P63" s="281"/>
    </row>
    <row r="64" spans="1:16" ht="18.75" customHeight="1">
      <c r="A64" s="167" t="s">
        <v>45</v>
      </c>
      <c r="B64" s="148" t="s">
        <v>24</v>
      </c>
      <c r="C64" s="178"/>
      <c r="D64" s="221"/>
      <c r="E64" s="148"/>
      <c r="F64" s="179"/>
      <c r="G64" s="168">
        <v>2</v>
      </c>
      <c r="H64" s="168"/>
      <c r="I64" s="169"/>
      <c r="J64" s="67"/>
      <c r="K64" s="67"/>
      <c r="L64" s="191"/>
      <c r="M64" s="226"/>
      <c r="N64" s="179"/>
      <c r="O64" s="280">
        <f t="shared" si="7"/>
        <v>2</v>
      </c>
      <c r="P64" s="281"/>
    </row>
    <row r="65" spans="1:19" ht="18.75" customHeight="1">
      <c r="A65" s="167" t="s">
        <v>45</v>
      </c>
      <c r="B65" s="148" t="s">
        <v>6</v>
      </c>
      <c r="C65" s="178"/>
      <c r="D65" s="221"/>
      <c r="E65" s="148"/>
      <c r="F65" s="179"/>
      <c r="G65" s="168">
        <v>1</v>
      </c>
      <c r="H65" s="168"/>
      <c r="I65" s="169"/>
      <c r="J65" s="67"/>
      <c r="K65" s="67"/>
      <c r="L65" s="191"/>
      <c r="M65" s="226"/>
      <c r="N65" s="179"/>
      <c r="O65" s="280">
        <f t="shared" si="7"/>
        <v>1</v>
      </c>
      <c r="P65" s="281"/>
    </row>
    <row r="66" spans="1:19" ht="18.75" customHeight="1">
      <c r="A66" s="167" t="s">
        <v>46</v>
      </c>
      <c r="B66" s="148" t="s">
        <v>20</v>
      </c>
      <c r="C66" s="178">
        <v>1</v>
      </c>
      <c r="D66" s="221"/>
      <c r="E66" s="148"/>
      <c r="F66" s="179"/>
      <c r="G66" s="168">
        <v>6</v>
      </c>
      <c r="H66" s="168"/>
      <c r="I66" s="169">
        <v>4</v>
      </c>
      <c r="J66" s="67"/>
      <c r="K66" s="67"/>
      <c r="L66" s="191"/>
      <c r="M66" s="226"/>
      <c r="N66" s="179"/>
      <c r="O66" s="280">
        <f t="shared" si="7"/>
        <v>11</v>
      </c>
      <c r="P66" s="281"/>
    </row>
    <row r="67" spans="1:19" ht="18.75" customHeight="1">
      <c r="A67" s="167" t="s">
        <v>46</v>
      </c>
      <c r="B67" s="148" t="s">
        <v>21</v>
      </c>
      <c r="C67" s="178"/>
      <c r="D67" s="221"/>
      <c r="E67" s="148"/>
      <c r="F67" s="179"/>
      <c r="G67" s="168">
        <v>3</v>
      </c>
      <c r="H67" s="168"/>
      <c r="I67" s="169">
        <v>2</v>
      </c>
      <c r="J67" s="67"/>
      <c r="K67" s="67">
        <v>1</v>
      </c>
      <c r="L67" s="191"/>
      <c r="M67" s="226"/>
      <c r="N67" s="179"/>
      <c r="O67" s="280">
        <f t="shared" si="7"/>
        <v>6</v>
      </c>
      <c r="P67" s="281"/>
    </row>
    <row r="68" spans="1:19" ht="18.75" customHeight="1">
      <c r="A68" s="167" t="s">
        <v>46</v>
      </c>
      <c r="B68" s="148" t="s">
        <v>6</v>
      </c>
      <c r="C68" s="178"/>
      <c r="D68" s="221"/>
      <c r="E68" s="148"/>
      <c r="F68" s="179"/>
      <c r="G68" s="168">
        <v>1</v>
      </c>
      <c r="H68" s="168"/>
      <c r="I68" s="169"/>
      <c r="J68" s="67"/>
      <c r="K68" s="67"/>
      <c r="L68" s="191"/>
      <c r="M68" s="226"/>
      <c r="N68" s="179"/>
      <c r="O68" s="280">
        <f t="shared" si="7"/>
        <v>1</v>
      </c>
      <c r="P68" s="281"/>
      <c r="S68" s="1" t="s">
        <v>179</v>
      </c>
    </row>
    <row r="69" spans="1:19" ht="18.75" customHeight="1">
      <c r="A69" s="167" t="s">
        <v>47</v>
      </c>
      <c r="B69" s="148" t="s">
        <v>20</v>
      </c>
      <c r="C69" s="178"/>
      <c r="D69" s="221"/>
      <c r="E69" s="148"/>
      <c r="F69" s="179"/>
      <c r="G69" s="168">
        <v>1</v>
      </c>
      <c r="H69" s="168"/>
      <c r="I69" s="169">
        <v>1</v>
      </c>
      <c r="J69" s="67"/>
      <c r="K69" s="67">
        <v>1</v>
      </c>
      <c r="L69" s="191"/>
      <c r="M69" s="226"/>
      <c r="N69" s="179"/>
      <c r="O69" s="280">
        <f t="shared" si="7"/>
        <v>3</v>
      </c>
      <c r="P69" s="281"/>
    </row>
    <row r="70" spans="1:19" ht="18.75" customHeight="1">
      <c r="A70" s="167" t="s">
        <v>47</v>
      </c>
      <c r="B70" s="148" t="s">
        <v>24</v>
      </c>
      <c r="C70" s="178"/>
      <c r="D70" s="221"/>
      <c r="E70" s="148"/>
      <c r="F70" s="179"/>
      <c r="G70" s="168">
        <v>3</v>
      </c>
      <c r="H70" s="168"/>
      <c r="I70" s="169">
        <v>4</v>
      </c>
      <c r="J70" s="67"/>
      <c r="K70" s="67"/>
      <c r="L70" s="191"/>
      <c r="M70" s="226"/>
      <c r="N70" s="179"/>
      <c r="O70" s="280">
        <f t="shared" si="7"/>
        <v>7</v>
      </c>
      <c r="P70" s="281"/>
    </row>
    <row r="71" spans="1:19" ht="18.75" customHeight="1">
      <c r="A71" s="167" t="s">
        <v>48</v>
      </c>
      <c r="B71" s="148" t="s">
        <v>20</v>
      </c>
      <c r="C71" s="178"/>
      <c r="D71" s="221"/>
      <c r="E71" s="148"/>
      <c r="F71" s="179"/>
      <c r="G71" s="168"/>
      <c r="H71" s="168"/>
      <c r="I71" s="169">
        <v>1</v>
      </c>
      <c r="J71" s="67"/>
      <c r="K71" s="67"/>
      <c r="L71" s="191"/>
      <c r="M71" s="226"/>
      <c r="N71" s="179"/>
      <c r="O71" s="280">
        <f t="shared" si="7"/>
        <v>1</v>
      </c>
      <c r="P71" s="281"/>
    </row>
    <row r="72" spans="1:19" ht="18.75" customHeight="1">
      <c r="A72" s="167" t="s">
        <v>48</v>
      </c>
      <c r="B72" s="148" t="s">
        <v>24</v>
      </c>
      <c r="C72" s="178"/>
      <c r="D72" s="221"/>
      <c r="E72" s="148"/>
      <c r="F72" s="179"/>
      <c r="G72" s="168"/>
      <c r="H72" s="168"/>
      <c r="I72" s="169">
        <v>2</v>
      </c>
      <c r="J72" s="67"/>
      <c r="K72" s="67">
        <v>1</v>
      </c>
      <c r="L72" s="191"/>
      <c r="M72" s="226"/>
      <c r="N72" s="179"/>
      <c r="O72" s="280">
        <f t="shared" si="7"/>
        <v>3</v>
      </c>
      <c r="P72" s="281"/>
    </row>
    <row r="73" spans="1:19" ht="18.75" customHeight="1">
      <c r="A73" s="167" t="s">
        <v>49</v>
      </c>
      <c r="B73" s="148" t="s">
        <v>6</v>
      </c>
      <c r="C73" s="178"/>
      <c r="D73" s="221"/>
      <c r="E73" s="148"/>
      <c r="F73" s="179"/>
      <c r="G73" s="168">
        <v>1</v>
      </c>
      <c r="H73" s="168"/>
      <c r="I73" s="169">
        <v>1</v>
      </c>
      <c r="J73" s="67"/>
      <c r="K73" s="67"/>
      <c r="L73" s="191"/>
      <c r="M73" s="226"/>
      <c r="N73" s="179"/>
      <c r="O73" s="280">
        <f t="shared" si="7"/>
        <v>2</v>
      </c>
      <c r="P73" s="281"/>
    </row>
    <row r="74" spans="1:19" ht="18.75" customHeight="1">
      <c r="A74" s="167" t="s">
        <v>19</v>
      </c>
      <c r="B74" s="148" t="s">
        <v>24</v>
      </c>
      <c r="C74" s="178"/>
      <c r="D74" s="221"/>
      <c r="E74" s="148"/>
      <c r="F74" s="179"/>
      <c r="G74" s="168">
        <v>1</v>
      </c>
      <c r="H74" s="168"/>
      <c r="I74" s="169">
        <v>1</v>
      </c>
      <c r="J74" s="67"/>
      <c r="K74" s="67"/>
      <c r="L74" s="191"/>
      <c r="M74" s="226"/>
      <c r="N74" s="179"/>
      <c r="O74" s="280">
        <f t="shared" si="7"/>
        <v>2</v>
      </c>
      <c r="P74" s="281"/>
    </row>
    <row r="75" spans="1:19" ht="18.75" customHeight="1">
      <c r="A75" s="167" t="s">
        <v>22</v>
      </c>
      <c r="B75" s="148" t="s">
        <v>24</v>
      </c>
      <c r="C75" s="178"/>
      <c r="D75" s="221"/>
      <c r="E75" s="148"/>
      <c r="F75" s="179"/>
      <c r="G75" s="168">
        <v>2</v>
      </c>
      <c r="H75" s="168"/>
      <c r="I75" s="169"/>
      <c r="J75" s="67"/>
      <c r="K75" s="67">
        <v>1</v>
      </c>
      <c r="L75" s="191"/>
      <c r="M75" s="226"/>
      <c r="N75" s="179"/>
      <c r="O75" s="280">
        <f t="shared" si="7"/>
        <v>3</v>
      </c>
      <c r="P75" s="281"/>
    </row>
    <row r="76" spans="1:19" ht="18.75" customHeight="1">
      <c r="A76" s="167" t="s">
        <v>50</v>
      </c>
      <c r="B76" s="67" t="s">
        <v>6</v>
      </c>
      <c r="C76" s="190"/>
      <c r="D76" s="206"/>
      <c r="E76" s="67"/>
      <c r="F76" s="191"/>
      <c r="G76" s="168"/>
      <c r="H76" s="168"/>
      <c r="I76" s="169">
        <v>2</v>
      </c>
      <c r="J76" s="67"/>
      <c r="K76" s="67"/>
      <c r="L76" s="191"/>
      <c r="M76" s="226"/>
      <c r="N76" s="179"/>
      <c r="O76" s="280">
        <f t="shared" si="7"/>
        <v>2</v>
      </c>
      <c r="P76" s="281"/>
    </row>
    <row r="77" spans="1:19" ht="18.75" customHeight="1">
      <c r="A77" s="167" t="s">
        <v>51</v>
      </c>
      <c r="B77" s="148" t="s">
        <v>20</v>
      </c>
      <c r="C77" s="178">
        <v>1</v>
      </c>
      <c r="D77" s="221"/>
      <c r="E77" s="148"/>
      <c r="F77" s="179"/>
      <c r="G77" s="168">
        <v>1</v>
      </c>
      <c r="H77" s="168"/>
      <c r="I77" s="169">
        <v>6</v>
      </c>
      <c r="J77" s="67"/>
      <c r="K77" s="67"/>
      <c r="L77" s="191"/>
      <c r="M77" s="226"/>
      <c r="N77" s="179"/>
      <c r="O77" s="280">
        <f t="shared" si="7"/>
        <v>8</v>
      </c>
      <c r="P77" s="281"/>
    </row>
    <row r="78" spans="1:19" ht="18.75" customHeight="1">
      <c r="A78" s="170" t="s">
        <v>51</v>
      </c>
      <c r="B78" s="148" t="s">
        <v>24</v>
      </c>
      <c r="C78" s="178"/>
      <c r="D78" s="221"/>
      <c r="E78" s="148">
        <v>1</v>
      </c>
      <c r="F78" s="179"/>
      <c r="G78" s="168">
        <v>6</v>
      </c>
      <c r="H78" s="168"/>
      <c r="I78" s="169">
        <v>3</v>
      </c>
      <c r="J78" s="67"/>
      <c r="K78" s="67">
        <v>1</v>
      </c>
      <c r="L78" s="191"/>
      <c r="M78" s="226"/>
      <c r="N78" s="179"/>
      <c r="O78" s="280">
        <f t="shared" si="7"/>
        <v>11</v>
      </c>
      <c r="P78" s="281"/>
    </row>
    <row r="79" spans="1:19" ht="18.75" customHeight="1">
      <c r="A79" s="170" t="s">
        <v>51</v>
      </c>
      <c r="B79" s="148" t="s">
        <v>6</v>
      </c>
      <c r="C79" s="178"/>
      <c r="D79" s="221"/>
      <c r="E79" s="148"/>
      <c r="F79" s="179"/>
      <c r="G79" s="168">
        <v>1</v>
      </c>
      <c r="H79" s="168"/>
      <c r="I79" s="169"/>
      <c r="J79" s="67"/>
      <c r="K79" s="67"/>
      <c r="L79" s="191"/>
      <c r="M79" s="226"/>
      <c r="N79" s="179"/>
      <c r="O79" s="280">
        <f t="shared" si="7"/>
        <v>1</v>
      </c>
      <c r="P79" s="281"/>
    </row>
    <row r="80" spans="1:19" ht="18.75" customHeight="1">
      <c r="A80" s="167" t="s">
        <v>52</v>
      </c>
      <c r="B80" s="148" t="s">
        <v>20</v>
      </c>
      <c r="C80" s="178"/>
      <c r="D80" s="221"/>
      <c r="E80" s="148"/>
      <c r="F80" s="179"/>
      <c r="G80" s="168">
        <v>3</v>
      </c>
      <c r="H80" s="168"/>
      <c r="I80" s="169">
        <v>2</v>
      </c>
      <c r="J80" s="67"/>
      <c r="K80" s="67"/>
      <c r="L80" s="191"/>
      <c r="M80" s="226"/>
      <c r="N80" s="179"/>
      <c r="O80" s="280">
        <f t="shared" si="7"/>
        <v>5</v>
      </c>
      <c r="P80" s="281"/>
    </row>
    <row r="81" spans="1:16" ht="18.75" customHeight="1">
      <c r="A81" s="167" t="s">
        <v>52</v>
      </c>
      <c r="B81" s="148" t="s">
        <v>24</v>
      </c>
      <c r="C81" s="178"/>
      <c r="D81" s="221"/>
      <c r="E81" s="148"/>
      <c r="F81" s="179"/>
      <c r="G81" s="168">
        <v>3</v>
      </c>
      <c r="H81" s="168"/>
      <c r="I81" s="169">
        <v>6</v>
      </c>
      <c r="J81" s="67"/>
      <c r="K81" s="67"/>
      <c r="L81" s="191"/>
      <c r="M81" s="226"/>
      <c r="N81" s="179"/>
      <c r="O81" s="280">
        <f t="shared" si="7"/>
        <v>9</v>
      </c>
      <c r="P81" s="281"/>
    </row>
    <row r="82" spans="1:16" ht="18.75" customHeight="1">
      <c r="A82" s="167" t="s">
        <v>53</v>
      </c>
      <c r="B82" s="148" t="s">
        <v>6</v>
      </c>
      <c r="C82" s="178"/>
      <c r="D82" s="221"/>
      <c r="E82" s="148"/>
      <c r="F82" s="179"/>
      <c r="G82" s="168"/>
      <c r="H82" s="168"/>
      <c r="I82" s="169">
        <v>5</v>
      </c>
      <c r="J82" s="67"/>
      <c r="K82" s="67">
        <v>1</v>
      </c>
      <c r="L82" s="191"/>
      <c r="M82" s="226"/>
      <c r="N82" s="179"/>
      <c r="O82" s="280">
        <f t="shared" si="7"/>
        <v>6</v>
      </c>
      <c r="P82" s="281"/>
    </row>
    <row r="83" spans="1:16" ht="18.75" customHeight="1">
      <c r="A83" s="170" t="s">
        <v>54</v>
      </c>
      <c r="B83" s="115" t="s">
        <v>6</v>
      </c>
      <c r="C83" s="192"/>
      <c r="D83" s="118"/>
      <c r="E83" s="115"/>
      <c r="F83" s="193"/>
      <c r="G83" s="168">
        <v>1</v>
      </c>
      <c r="H83" s="168"/>
      <c r="I83" s="169"/>
      <c r="J83" s="67"/>
      <c r="K83" s="67"/>
      <c r="L83" s="191"/>
      <c r="M83" s="226"/>
      <c r="N83" s="179"/>
      <c r="O83" s="280">
        <f t="shared" si="7"/>
        <v>1</v>
      </c>
      <c r="P83" s="281"/>
    </row>
    <row r="84" spans="1:16" ht="18.75" customHeight="1">
      <c r="A84" s="167" t="s">
        <v>55</v>
      </c>
      <c r="B84" s="148" t="s">
        <v>20</v>
      </c>
      <c r="C84" s="178"/>
      <c r="D84" s="221"/>
      <c r="E84" s="148">
        <v>1</v>
      </c>
      <c r="F84" s="179"/>
      <c r="G84" s="168">
        <v>2</v>
      </c>
      <c r="H84" s="168"/>
      <c r="I84" s="169">
        <v>1</v>
      </c>
      <c r="J84" s="67"/>
      <c r="K84" s="67"/>
      <c r="L84" s="191"/>
      <c r="M84" s="226"/>
      <c r="N84" s="179"/>
      <c r="O84" s="280">
        <f t="shared" si="7"/>
        <v>4</v>
      </c>
      <c r="P84" s="281"/>
    </row>
    <row r="85" spans="1:16" ht="18.75" customHeight="1">
      <c r="A85" s="167" t="s">
        <v>55</v>
      </c>
      <c r="B85" s="148" t="s">
        <v>24</v>
      </c>
      <c r="C85" s="178">
        <v>1</v>
      </c>
      <c r="D85" s="221"/>
      <c r="E85" s="148"/>
      <c r="F85" s="179"/>
      <c r="G85" s="168"/>
      <c r="H85" s="168"/>
      <c r="I85" s="169">
        <v>1</v>
      </c>
      <c r="J85" s="67"/>
      <c r="K85" s="67"/>
      <c r="L85" s="191"/>
      <c r="M85" s="226"/>
      <c r="N85" s="179"/>
      <c r="O85" s="280">
        <f t="shared" si="7"/>
        <v>2</v>
      </c>
      <c r="P85" s="281"/>
    </row>
    <row r="86" spans="1:16" ht="18.75" customHeight="1">
      <c r="A86" s="167" t="s">
        <v>56</v>
      </c>
      <c r="B86" s="115" t="s">
        <v>24</v>
      </c>
      <c r="C86" s="192"/>
      <c r="D86" s="118"/>
      <c r="E86" s="115"/>
      <c r="F86" s="193"/>
      <c r="G86" s="168">
        <v>1</v>
      </c>
      <c r="H86" s="168"/>
      <c r="I86" s="169">
        <v>1</v>
      </c>
      <c r="J86" s="67"/>
      <c r="K86" s="67"/>
      <c r="L86" s="191"/>
      <c r="M86" s="226"/>
      <c r="N86" s="179"/>
      <c r="O86" s="280">
        <f t="shared" si="7"/>
        <v>2</v>
      </c>
      <c r="P86" s="281"/>
    </row>
    <row r="87" spans="1:16" ht="18.75" customHeight="1">
      <c r="A87" s="167" t="s">
        <v>56</v>
      </c>
      <c r="B87" s="115" t="s">
        <v>57</v>
      </c>
      <c r="C87" s="192"/>
      <c r="D87" s="118"/>
      <c r="E87" s="115"/>
      <c r="F87" s="193"/>
      <c r="G87" s="168"/>
      <c r="H87" s="168"/>
      <c r="I87" s="169">
        <v>1</v>
      </c>
      <c r="J87" s="67"/>
      <c r="K87" s="67"/>
      <c r="L87" s="191"/>
      <c r="M87" s="226"/>
      <c r="N87" s="179"/>
      <c r="O87" s="280">
        <f t="shared" si="7"/>
        <v>1</v>
      </c>
      <c r="P87" s="281"/>
    </row>
    <row r="88" spans="1:16" ht="18.75" customHeight="1">
      <c r="A88" s="167" t="s">
        <v>11</v>
      </c>
      <c r="B88" s="115" t="s">
        <v>6</v>
      </c>
      <c r="C88" s="192"/>
      <c r="D88" s="118"/>
      <c r="E88" s="115">
        <v>2</v>
      </c>
      <c r="F88" s="193"/>
      <c r="G88" s="168">
        <v>5</v>
      </c>
      <c r="H88" s="168"/>
      <c r="I88" s="169"/>
      <c r="J88" s="67"/>
      <c r="K88" s="67"/>
      <c r="L88" s="191"/>
      <c r="M88" s="226"/>
      <c r="N88" s="179"/>
      <c r="O88" s="280">
        <f t="shared" si="7"/>
        <v>7</v>
      </c>
      <c r="P88" s="281"/>
    </row>
    <row r="89" spans="1:16" ht="18.75" customHeight="1">
      <c r="A89" s="167" t="s">
        <v>11</v>
      </c>
      <c r="B89" s="148" t="s">
        <v>20</v>
      </c>
      <c r="C89" s="178"/>
      <c r="D89" s="221"/>
      <c r="E89" s="148">
        <v>1</v>
      </c>
      <c r="F89" s="179"/>
      <c r="G89" s="168">
        <v>1</v>
      </c>
      <c r="H89" s="168"/>
      <c r="I89" s="169"/>
      <c r="J89" s="67"/>
      <c r="K89" s="67"/>
      <c r="L89" s="191"/>
      <c r="M89" s="226"/>
      <c r="N89" s="179"/>
      <c r="O89" s="280">
        <f t="shared" si="7"/>
        <v>2</v>
      </c>
      <c r="P89" s="281"/>
    </row>
    <row r="90" spans="1:16" ht="18.75" customHeight="1">
      <c r="A90" s="167" t="s">
        <v>58</v>
      </c>
      <c r="B90" s="148" t="s">
        <v>20</v>
      </c>
      <c r="C90" s="178"/>
      <c r="D90" s="221"/>
      <c r="E90" s="148"/>
      <c r="F90" s="179"/>
      <c r="G90" s="168">
        <v>1</v>
      </c>
      <c r="H90" s="168"/>
      <c r="I90" s="169"/>
      <c r="J90" s="67"/>
      <c r="K90" s="67"/>
      <c r="L90" s="191"/>
      <c r="M90" s="226"/>
      <c r="N90" s="179"/>
      <c r="O90" s="280">
        <f t="shared" si="7"/>
        <v>1</v>
      </c>
      <c r="P90" s="281"/>
    </row>
    <row r="91" spans="1:16" ht="18.75" customHeight="1">
      <c r="A91" s="167" t="s">
        <v>59</v>
      </c>
      <c r="B91" s="148" t="s">
        <v>20</v>
      </c>
      <c r="C91" s="178"/>
      <c r="D91" s="221"/>
      <c r="E91" s="148"/>
      <c r="F91" s="179"/>
      <c r="G91" s="168">
        <v>1</v>
      </c>
      <c r="H91" s="168"/>
      <c r="I91" s="169"/>
      <c r="J91" s="67"/>
      <c r="K91" s="67"/>
      <c r="L91" s="191"/>
      <c r="M91" s="226"/>
      <c r="N91" s="179"/>
      <c r="O91" s="280">
        <f t="shared" si="7"/>
        <v>1</v>
      </c>
      <c r="P91" s="281"/>
    </row>
    <row r="92" spans="1:16" ht="18.75" customHeight="1">
      <c r="A92" s="167" t="s">
        <v>176</v>
      </c>
      <c r="B92" s="148" t="s">
        <v>20</v>
      </c>
      <c r="C92" s="178"/>
      <c r="D92" s="221"/>
      <c r="E92" s="148"/>
      <c r="F92" s="179"/>
      <c r="G92" s="168">
        <v>1</v>
      </c>
      <c r="H92" s="168"/>
      <c r="I92" s="169"/>
      <c r="J92" s="67"/>
      <c r="K92" s="67"/>
      <c r="L92" s="191"/>
      <c r="M92" s="226"/>
      <c r="N92" s="179"/>
      <c r="O92" s="280">
        <f t="shared" si="7"/>
        <v>1</v>
      </c>
      <c r="P92" s="281"/>
    </row>
    <row r="93" spans="1:16" ht="18.75" customHeight="1">
      <c r="A93" s="167" t="s">
        <v>177</v>
      </c>
      <c r="B93" s="148" t="s">
        <v>20</v>
      </c>
      <c r="C93" s="178"/>
      <c r="D93" s="221"/>
      <c r="E93" s="148">
        <v>1</v>
      </c>
      <c r="F93" s="179"/>
      <c r="G93" s="168"/>
      <c r="H93" s="168"/>
      <c r="I93" s="169"/>
      <c r="J93" s="67"/>
      <c r="K93" s="67"/>
      <c r="L93" s="191"/>
      <c r="M93" s="226"/>
      <c r="N93" s="179"/>
      <c r="O93" s="280">
        <f t="shared" si="7"/>
        <v>1</v>
      </c>
      <c r="P93" s="281"/>
    </row>
    <row r="94" spans="1:16" ht="18.75" customHeight="1">
      <c r="A94" s="167" t="s">
        <v>15</v>
      </c>
      <c r="B94" s="115" t="s">
        <v>6</v>
      </c>
      <c r="C94" s="192"/>
      <c r="D94" s="118"/>
      <c r="E94" s="115"/>
      <c r="F94" s="193"/>
      <c r="G94" s="168">
        <v>9</v>
      </c>
      <c r="H94" s="168"/>
      <c r="I94" s="169">
        <v>3</v>
      </c>
      <c r="J94" s="67"/>
      <c r="K94" s="67"/>
      <c r="L94" s="191"/>
      <c r="M94" s="226"/>
      <c r="N94" s="179"/>
      <c r="O94" s="280">
        <f t="shared" si="7"/>
        <v>12</v>
      </c>
      <c r="P94" s="281"/>
    </row>
    <row r="95" spans="1:16" ht="18.75" customHeight="1">
      <c r="A95" s="167" t="s">
        <v>60</v>
      </c>
      <c r="B95" s="148" t="s">
        <v>20</v>
      </c>
      <c r="C95" s="178"/>
      <c r="D95" s="221"/>
      <c r="E95" s="148"/>
      <c r="F95" s="179"/>
      <c r="G95" s="168">
        <v>3</v>
      </c>
      <c r="H95" s="168"/>
      <c r="I95" s="169"/>
      <c r="J95" s="67"/>
      <c r="K95" s="67"/>
      <c r="L95" s="191"/>
      <c r="M95" s="226"/>
      <c r="N95" s="179"/>
      <c r="O95" s="280">
        <f t="shared" si="7"/>
        <v>3</v>
      </c>
      <c r="P95" s="281"/>
    </row>
    <row r="96" spans="1:16" ht="18.75" customHeight="1">
      <c r="A96" s="167" t="s">
        <v>60</v>
      </c>
      <c r="B96" s="148" t="s">
        <v>24</v>
      </c>
      <c r="C96" s="178"/>
      <c r="D96" s="221"/>
      <c r="E96" s="148"/>
      <c r="F96" s="179"/>
      <c r="G96" s="168"/>
      <c r="H96" s="168"/>
      <c r="I96" s="169">
        <v>1</v>
      </c>
      <c r="J96" s="67"/>
      <c r="K96" s="67"/>
      <c r="L96" s="191"/>
      <c r="M96" s="226"/>
      <c r="N96" s="179"/>
      <c r="O96" s="280">
        <f t="shared" si="7"/>
        <v>1</v>
      </c>
      <c r="P96" s="281"/>
    </row>
    <row r="97" spans="1:16" ht="18.75" customHeight="1">
      <c r="A97" s="167" t="s">
        <v>61</v>
      </c>
      <c r="B97" s="148" t="s">
        <v>6</v>
      </c>
      <c r="C97" s="178"/>
      <c r="D97" s="221"/>
      <c r="E97" s="148"/>
      <c r="F97" s="179"/>
      <c r="G97" s="168">
        <v>1</v>
      </c>
      <c r="H97" s="168"/>
      <c r="I97" s="169"/>
      <c r="J97" s="67"/>
      <c r="K97" s="67"/>
      <c r="L97" s="191"/>
      <c r="M97" s="226"/>
      <c r="N97" s="179"/>
      <c r="O97" s="280">
        <f t="shared" si="7"/>
        <v>1</v>
      </c>
      <c r="P97" s="281"/>
    </row>
    <row r="98" spans="1:16" ht="18.75" customHeight="1">
      <c r="A98" s="167" t="s">
        <v>62</v>
      </c>
      <c r="B98" s="115" t="s">
        <v>6</v>
      </c>
      <c r="C98" s="192">
        <v>2</v>
      </c>
      <c r="D98" s="118"/>
      <c r="E98" s="115"/>
      <c r="F98" s="193"/>
      <c r="G98" s="168">
        <v>3</v>
      </c>
      <c r="H98" s="168"/>
      <c r="I98" s="169"/>
      <c r="J98" s="67"/>
      <c r="K98" s="67"/>
      <c r="L98" s="191"/>
      <c r="M98" s="226"/>
      <c r="N98" s="179"/>
      <c r="O98" s="280">
        <f t="shared" ref="O98:P113" si="8">SUM(C98,E98,G98,I98,K98,M98)</f>
        <v>5</v>
      </c>
      <c r="P98" s="281"/>
    </row>
    <row r="99" spans="1:16" ht="18.75" customHeight="1">
      <c r="A99" s="167" t="s">
        <v>63</v>
      </c>
      <c r="B99" s="115" t="s">
        <v>6</v>
      </c>
      <c r="C99" s="192">
        <v>2</v>
      </c>
      <c r="D99" s="118"/>
      <c r="E99" s="115">
        <v>2</v>
      </c>
      <c r="F99" s="193"/>
      <c r="G99" s="168">
        <v>1</v>
      </c>
      <c r="H99" s="168"/>
      <c r="I99" s="169"/>
      <c r="J99" s="67"/>
      <c r="K99" s="67"/>
      <c r="L99" s="191"/>
      <c r="M99" s="226"/>
      <c r="N99" s="179"/>
      <c r="O99" s="280">
        <f t="shared" si="8"/>
        <v>5</v>
      </c>
      <c r="P99" s="281"/>
    </row>
    <row r="100" spans="1:16" ht="18.75" customHeight="1">
      <c r="A100" s="167" t="s">
        <v>104</v>
      </c>
      <c r="B100" s="115" t="s">
        <v>6</v>
      </c>
      <c r="C100" s="192"/>
      <c r="D100" s="118"/>
      <c r="E100" s="115"/>
      <c r="F100" s="193"/>
      <c r="G100" s="168"/>
      <c r="H100" s="168"/>
      <c r="I100" s="169">
        <v>1</v>
      </c>
      <c r="J100" s="67"/>
      <c r="K100" s="67"/>
      <c r="L100" s="191"/>
      <c r="M100" s="226"/>
      <c r="N100" s="179"/>
      <c r="O100" s="280">
        <f t="shared" si="8"/>
        <v>1</v>
      </c>
      <c r="P100" s="281"/>
    </row>
    <row r="101" spans="1:16" ht="18.75" customHeight="1">
      <c r="A101" s="167" t="s">
        <v>64</v>
      </c>
      <c r="B101" s="115" t="s">
        <v>6</v>
      </c>
      <c r="C101" s="192"/>
      <c r="D101" s="118"/>
      <c r="E101" s="115"/>
      <c r="F101" s="193"/>
      <c r="G101" s="168"/>
      <c r="H101" s="168"/>
      <c r="I101" s="169">
        <v>3</v>
      </c>
      <c r="J101" s="67"/>
      <c r="K101" s="67"/>
      <c r="L101" s="191"/>
      <c r="M101" s="226"/>
      <c r="N101" s="179"/>
      <c r="O101" s="280">
        <f t="shared" si="8"/>
        <v>3</v>
      </c>
      <c r="P101" s="281"/>
    </row>
    <row r="102" spans="1:16" ht="18.75" customHeight="1">
      <c r="A102" s="167" t="s">
        <v>65</v>
      </c>
      <c r="B102" s="115" t="s">
        <v>6</v>
      </c>
      <c r="C102" s="192"/>
      <c r="D102" s="118"/>
      <c r="E102" s="115"/>
      <c r="F102" s="193"/>
      <c r="G102" s="168">
        <v>2</v>
      </c>
      <c r="H102" s="168"/>
      <c r="I102" s="169"/>
      <c r="J102" s="67"/>
      <c r="K102" s="67"/>
      <c r="L102" s="191"/>
      <c r="M102" s="226"/>
      <c r="N102" s="179"/>
      <c r="O102" s="280">
        <f t="shared" si="8"/>
        <v>2</v>
      </c>
      <c r="P102" s="281"/>
    </row>
    <row r="103" spans="1:16" ht="18.75" customHeight="1">
      <c r="A103" s="167" t="s">
        <v>66</v>
      </c>
      <c r="B103" s="115" t="s">
        <v>6</v>
      </c>
      <c r="C103" s="192"/>
      <c r="D103" s="118"/>
      <c r="E103" s="115"/>
      <c r="F103" s="193"/>
      <c r="G103" s="168">
        <v>1</v>
      </c>
      <c r="H103" s="168"/>
      <c r="I103" s="169"/>
      <c r="J103" s="67"/>
      <c r="K103" s="67"/>
      <c r="L103" s="191"/>
      <c r="M103" s="226"/>
      <c r="N103" s="179"/>
      <c r="O103" s="280">
        <f t="shared" si="8"/>
        <v>1</v>
      </c>
      <c r="P103" s="281"/>
    </row>
    <row r="104" spans="1:16" ht="18.75" customHeight="1">
      <c r="A104" s="171" t="s">
        <v>67</v>
      </c>
      <c r="B104" s="29" t="s">
        <v>2</v>
      </c>
      <c r="C104" s="176">
        <f>SUM(C105:C105)</f>
        <v>0</v>
      </c>
      <c r="D104" s="114">
        <v>0</v>
      </c>
      <c r="E104" s="29">
        <f>SUM(E105:E105)</f>
        <v>0</v>
      </c>
      <c r="F104" s="177">
        <v>0</v>
      </c>
      <c r="G104" s="30">
        <f>SUM(G105)</f>
        <v>1</v>
      </c>
      <c r="H104" s="30">
        <v>1</v>
      </c>
      <c r="I104" s="31">
        <f>SUM(I105)</f>
        <v>0</v>
      </c>
      <c r="J104" s="29">
        <v>0</v>
      </c>
      <c r="K104" s="29">
        <f>SUM(K105)</f>
        <v>0</v>
      </c>
      <c r="L104" s="177">
        <v>0</v>
      </c>
      <c r="M104" s="200">
        <f>SUM(M105)</f>
        <v>0</v>
      </c>
      <c r="N104" s="177">
        <v>0</v>
      </c>
      <c r="O104" s="309">
        <f t="shared" si="8"/>
        <v>1</v>
      </c>
      <c r="P104" s="309">
        <f t="shared" si="8"/>
        <v>1</v>
      </c>
    </row>
    <row r="105" spans="1:16" ht="18.75" customHeight="1">
      <c r="A105" s="167" t="s">
        <v>68</v>
      </c>
      <c r="B105" s="115" t="s">
        <v>6</v>
      </c>
      <c r="C105" s="192"/>
      <c r="D105" s="118"/>
      <c r="E105" s="115"/>
      <c r="F105" s="193"/>
      <c r="G105" s="168">
        <v>1</v>
      </c>
      <c r="H105" s="168"/>
      <c r="I105" s="169"/>
      <c r="J105" s="67"/>
      <c r="K105" s="67"/>
      <c r="L105" s="191"/>
      <c r="M105" s="226"/>
      <c r="N105" s="179"/>
      <c r="O105" s="280">
        <f t="shared" si="8"/>
        <v>1</v>
      </c>
      <c r="P105" s="281"/>
    </row>
    <row r="106" spans="1:16" ht="34.5" customHeight="1">
      <c r="A106" s="156" t="s">
        <v>186</v>
      </c>
      <c r="B106" s="29" t="s">
        <v>2</v>
      </c>
      <c r="C106" s="176">
        <f>SUM(C107:C108)</f>
        <v>1</v>
      </c>
      <c r="D106" s="114">
        <v>1</v>
      </c>
      <c r="E106" s="29">
        <f>SUM(E107:E108)</f>
        <v>0</v>
      </c>
      <c r="F106" s="177">
        <v>0</v>
      </c>
      <c r="G106" s="30">
        <f>SUM(G107)</f>
        <v>1</v>
      </c>
      <c r="H106" s="30">
        <v>1</v>
      </c>
      <c r="I106" s="31">
        <f>SUM(I107)</f>
        <v>0</v>
      </c>
      <c r="J106" s="29">
        <v>0</v>
      </c>
      <c r="K106" s="29">
        <f>SUM(K107)</f>
        <v>0</v>
      </c>
      <c r="L106" s="177">
        <v>0</v>
      </c>
      <c r="M106" s="200">
        <f>SUM(M107)</f>
        <v>0</v>
      </c>
      <c r="N106" s="177">
        <v>0</v>
      </c>
      <c r="O106" s="309">
        <f t="shared" si="8"/>
        <v>2</v>
      </c>
      <c r="P106" s="309">
        <f t="shared" si="8"/>
        <v>2</v>
      </c>
    </row>
    <row r="107" spans="1:16" ht="18.75" customHeight="1">
      <c r="A107" s="167" t="s">
        <v>48</v>
      </c>
      <c r="B107" s="148" t="s">
        <v>20</v>
      </c>
      <c r="C107" s="178"/>
      <c r="D107" s="221"/>
      <c r="E107" s="148"/>
      <c r="F107" s="179"/>
      <c r="G107" s="168">
        <v>1</v>
      </c>
      <c r="H107" s="168"/>
      <c r="I107" s="169"/>
      <c r="J107" s="67"/>
      <c r="K107" s="67"/>
      <c r="L107" s="191"/>
      <c r="M107" s="226"/>
      <c r="N107" s="179"/>
      <c r="O107" s="280">
        <f t="shared" si="8"/>
        <v>1</v>
      </c>
      <c r="P107" s="281"/>
    </row>
    <row r="108" spans="1:16" ht="18.75" customHeight="1">
      <c r="A108" s="146" t="s">
        <v>55</v>
      </c>
      <c r="B108" s="202" t="s">
        <v>20</v>
      </c>
      <c r="C108" s="178">
        <v>1</v>
      </c>
      <c r="D108" s="221"/>
      <c r="E108" s="148"/>
      <c r="F108" s="179"/>
      <c r="G108" s="168"/>
      <c r="H108" s="168"/>
      <c r="I108" s="169"/>
      <c r="J108" s="67"/>
      <c r="K108" s="67"/>
      <c r="L108" s="191"/>
      <c r="M108" s="226"/>
      <c r="N108" s="179"/>
      <c r="O108" s="280">
        <f t="shared" si="8"/>
        <v>1</v>
      </c>
      <c r="P108" s="281"/>
    </row>
    <row r="109" spans="1:16" ht="18.75" customHeight="1">
      <c r="A109" s="171" t="s">
        <v>69</v>
      </c>
      <c r="B109" s="29" t="s">
        <v>2</v>
      </c>
      <c r="C109" s="176">
        <f t="shared" ref="C109:M109" si="9">SUM(C110:C150)</f>
        <v>4</v>
      </c>
      <c r="D109" s="114">
        <v>1</v>
      </c>
      <c r="E109" s="29">
        <f t="shared" si="9"/>
        <v>6</v>
      </c>
      <c r="F109" s="177">
        <v>1</v>
      </c>
      <c r="G109" s="30">
        <f t="shared" si="9"/>
        <v>33</v>
      </c>
      <c r="H109" s="30">
        <v>4</v>
      </c>
      <c r="I109" s="31">
        <f t="shared" si="9"/>
        <v>30</v>
      </c>
      <c r="J109" s="29">
        <v>3</v>
      </c>
      <c r="K109" s="29">
        <f t="shared" si="9"/>
        <v>0</v>
      </c>
      <c r="L109" s="177">
        <v>0</v>
      </c>
      <c r="M109" s="200">
        <f t="shared" si="9"/>
        <v>0</v>
      </c>
      <c r="N109" s="177">
        <v>0</v>
      </c>
      <c r="O109" s="309">
        <f t="shared" si="8"/>
        <v>73</v>
      </c>
      <c r="P109" s="309">
        <f t="shared" si="8"/>
        <v>9</v>
      </c>
    </row>
    <row r="110" spans="1:16" ht="18.75" customHeight="1">
      <c r="A110" s="167" t="s">
        <v>27</v>
      </c>
      <c r="B110" s="148" t="s">
        <v>20</v>
      </c>
      <c r="C110" s="178"/>
      <c r="D110" s="221"/>
      <c r="E110" s="148"/>
      <c r="F110" s="179"/>
      <c r="G110" s="168">
        <v>1</v>
      </c>
      <c r="H110" s="168"/>
      <c r="I110" s="169"/>
      <c r="J110" s="67"/>
      <c r="K110" s="67"/>
      <c r="L110" s="191"/>
      <c r="M110" s="226"/>
      <c r="N110" s="179"/>
      <c r="O110" s="280">
        <f t="shared" si="8"/>
        <v>1</v>
      </c>
      <c r="P110" s="281"/>
    </row>
    <row r="111" spans="1:16" ht="18.75" customHeight="1">
      <c r="A111" s="167" t="s">
        <v>29</v>
      </c>
      <c r="B111" s="148" t="s">
        <v>20</v>
      </c>
      <c r="C111" s="178"/>
      <c r="D111" s="221"/>
      <c r="E111" s="148"/>
      <c r="F111" s="179"/>
      <c r="G111" s="168">
        <v>1</v>
      </c>
      <c r="H111" s="168"/>
      <c r="I111" s="169"/>
      <c r="J111" s="67"/>
      <c r="K111" s="67"/>
      <c r="L111" s="191"/>
      <c r="M111" s="226"/>
      <c r="N111" s="179"/>
      <c r="O111" s="280">
        <f t="shared" si="8"/>
        <v>1</v>
      </c>
      <c r="P111" s="281"/>
    </row>
    <row r="112" spans="1:16" ht="18.75" customHeight="1">
      <c r="A112" s="167" t="s">
        <v>70</v>
      </c>
      <c r="B112" s="67" t="s">
        <v>20</v>
      </c>
      <c r="C112" s="190"/>
      <c r="D112" s="206"/>
      <c r="E112" s="67"/>
      <c r="F112" s="191"/>
      <c r="G112" s="168"/>
      <c r="H112" s="168"/>
      <c r="I112" s="169">
        <v>1</v>
      </c>
      <c r="J112" s="67"/>
      <c r="K112" s="67"/>
      <c r="L112" s="191"/>
      <c r="M112" s="226"/>
      <c r="N112" s="179"/>
      <c r="O112" s="280">
        <f t="shared" si="8"/>
        <v>1</v>
      </c>
      <c r="P112" s="281"/>
    </row>
    <row r="113" spans="1:16" ht="18.75" customHeight="1">
      <c r="A113" s="167" t="s">
        <v>71</v>
      </c>
      <c r="B113" s="148" t="s">
        <v>20</v>
      </c>
      <c r="C113" s="178"/>
      <c r="D113" s="221"/>
      <c r="E113" s="148"/>
      <c r="F113" s="179"/>
      <c r="G113" s="168"/>
      <c r="H113" s="168"/>
      <c r="I113" s="169">
        <v>1</v>
      </c>
      <c r="J113" s="67"/>
      <c r="K113" s="67"/>
      <c r="L113" s="191"/>
      <c r="M113" s="226"/>
      <c r="N113" s="179"/>
      <c r="O113" s="280">
        <f t="shared" si="8"/>
        <v>1</v>
      </c>
      <c r="P113" s="281"/>
    </row>
    <row r="114" spans="1:16" ht="18.75" customHeight="1">
      <c r="A114" s="167" t="s">
        <v>33</v>
      </c>
      <c r="B114" s="148" t="s">
        <v>20</v>
      </c>
      <c r="C114" s="178"/>
      <c r="D114" s="221"/>
      <c r="E114" s="148"/>
      <c r="F114" s="179"/>
      <c r="G114" s="168">
        <v>2</v>
      </c>
      <c r="H114" s="168"/>
      <c r="I114" s="169">
        <v>2</v>
      </c>
      <c r="J114" s="67"/>
      <c r="K114" s="67"/>
      <c r="L114" s="191"/>
      <c r="M114" s="226"/>
      <c r="N114" s="179"/>
      <c r="O114" s="280">
        <f t="shared" ref="O114:O161" si="10">SUM(C114,E114,G114,I114,K114,M114)</f>
        <v>4</v>
      </c>
      <c r="P114" s="281"/>
    </row>
    <row r="115" spans="1:16" ht="18.75" customHeight="1">
      <c r="A115" s="167" t="s">
        <v>33</v>
      </c>
      <c r="B115" s="148" t="s">
        <v>24</v>
      </c>
      <c r="C115" s="178">
        <v>1</v>
      </c>
      <c r="D115" s="221"/>
      <c r="E115" s="148"/>
      <c r="F115" s="179"/>
      <c r="G115" s="168"/>
      <c r="H115" s="168"/>
      <c r="I115" s="169">
        <v>2</v>
      </c>
      <c r="J115" s="67"/>
      <c r="K115" s="67"/>
      <c r="L115" s="191"/>
      <c r="M115" s="226"/>
      <c r="N115" s="179"/>
      <c r="O115" s="280">
        <f t="shared" si="10"/>
        <v>3</v>
      </c>
      <c r="P115" s="281"/>
    </row>
    <row r="116" spans="1:16" ht="18.75" customHeight="1">
      <c r="A116" s="167" t="s">
        <v>43</v>
      </c>
      <c r="B116" s="67" t="s">
        <v>20</v>
      </c>
      <c r="C116" s="190"/>
      <c r="D116" s="206"/>
      <c r="E116" s="67"/>
      <c r="F116" s="191"/>
      <c r="G116" s="168"/>
      <c r="H116" s="168"/>
      <c r="I116" s="169">
        <v>2</v>
      </c>
      <c r="J116" s="67"/>
      <c r="K116" s="67"/>
      <c r="L116" s="191"/>
      <c r="M116" s="226"/>
      <c r="N116" s="179"/>
      <c r="O116" s="280">
        <f t="shared" si="10"/>
        <v>2</v>
      </c>
      <c r="P116" s="281"/>
    </row>
    <row r="117" spans="1:16" ht="18.75" customHeight="1">
      <c r="A117" s="167" t="s">
        <v>44</v>
      </c>
      <c r="B117" s="67" t="s">
        <v>24</v>
      </c>
      <c r="C117" s="190"/>
      <c r="D117" s="206"/>
      <c r="E117" s="67"/>
      <c r="F117" s="191"/>
      <c r="G117" s="168"/>
      <c r="H117" s="168"/>
      <c r="I117" s="169">
        <v>1</v>
      </c>
      <c r="J117" s="67"/>
      <c r="K117" s="67"/>
      <c r="L117" s="191"/>
      <c r="M117" s="226"/>
      <c r="N117" s="179"/>
      <c r="O117" s="280">
        <f t="shared" si="10"/>
        <v>1</v>
      </c>
      <c r="P117" s="281"/>
    </row>
    <row r="118" spans="1:16" ht="18.75" customHeight="1">
      <c r="A118" s="167" t="s">
        <v>46</v>
      </c>
      <c r="B118" s="148" t="s">
        <v>20</v>
      </c>
      <c r="C118" s="178"/>
      <c r="D118" s="221"/>
      <c r="E118" s="148"/>
      <c r="F118" s="179"/>
      <c r="G118" s="168">
        <v>2</v>
      </c>
      <c r="H118" s="168"/>
      <c r="I118" s="169"/>
      <c r="J118" s="67"/>
      <c r="K118" s="67"/>
      <c r="L118" s="191"/>
      <c r="M118" s="226"/>
      <c r="N118" s="179"/>
      <c r="O118" s="280">
        <f t="shared" si="10"/>
        <v>2</v>
      </c>
      <c r="P118" s="281"/>
    </row>
    <row r="119" spans="1:16" ht="18.75" customHeight="1">
      <c r="A119" s="167" t="s">
        <v>46</v>
      </c>
      <c r="B119" s="148" t="s">
        <v>24</v>
      </c>
      <c r="C119" s="178">
        <v>1</v>
      </c>
      <c r="D119" s="221"/>
      <c r="E119" s="148"/>
      <c r="F119" s="179"/>
      <c r="G119" s="168"/>
      <c r="H119" s="168"/>
      <c r="I119" s="169">
        <v>1</v>
      </c>
      <c r="J119" s="67"/>
      <c r="K119" s="67"/>
      <c r="L119" s="191"/>
      <c r="M119" s="226"/>
      <c r="N119" s="179"/>
      <c r="O119" s="280">
        <f t="shared" si="10"/>
        <v>2</v>
      </c>
      <c r="P119" s="281"/>
    </row>
    <row r="120" spans="1:16" ht="18.75" customHeight="1">
      <c r="A120" s="167" t="s">
        <v>53</v>
      </c>
      <c r="B120" s="148" t="s">
        <v>6</v>
      </c>
      <c r="C120" s="178"/>
      <c r="D120" s="221"/>
      <c r="E120" s="148"/>
      <c r="F120" s="179"/>
      <c r="G120" s="168">
        <v>1</v>
      </c>
      <c r="H120" s="168"/>
      <c r="I120" s="169"/>
      <c r="J120" s="67"/>
      <c r="K120" s="67"/>
      <c r="L120" s="191"/>
      <c r="M120" s="226"/>
      <c r="N120" s="179"/>
      <c r="O120" s="280">
        <f t="shared" si="10"/>
        <v>1</v>
      </c>
      <c r="P120" s="281"/>
    </row>
    <row r="121" spans="1:16" ht="18.75" customHeight="1">
      <c r="A121" s="170" t="s">
        <v>72</v>
      </c>
      <c r="B121" s="115" t="s">
        <v>24</v>
      </c>
      <c r="C121" s="192"/>
      <c r="D121" s="118"/>
      <c r="E121" s="115"/>
      <c r="F121" s="193"/>
      <c r="G121" s="168">
        <v>1</v>
      </c>
      <c r="H121" s="168"/>
      <c r="I121" s="169"/>
      <c r="J121" s="67"/>
      <c r="K121" s="67"/>
      <c r="L121" s="191"/>
      <c r="M121" s="226"/>
      <c r="N121" s="179"/>
      <c r="O121" s="280">
        <f t="shared" si="10"/>
        <v>1</v>
      </c>
      <c r="P121" s="281"/>
    </row>
    <row r="122" spans="1:16" ht="18.75" customHeight="1">
      <c r="A122" s="167" t="s">
        <v>28</v>
      </c>
      <c r="B122" s="148" t="s">
        <v>20</v>
      </c>
      <c r="C122" s="178"/>
      <c r="D122" s="221"/>
      <c r="E122" s="148"/>
      <c r="F122" s="179"/>
      <c r="G122" s="168">
        <v>4</v>
      </c>
      <c r="H122" s="168"/>
      <c r="I122" s="169">
        <v>1</v>
      </c>
      <c r="J122" s="67"/>
      <c r="K122" s="67"/>
      <c r="L122" s="191"/>
      <c r="M122" s="226"/>
      <c r="N122" s="179"/>
      <c r="O122" s="280">
        <f t="shared" si="10"/>
        <v>5</v>
      </c>
      <c r="P122" s="281"/>
    </row>
    <row r="123" spans="1:16" ht="18.75" customHeight="1">
      <c r="A123" s="167" t="s">
        <v>28</v>
      </c>
      <c r="B123" s="148" t="s">
        <v>24</v>
      </c>
      <c r="C123" s="178"/>
      <c r="D123" s="221"/>
      <c r="E123" s="148">
        <v>1</v>
      </c>
      <c r="F123" s="179"/>
      <c r="G123" s="168">
        <v>3</v>
      </c>
      <c r="H123" s="168"/>
      <c r="I123" s="169"/>
      <c r="J123" s="67"/>
      <c r="K123" s="67"/>
      <c r="L123" s="191"/>
      <c r="M123" s="226"/>
      <c r="N123" s="179"/>
      <c r="O123" s="280">
        <f t="shared" si="10"/>
        <v>4</v>
      </c>
      <c r="P123" s="281"/>
    </row>
    <row r="124" spans="1:16" ht="18.75" customHeight="1">
      <c r="A124" s="167" t="s">
        <v>30</v>
      </c>
      <c r="B124" s="148" t="s">
        <v>20</v>
      </c>
      <c r="C124" s="178"/>
      <c r="D124" s="221"/>
      <c r="E124" s="148"/>
      <c r="F124" s="179"/>
      <c r="G124" s="168"/>
      <c r="H124" s="168"/>
      <c r="I124" s="169">
        <v>2</v>
      </c>
      <c r="J124" s="67"/>
      <c r="K124" s="67"/>
      <c r="L124" s="191"/>
      <c r="M124" s="226"/>
      <c r="N124" s="179"/>
      <c r="O124" s="280">
        <f t="shared" si="10"/>
        <v>2</v>
      </c>
      <c r="P124" s="281"/>
    </row>
    <row r="125" spans="1:16" ht="18.75" customHeight="1">
      <c r="A125" s="167" t="s">
        <v>30</v>
      </c>
      <c r="B125" s="148" t="s">
        <v>24</v>
      </c>
      <c r="C125" s="178"/>
      <c r="D125" s="221"/>
      <c r="E125" s="148"/>
      <c r="F125" s="179"/>
      <c r="G125" s="168">
        <v>1</v>
      </c>
      <c r="H125" s="168"/>
      <c r="I125" s="169"/>
      <c r="J125" s="67"/>
      <c r="K125" s="67"/>
      <c r="L125" s="191"/>
      <c r="M125" s="226"/>
      <c r="N125" s="179"/>
      <c r="O125" s="280">
        <f t="shared" si="10"/>
        <v>1</v>
      </c>
      <c r="P125" s="281"/>
    </row>
    <row r="126" spans="1:16" ht="18.75" customHeight="1">
      <c r="A126" s="167" t="s">
        <v>73</v>
      </c>
      <c r="B126" s="148" t="s">
        <v>24</v>
      </c>
      <c r="C126" s="178"/>
      <c r="D126" s="221"/>
      <c r="E126" s="148"/>
      <c r="F126" s="179"/>
      <c r="G126" s="168">
        <v>1</v>
      </c>
      <c r="H126" s="168"/>
      <c r="I126" s="169">
        <v>1</v>
      </c>
      <c r="J126" s="67"/>
      <c r="K126" s="67"/>
      <c r="L126" s="191"/>
      <c r="M126" s="226"/>
      <c r="N126" s="179"/>
      <c r="O126" s="280">
        <f t="shared" si="10"/>
        <v>2</v>
      </c>
      <c r="P126" s="281"/>
    </row>
    <row r="127" spans="1:16" ht="18.75" customHeight="1">
      <c r="A127" s="167" t="s">
        <v>74</v>
      </c>
      <c r="B127" s="148" t="s">
        <v>24</v>
      </c>
      <c r="C127" s="178"/>
      <c r="D127" s="221"/>
      <c r="E127" s="148"/>
      <c r="F127" s="179"/>
      <c r="G127" s="168"/>
      <c r="H127" s="168"/>
      <c r="I127" s="169">
        <v>1</v>
      </c>
      <c r="J127" s="67"/>
      <c r="K127" s="67"/>
      <c r="L127" s="191"/>
      <c r="M127" s="226"/>
      <c r="N127" s="179"/>
      <c r="O127" s="280">
        <f t="shared" si="10"/>
        <v>1</v>
      </c>
      <c r="P127" s="281"/>
    </row>
    <row r="128" spans="1:16" ht="18.75" customHeight="1">
      <c r="A128" s="167" t="s">
        <v>35</v>
      </c>
      <c r="B128" s="148" t="s">
        <v>20</v>
      </c>
      <c r="C128" s="178">
        <v>1</v>
      </c>
      <c r="D128" s="221"/>
      <c r="E128" s="148"/>
      <c r="F128" s="179"/>
      <c r="G128" s="168">
        <v>2</v>
      </c>
      <c r="H128" s="168"/>
      <c r="I128" s="169">
        <v>1</v>
      </c>
      <c r="J128" s="67"/>
      <c r="K128" s="67"/>
      <c r="L128" s="191"/>
      <c r="M128" s="226"/>
      <c r="N128" s="179"/>
      <c r="O128" s="280">
        <f t="shared" si="10"/>
        <v>4</v>
      </c>
      <c r="P128" s="281"/>
    </row>
    <row r="129" spans="1:16" ht="18.75" customHeight="1">
      <c r="A129" s="167" t="s">
        <v>35</v>
      </c>
      <c r="B129" s="148" t="s">
        <v>24</v>
      </c>
      <c r="C129" s="178">
        <v>1</v>
      </c>
      <c r="D129" s="221"/>
      <c r="E129" s="148"/>
      <c r="F129" s="179"/>
      <c r="G129" s="168"/>
      <c r="H129" s="168"/>
      <c r="I129" s="169">
        <v>3</v>
      </c>
      <c r="J129" s="67"/>
      <c r="K129" s="67"/>
      <c r="L129" s="191"/>
      <c r="M129" s="226"/>
      <c r="N129" s="179"/>
      <c r="O129" s="280">
        <f t="shared" si="10"/>
        <v>4</v>
      </c>
      <c r="P129" s="281"/>
    </row>
    <row r="130" spans="1:16" ht="18.75" customHeight="1">
      <c r="A130" s="167" t="s">
        <v>37</v>
      </c>
      <c r="B130" s="148" t="s">
        <v>20</v>
      </c>
      <c r="C130" s="178"/>
      <c r="D130" s="221"/>
      <c r="E130" s="148"/>
      <c r="F130" s="179"/>
      <c r="G130" s="168">
        <v>1</v>
      </c>
      <c r="H130" s="168"/>
      <c r="I130" s="169"/>
      <c r="J130" s="67"/>
      <c r="K130" s="67"/>
      <c r="L130" s="191"/>
      <c r="M130" s="226"/>
      <c r="N130" s="179"/>
      <c r="O130" s="280">
        <f t="shared" si="10"/>
        <v>1</v>
      </c>
      <c r="P130" s="281"/>
    </row>
    <row r="131" spans="1:16" ht="18.75" customHeight="1">
      <c r="A131" s="167" t="s">
        <v>37</v>
      </c>
      <c r="B131" s="148" t="s">
        <v>24</v>
      </c>
      <c r="C131" s="178"/>
      <c r="D131" s="221"/>
      <c r="E131" s="148"/>
      <c r="F131" s="179"/>
      <c r="G131" s="168"/>
      <c r="H131" s="168"/>
      <c r="I131" s="169">
        <v>3</v>
      </c>
      <c r="J131" s="67"/>
      <c r="K131" s="67"/>
      <c r="L131" s="191"/>
      <c r="M131" s="226"/>
      <c r="N131" s="179"/>
      <c r="O131" s="280">
        <f t="shared" si="10"/>
        <v>3</v>
      </c>
      <c r="P131" s="281"/>
    </row>
    <row r="132" spans="1:16" ht="18.75" customHeight="1">
      <c r="A132" s="167" t="s">
        <v>75</v>
      </c>
      <c r="B132" s="148" t="s">
        <v>20</v>
      </c>
      <c r="C132" s="178"/>
      <c r="D132" s="221"/>
      <c r="E132" s="148"/>
      <c r="F132" s="179"/>
      <c r="G132" s="168"/>
      <c r="H132" s="168"/>
      <c r="I132" s="169">
        <v>1</v>
      </c>
      <c r="J132" s="67"/>
      <c r="K132" s="67"/>
      <c r="L132" s="191"/>
      <c r="M132" s="226"/>
      <c r="N132" s="179"/>
      <c r="O132" s="280">
        <f t="shared" si="10"/>
        <v>1</v>
      </c>
      <c r="P132" s="281"/>
    </row>
    <row r="133" spans="1:16" ht="18.75" customHeight="1">
      <c r="A133" s="167" t="s">
        <v>50</v>
      </c>
      <c r="B133" s="148" t="s">
        <v>20</v>
      </c>
      <c r="C133" s="178"/>
      <c r="D133" s="221"/>
      <c r="E133" s="148"/>
      <c r="F133" s="179"/>
      <c r="G133" s="168">
        <v>1</v>
      </c>
      <c r="H133" s="168"/>
      <c r="I133" s="169"/>
      <c r="J133" s="67"/>
      <c r="K133" s="67"/>
      <c r="L133" s="191"/>
      <c r="M133" s="226"/>
      <c r="N133" s="179"/>
      <c r="O133" s="280">
        <f t="shared" si="10"/>
        <v>1</v>
      </c>
      <c r="P133" s="281"/>
    </row>
    <row r="134" spans="1:16" ht="18.75" customHeight="1">
      <c r="A134" s="167" t="s">
        <v>51</v>
      </c>
      <c r="B134" s="148" t="s">
        <v>20</v>
      </c>
      <c r="C134" s="178"/>
      <c r="D134" s="221"/>
      <c r="E134" s="148"/>
      <c r="F134" s="179"/>
      <c r="G134" s="168">
        <v>1</v>
      </c>
      <c r="H134" s="168"/>
      <c r="I134" s="169">
        <v>1</v>
      </c>
      <c r="J134" s="67"/>
      <c r="K134" s="67"/>
      <c r="L134" s="191"/>
      <c r="M134" s="226"/>
      <c r="N134" s="179"/>
      <c r="O134" s="280">
        <f t="shared" si="10"/>
        <v>2</v>
      </c>
      <c r="P134" s="281"/>
    </row>
    <row r="135" spans="1:16" ht="18.75" customHeight="1">
      <c r="A135" s="167" t="s">
        <v>51</v>
      </c>
      <c r="B135" s="148" t="s">
        <v>24</v>
      </c>
      <c r="C135" s="178"/>
      <c r="D135" s="221"/>
      <c r="E135" s="148"/>
      <c r="F135" s="179"/>
      <c r="G135" s="168">
        <v>2</v>
      </c>
      <c r="H135" s="168"/>
      <c r="I135" s="169"/>
      <c r="J135" s="67"/>
      <c r="K135" s="67"/>
      <c r="L135" s="191"/>
      <c r="M135" s="226"/>
      <c r="N135" s="179"/>
      <c r="O135" s="280">
        <f t="shared" si="10"/>
        <v>2</v>
      </c>
      <c r="P135" s="281"/>
    </row>
    <row r="136" spans="1:16" ht="18.75" customHeight="1">
      <c r="A136" s="167" t="s">
        <v>52</v>
      </c>
      <c r="B136" s="148" t="s">
        <v>20</v>
      </c>
      <c r="C136" s="178"/>
      <c r="D136" s="221"/>
      <c r="E136" s="148"/>
      <c r="F136" s="179"/>
      <c r="G136" s="168">
        <v>1</v>
      </c>
      <c r="H136" s="168"/>
      <c r="I136" s="169"/>
      <c r="J136" s="67"/>
      <c r="K136" s="67"/>
      <c r="L136" s="191"/>
      <c r="M136" s="226"/>
      <c r="N136" s="179"/>
      <c r="O136" s="280">
        <f t="shared" si="10"/>
        <v>1</v>
      </c>
      <c r="P136" s="281"/>
    </row>
    <row r="137" spans="1:16" ht="18.75" customHeight="1">
      <c r="A137" s="167" t="s">
        <v>23</v>
      </c>
      <c r="B137" s="148" t="s">
        <v>20</v>
      </c>
      <c r="C137" s="178"/>
      <c r="D137" s="221"/>
      <c r="E137" s="148"/>
      <c r="F137" s="179"/>
      <c r="G137" s="168">
        <v>1</v>
      </c>
      <c r="H137" s="168"/>
      <c r="I137" s="169"/>
      <c r="J137" s="67"/>
      <c r="K137" s="67"/>
      <c r="L137" s="191"/>
      <c r="M137" s="226"/>
      <c r="N137" s="179"/>
      <c r="O137" s="280">
        <f t="shared" si="10"/>
        <v>1</v>
      </c>
      <c r="P137" s="281"/>
    </row>
    <row r="138" spans="1:16" ht="18.75" customHeight="1">
      <c r="A138" s="167" t="s">
        <v>23</v>
      </c>
      <c r="B138" s="148" t="s">
        <v>24</v>
      </c>
      <c r="C138" s="178"/>
      <c r="D138" s="221"/>
      <c r="E138" s="148"/>
      <c r="F138" s="179"/>
      <c r="G138" s="168"/>
      <c r="H138" s="168"/>
      <c r="I138" s="169">
        <v>1</v>
      </c>
      <c r="J138" s="67"/>
      <c r="K138" s="67"/>
      <c r="L138" s="191"/>
      <c r="M138" s="226"/>
      <c r="N138" s="179"/>
      <c r="O138" s="280">
        <f t="shared" si="10"/>
        <v>1</v>
      </c>
      <c r="P138" s="281"/>
    </row>
    <row r="139" spans="1:16" ht="18.75" customHeight="1">
      <c r="A139" s="167" t="s">
        <v>76</v>
      </c>
      <c r="B139" s="67" t="s">
        <v>24</v>
      </c>
      <c r="C139" s="190"/>
      <c r="D139" s="206"/>
      <c r="E139" s="67"/>
      <c r="F139" s="191"/>
      <c r="G139" s="168"/>
      <c r="H139" s="168"/>
      <c r="I139" s="169">
        <v>1</v>
      </c>
      <c r="J139" s="67"/>
      <c r="K139" s="67"/>
      <c r="L139" s="191"/>
      <c r="M139" s="226"/>
      <c r="N139" s="179"/>
      <c r="O139" s="280">
        <f t="shared" si="10"/>
        <v>1</v>
      </c>
      <c r="P139" s="281"/>
    </row>
    <row r="140" spans="1:16" ht="18.75" customHeight="1">
      <c r="A140" s="167" t="s">
        <v>77</v>
      </c>
      <c r="B140" s="148" t="s">
        <v>24</v>
      </c>
      <c r="C140" s="178"/>
      <c r="D140" s="221"/>
      <c r="E140" s="148"/>
      <c r="F140" s="179"/>
      <c r="G140" s="168">
        <v>1</v>
      </c>
      <c r="H140" s="168"/>
      <c r="I140" s="169"/>
      <c r="J140" s="67"/>
      <c r="K140" s="67"/>
      <c r="L140" s="191"/>
      <c r="M140" s="226"/>
      <c r="N140" s="179"/>
      <c r="O140" s="280">
        <f t="shared" si="10"/>
        <v>1</v>
      </c>
      <c r="P140" s="281"/>
    </row>
    <row r="141" spans="1:16" ht="18.75" customHeight="1">
      <c r="A141" s="167" t="s">
        <v>11</v>
      </c>
      <c r="B141" s="148" t="s">
        <v>20</v>
      </c>
      <c r="C141" s="178"/>
      <c r="D141" s="221"/>
      <c r="E141" s="148">
        <v>1</v>
      </c>
      <c r="F141" s="179"/>
      <c r="G141" s="168"/>
      <c r="H141" s="168"/>
      <c r="I141" s="169"/>
      <c r="J141" s="67"/>
      <c r="K141" s="67"/>
      <c r="L141" s="191"/>
      <c r="M141" s="226"/>
      <c r="N141" s="179"/>
      <c r="O141" s="280">
        <f t="shared" si="10"/>
        <v>1</v>
      </c>
      <c r="P141" s="281"/>
    </row>
    <row r="142" spans="1:16" ht="18.75" customHeight="1">
      <c r="A142" s="167" t="s">
        <v>11</v>
      </c>
      <c r="B142" s="148" t="s">
        <v>24</v>
      </c>
      <c r="C142" s="178"/>
      <c r="D142" s="221"/>
      <c r="E142" s="148"/>
      <c r="F142" s="179"/>
      <c r="G142" s="168">
        <v>1</v>
      </c>
      <c r="H142" s="168"/>
      <c r="I142" s="169"/>
      <c r="J142" s="67"/>
      <c r="K142" s="67"/>
      <c r="L142" s="191"/>
      <c r="M142" s="226"/>
      <c r="N142" s="179"/>
      <c r="O142" s="280">
        <f t="shared" si="10"/>
        <v>1</v>
      </c>
      <c r="P142" s="281"/>
    </row>
    <row r="143" spans="1:16" ht="18.75" customHeight="1">
      <c r="A143" s="167" t="s">
        <v>78</v>
      </c>
      <c r="B143" s="115" t="s">
        <v>6</v>
      </c>
      <c r="C143" s="192"/>
      <c r="D143" s="118"/>
      <c r="E143" s="115"/>
      <c r="F143" s="193"/>
      <c r="G143" s="168">
        <v>3</v>
      </c>
      <c r="H143" s="168"/>
      <c r="I143" s="169">
        <v>2</v>
      </c>
      <c r="J143" s="67"/>
      <c r="K143" s="67"/>
      <c r="L143" s="191"/>
      <c r="M143" s="226"/>
      <c r="N143" s="179"/>
      <c r="O143" s="280">
        <f t="shared" si="10"/>
        <v>5</v>
      </c>
      <c r="P143" s="281"/>
    </row>
    <row r="144" spans="1:16" ht="18.75" customHeight="1">
      <c r="A144" s="167" t="s">
        <v>60</v>
      </c>
      <c r="B144" s="115" t="s">
        <v>20</v>
      </c>
      <c r="C144" s="192"/>
      <c r="D144" s="118"/>
      <c r="E144" s="115"/>
      <c r="F144" s="193"/>
      <c r="G144" s="168"/>
      <c r="H144" s="168"/>
      <c r="I144" s="169">
        <v>1</v>
      </c>
      <c r="J144" s="67"/>
      <c r="K144" s="67"/>
      <c r="L144" s="191"/>
      <c r="M144" s="226"/>
      <c r="N144" s="179"/>
      <c r="O144" s="280">
        <f t="shared" si="10"/>
        <v>1</v>
      </c>
      <c r="P144" s="281"/>
    </row>
    <row r="145" spans="1:120" ht="18.75" customHeight="1">
      <c r="A145" s="167" t="s">
        <v>60</v>
      </c>
      <c r="B145" s="148" t="s">
        <v>24</v>
      </c>
      <c r="C145" s="178"/>
      <c r="D145" s="221"/>
      <c r="E145" s="148"/>
      <c r="F145" s="179"/>
      <c r="G145" s="168">
        <v>1</v>
      </c>
      <c r="H145" s="168"/>
      <c r="I145" s="169"/>
      <c r="J145" s="67"/>
      <c r="K145" s="67"/>
      <c r="L145" s="191"/>
      <c r="M145" s="226"/>
      <c r="N145" s="179"/>
      <c r="O145" s="280">
        <f t="shared" si="10"/>
        <v>1</v>
      </c>
      <c r="P145" s="281"/>
    </row>
    <row r="146" spans="1:120" ht="18.75" customHeight="1">
      <c r="A146" s="167" t="s">
        <v>55</v>
      </c>
      <c r="B146" s="67" t="s">
        <v>20</v>
      </c>
      <c r="C146" s="190"/>
      <c r="D146" s="206"/>
      <c r="E146" s="67"/>
      <c r="F146" s="191"/>
      <c r="G146" s="168"/>
      <c r="H146" s="168"/>
      <c r="I146" s="169">
        <v>1</v>
      </c>
      <c r="J146" s="67"/>
      <c r="K146" s="67"/>
      <c r="L146" s="191"/>
      <c r="M146" s="226"/>
      <c r="N146" s="179"/>
      <c r="O146" s="280">
        <f t="shared" si="10"/>
        <v>1</v>
      </c>
      <c r="P146" s="281"/>
    </row>
    <row r="147" spans="1:120" ht="18.75" customHeight="1">
      <c r="A147" s="167" t="s">
        <v>15</v>
      </c>
      <c r="B147" s="67" t="s">
        <v>6</v>
      </c>
      <c r="C147" s="190"/>
      <c r="D147" s="206"/>
      <c r="E147" s="67">
        <v>1</v>
      </c>
      <c r="F147" s="191"/>
      <c r="G147" s="168"/>
      <c r="H147" s="168"/>
      <c r="I147" s="169"/>
      <c r="J147" s="67"/>
      <c r="K147" s="67"/>
      <c r="L147" s="191"/>
      <c r="M147" s="226"/>
      <c r="N147" s="179"/>
      <c r="O147" s="280">
        <f t="shared" si="10"/>
        <v>1</v>
      </c>
      <c r="P147" s="281"/>
    </row>
    <row r="148" spans="1:120" ht="18.75" customHeight="1">
      <c r="A148" s="167" t="s">
        <v>68</v>
      </c>
      <c r="B148" s="67" t="s">
        <v>6</v>
      </c>
      <c r="C148" s="190"/>
      <c r="D148" s="206"/>
      <c r="E148" s="67">
        <v>1</v>
      </c>
      <c r="F148" s="191"/>
      <c r="G148" s="168"/>
      <c r="H148" s="168"/>
      <c r="I148" s="169"/>
      <c r="J148" s="67"/>
      <c r="K148" s="67"/>
      <c r="L148" s="191"/>
      <c r="M148" s="226"/>
      <c r="N148" s="179"/>
      <c r="O148" s="280">
        <f t="shared" si="10"/>
        <v>1</v>
      </c>
      <c r="P148" s="281"/>
    </row>
    <row r="149" spans="1:120" ht="18.75" customHeight="1">
      <c r="A149" s="167" t="s">
        <v>62</v>
      </c>
      <c r="B149" s="115" t="s">
        <v>6</v>
      </c>
      <c r="C149" s="192"/>
      <c r="D149" s="118"/>
      <c r="E149" s="115">
        <v>1</v>
      </c>
      <c r="F149" s="193"/>
      <c r="G149" s="168">
        <v>1</v>
      </c>
      <c r="H149" s="168"/>
      <c r="I149" s="169"/>
      <c r="J149" s="67"/>
      <c r="K149" s="67"/>
      <c r="L149" s="191"/>
      <c r="M149" s="226"/>
      <c r="N149" s="179"/>
      <c r="O149" s="280">
        <f t="shared" si="10"/>
        <v>2</v>
      </c>
      <c r="P149" s="281"/>
    </row>
    <row r="150" spans="1:120" ht="18.75" customHeight="1">
      <c r="A150" s="167" t="s">
        <v>63</v>
      </c>
      <c r="B150" s="115" t="s">
        <v>6</v>
      </c>
      <c r="C150" s="192"/>
      <c r="D150" s="118"/>
      <c r="E150" s="115">
        <v>1</v>
      </c>
      <c r="F150" s="193"/>
      <c r="G150" s="168"/>
      <c r="H150" s="168"/>
      <c r="I150" s="169"/>
      <c r="J150" s="67"/>
      <c r="K150" s="67"/>
      <c r="L150" s="191"/>
      <c r="M150" s="226"/>
      <c r="N150" s="179"/>
      <c r="O150" s="280">
        <f t="shared" si="10"/>
        <v>1</v>
      </c>
      <c r="P150" s="281"/>
    </row>
    <row r="151" spans="1:120" ht="18.75" customHeight="1">
      <c r="A151" s="171" t="s">
        <v>79</v>
      </c>
      <c r="B151" s="29" t="s">
        <v>2</v>
      </c>
      <c r="C151" s="176">
        <f t="shared" ref="C151:M151" si="11">SUM(C152:C161)</f>
        <v>0</v>
      </c>
      <c r="D151" s="114">
        <v>0</v>
      </c>
      <c r="E151" s="29">
        <f t="shared" si="11"/>
        <v>0</v>
      </c>
      <c r="F151" s="177">
        <v>0</v>
      </c>
      <c r="G151" s="30">
        <f t="shared" si="11"/>
        <v>0</v>
      </c>
      <c r="H151" s="30">
        <v>0</v>
      </c>
      <c r="I151" s="31">
        <f t="shared" si="11"/>
        <v>9</v>
      </c>
      <c r="J151" s="29">
        <v>1</v>
      </c>
      <c r="K151" s="29">
        <f t="shared" si="11"/>
        <v>1</v>
      </c>
      <c r="L151" s="177">
        <v>1</v>
      </c>
      <c r="M151" s="200">
        <f t="shared" si="11"/>
        <v>0</v>
      </c>
      <c r="N151" s="177">
        <v>0</v>
      </c>
      <c r="O151" s="309">
        <f>SUM(C151,E151,G151,I151,K151,M151)</f>
        <v>10</v>
      </c>
      <c r="P151" s="309">
        <f t="shared" ref="P151" si="12">SUM(D151,F151,H151,J151,L151,N151)</f>
        <v>2</v>
      </c>
    </row>
    <row r="152" spans="1:120" s="145" customFormat="1" ht="18.75" customHeight="1">
      <c r="A152" s="167" t="s">
        <v>27</v>
      </c>
      <c r="B152" s="67" t="s">
        <v>20</v>
      </c>
      <c r="C152" s="190"/>
      <c r="D152" s="206"/>
      <c r="E152" s="67"/>
      <c r="F152" s="191"/>
      <c r="G152" s="168"/>
      <c r="H152" s="168"/>
      <c r="I152" s="169">
        <v>1</v>
      </c>
      <c r="J152" s="67"/>
      <c r="K152" s="67"/>
      <c r="L152" s="191"/>
      <c r="M152" s="226"/>
      <c r="N152" s="179"/>
      <c r="O152" s="280">
        <f t="shared" si="10"/>
        <v>1</v>
      </c>
      <c r="P152" s="28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  <c r="BT152" s="1"/>
      <c r="BU152" s="1"/>
      <c r="BV152" s="1"/>
      <c r="BW152" s="1"/>
      <c r="BX152" s="1"/>
      <c r="BY152" s="1"/>
      <c r="BZ152" s="1"/>
      <c r="CA152" s="1"/>
      <c r="CB152" s="1"/>
      <c r="CC152" s="1"/>
      <c r="CD152" s="1"/>
      <c r="CE152" s="1"/>
      <c r="CF152" s="1"/>
      <c r="CG152" s="1"/>
      <c r="CH152" s="1"/>
      <c r="CI152" s="1"/>
      <c r="CJ152" s="1"/>
      <c r="CK152" s="1"/>
      <c r="CL152" s="1"/>
      <c r="CM152" s="1"/>
      <c r="CN152" s="1"/>
      <c r="CO152" s="1"/>
      <c r="CP152" s="1"/>
      <c r="CQ152" s="1"/>
      <c r="CR152" s="1"/>
      <c r="CS152" s="1"/>
      <c r="CT152" s="1"/>
      <c r="CU152" s="1"/>
      <c r="CV152" s="1"/>
      <c r="CW152" s="1"/>
      <c r="CX152" s="1"/>
      <c r="CY152" s="1"/>
      <c r="CZ152" s="1"/>
      <c r="DA152" s="1"/>
      <c r="DB152" s="1"/>
      <c r="DC152" s="1"/>
      <c r="DD152" s="1"/>
      <c r="DE152" s="1"/>
      <c r="DF152" s="1"/>
      <c r="DG152" s="1"/>
      <c r="DH152" s="1"/>
      <c r="DI152" s="1"/>
      <c r="DJ152" s="1"/>
      <c r="DK152" s="1"/>
      <c r="DL152" s="1"/>
      <c r="DM152" s="1"/>
      <c r="DN152" s="1"/>
      <c r="DO152" s="1"/>
      <c r="DP152" s="1"/>
    </row>
    <row r="153" spans="1:120" s="145" customFormat="1" ht="18.75" customHeight="1">
      <c r="A153" s="167" t="s">
        <v>27</v>
      </c>
      <c r="B153" s="67" t="s">
        <v>24</v>
      </c>
      <c r="C153" s="190"/>
      <c r="D153" s="206"/>
      <c r="E153" s="67"/>
      <c r="F153" s="191"/>
      <c r="G153" s="168"/>
      <c r="H153" s="168"/>
      <c r="I153" s="169">
        <v>1</v>
      </c>
      <c r="J153" s="67"/>
      <c r="K153" s="67"/>
      <c r="L153" s="191"/>
      <c r="M153" s="226"/>
      <c r="N153" s="179"/>
      <c r="O153" s="280">
        <f t="shared" si="10"/>
        <v>1</v>
      </c>
      <c r="P153" s="28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1"/>
      <c r="BT153" s="1"/>
      <c r="BU153" s="1"/>
      <c r="BV153" s="1"/>
      <c r="BW153" s="1"/>
      <c r="BX153" s="1"/>
      <c r="BY153" s="1"/>
      <c r="BZ153" s="1"/>
      <c r="CA153" s="1"/>
      <c r="CB153" s="1"/>
      <c r="CC153" s="1"/>
      <c r="CD153" s="1"/>
      <c r="CE153" s="1"/>
      <c r="CF153" s="1"/>
      <c r="CG153" s="1"/>
      <c r="CH153" s="1"/>
      <c r="CI153" s="1"/>
      <c r="CJ153" s="1"/>
      <c r="CK153" s="1"/>
      <c r="CL153" s="1"/>
      <c r="CM153" s="1"/>
      <c r="CN153" s="1"/>
      <c r="CO153" s="1"/>
      <c r="CP153" s="1"/>
      <c r="CQ153" s="1"/>
      <c r="CR153" s="1"/>
      <c r="CS153" s="1"/>
      <c r="CT153" s="1"/>
      <c r="CU153" s="1"/>
      <c r="CV153" s="1"/>
      <c r="CW153" s="1"/>
      <c r="CX153" s="1"/>
      <c r="CY153" s="1"/>
      <c r="CZ153" s="1"/>
      <c r="DA153" s="1"/>
      <c r="DB153" s="1"/>
      <c r="DC153" s="1"/>
      <c r="DD153" s="1"/>
      <c r="DE153" s="1"/>
      <c r="DF153" s="1"/>
      <c r="DG153" s="1"/>
      <c r="DH153" s="1"/>
      <c r="DI153" s="1"/>
      <c r="DJ153" s="1"/>
      <c r="DK153" s="1"/>
      <c r="DL153" s="1"/>
      <c r="DM153" s="1"/>
      <c r="DN153" s="1"/>
      <c r="DO153" s="1"/>
      <c r="DP153" s="1"/>
    </row>
    <row r="154" spans="1:120" s="145" customFormat="1" ht="18.75" customHeight="1">
      <c r="A154" s="167" t="s">
        <v>70</v>
      </c>
      <c r="B154" s="67" t="s">
        <v>20</v>
      </c>
      <c r="C154" s="190"/>
      <c r="D154" s="206"/>
      <c r="E154" s="67"/>
      <c r="F154" s="191"/>
      <c r="G154" s="168"/>
      <c r="H154" s="168"/>
      <c r="I154" s="169">
        <v>1</v>
      </c>
      <c r="J154" s="67"/>
      <c r="K154" s="67"/>
      <c r="L154" s="191"/>
      <c r="M154" s="226"/>
      <c r="N154" s="179"/>
      <c r="O154" s="280">
        <f t="shared" si="10"/>
        <v>1</v>
      </c>
      <c r="P154" s="28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  <c r="BI154" s="1"/>
      <c r="BJ154" s="1"/>
      <c r="BK154" s="1"/>
      <c r="BL154" s="1"/>
      <c r="BM154" s="1"/>
      <c r="BN154" s="1"/>
      <c r="BO154" s="1"/>
      <c r="BP154" s="1"/>
      <c r="BQ154" s="1"/>
      <c r="BR154" s="1"/>
      <c r="BS154" s="1"/>
      <c r="BT154" s="1"/>
      <c r="BU154" s="1"/>
      <c r="BV154" s="1"/>
      <c r="BW154" s="1"/>
      <c r="BX154" s="1"/>
      <c r="BY154" s="1"/>
      <c r="BZ154" s="1"/>
      <c r="CA154" s="1"/>
      <c r="CB154" s="1"/>
      <c r="CC154" s="1"/>
      <c r="CD154" s="1"/>
      <c r="CE154" s="1"/>
      <c r="CF154" s="1"/>
      <c r="CG154" s="1"/>
      <c r="CH154" s="1"/>
      <c r="CI154" s="1"/>
      <c r="CJ154" s="1"/>
      <c r="CK154" s="1"/>
      <c r="CL154" s="1"/>
      <c r="CM154" s="1"/>
      <c r="CN154" s="1"/>
      <c r="CO154" s="1"/>
      <c r="CP154" s="1"/>
      <c r="CQ154" s="1"/>
      <c r="CR154" s="1"/>
      <c r="CS154" s="1"/>
      <c r="CT154" s="1"/>
      <c r="CU154" s="1"/>
      <c r="CV154" s="1"/>
      <c r="CW154" s="1"/>
      <c r="CX154" s="1"/>
      <c r="CY154" s="1"/>
      <c r="CZ154" s="1"/>
      <c r="DA154" s="1"/>
      <c r="DB154" s="1"/>
      <c r="DC154" s="1"/>
      <c r="DD154" s="1"/>
      <c r="DE154" s="1"/>
      <c r="DF154" s="1"/>
      <c r="DG154" s="1"/>
      <c r="DH154" s="1"/>
      <c r="DI154" s="1"/>
      <c r="DJ154" s="1"/>
      <c r="DK154" s="1"/>
      <c r="DL154" s="1"/>
      <c r="DM154" s="1"/>
      <c r="DN154" s="1"/>
      <c r="DO154" s="1"/>
      <c r="DP154" s="1"/>
    </row>
    <row r="155" spans="1:120" s="145" customFormat="1" ht="18.75" customHeight="1">
      <c r="A155" s="167" t="s">
        <v>70</v>
      </c>
      <c r="B155" s="67" t="s">
        <v>24</v>
      </c>
      <c r="C155" s="190"/>
      <c r="D155" s="206"/>
      <c r="E155" s="67"/>
      <c r="F155" s="191"/>
      <c r="G155" s="168"/>
      <c r="H155" s="168"/>
      <c r="I155" s="169">
        <v>1</v>
      </c>
      <c r="J155" s="67"/>
      <c r="K155" s="67"/>
      <c r="L155" s="191"/>
      <c r="M155" s="226"/>
      <c r="N155" s="179"/>
      <c r="O155" s="280">
        <f t="shared" si="10"/>
        <v>1</v>
      </c>
      <c r="P155" s="28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  <c r="BH155" s="1"/>
      <c r="BI155" s="1"/>
      <c r="BJ155" s="1"/>
      <c r="BK155" s="1"/>
      <c r="BL155" s="1"/>
      <c r="BM155" s="1"/>
      <c r="BN155" s="1"/>
      <c r="BO155" s="1"/>
      <c r="BP155" s="1"/>
      <c r="BQ155" s="1"/>
      <c r="BR155" s="1"/>
      <c r="BS155" s="1"/>
      <c r="BT155" s="1"/>
      <c r="BU155" s="1"/>
      <c r="BV155" s="1"/>
      <c r="BW155" s="1"/>
      <c r="BX155" s="1"/>
      <c r="BY155" s="1"/>
      <c r="BZ155" s="1"/>
      <c r="CA155" s="1"/>
      <c r="CB155" s="1"/>
      <c r="CC155" s="1"/>
      <c r="CD155" s="1"/>
      <c r="CE155" s="1"/>
      <c r="CF155" s="1"/>
      <c r="CG155" s="1"/>
      <c r="CH155" s="1"/>
      <c r="CI155" s="1"/>
      <c r="CJ155" s="1"/>
      <c r="CK155" s="1"/>
      <c r="CL155" s="1"/>
      <c r="CM155" s="1"/>
      <c r="CN155" s="1"/>
      <c r="CO155" s="1"/>
      <c r="CP155" s="1"/>
      <c r="CQ155" s="1"/>
      <c r="CR155" s="1"/>
      <c r="CS155" s="1"/>
      <c r="CT155" s="1"/>
      <c r="CU155" s="1"/>
      <c r="CV155" s="1"/>
      <c r="CW155" s="1"/>
      <c r="CX155" s="1"/>
      <c r="CY155" s="1"/>
      <c r="CZ155" s="1"/>
      <c r="DA155" s="1"/>
      <c r="DB155" s="1"/>
      <c r="DC155" s="1"/>
      <c r="DD155" s="1"/>
      <c r="DE155" s="1"/>
      <c r="DF155" s="1"/>
      <c r="DG155" s="1"/>
      <c r="DH155" s="1"/>
      <c r="DI155" s="1"/>
      <c r="DJ155" s="1"/>
      <c r="DK155" s="1"/>
      <c r="DL155" s="1"/>
      <c r="DM155" s="1"/>
      <c r="DN155" s="1"/>
      <c r="DO155" s="1"/>
      <c r="DP155" s="1"/>
    </row>
    <row r="156" spans="1:120" s="145" customFormat="1" ht="18.75" customHeight="1">
      <c r="A156" s="167" t="s">
        <v>33</v>
      </c>
      <c r="B156" s="67" t="s">
        <v>20</v>
      </c>
      <c r="C156" s="190"/>
      <c r="D156" s="206"/>
      <c r="E156" s="67"/>
      <c r="F156" s="191"/>
      <c r="G156" s="168"/>
      <c r="H156" s="168"/>
      <c r="I156" s="169">
        <v>1</v>
      </c>
      <c r="J156" s="67"/>
      <c r="K156" s="67"/>
      <c r="L156" s="191"/>
      <c r="M156" s="226"/>
      <c r="N156" s="179"/>
      <c r="O156" s="280">
        <f t="shared" si="10"/>
        <v>1</v>
      </c>
      <c r="P156" s="28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  <c r="BF156" s="1"/>
      <c r="BG156" s="1"/>
      <c r="BH156" s="1"/>
      <c r="BI156" s="1"/>
      <c r="BJ156" s="1"/>
      <c r="BK156" s="1"/>
      <c r="BL156" s="1"/>
      <c r="BM156" s="1"/>
      <c r="BN156" s="1"/>
      <c r="BO156" s="1"/>
      <c r="BP156" s="1"/>
      <c r="BQ156" s="1"/>
      <c r="BR156" s="1"/>
      <c r="BS156" s="1"/>
      <c r="BT156" s="1"/>
      <c r="BU156" s="1"/>
      <c r="BV156" s="1"/>
      <c r="BW156" s="1"/>
      <c r="BX156" s="1"/>
      <c r="BY156" s="1"/>
      <c r="BZ156" s="1"/>
      <c r="CA156" s="1"/>
      <c r="CB156" s="1"/>
      <c r="CC156" s="1"/>
      <c r="CD156" s="1"/>
      <c r="CE156" s="1"/>
      <c r="CF156" s="1"/>
      <c r="CG156" s="1"/>
      <c r="CH156" s="1"/>
      <c r="CI156" s="1"/>
      <c r="CJ156" s="1"/>
      <c r="CK156" s="1"/>
      <c r="CL156" s="1"/>
      <c r="CM156" s="1"/>
      <c r="CN156" s="1"/>
      <c r="CO156" s="1"/>
      <c r="CP156" s="1"/>
      <c r="CQ156" s="1"/>
      <c r="CR156" s="1"/>
      <c r="CS156" s="1"/>
      <c r="CT156" s="1"/>
      <c r="CU156" s="1"/>
      <c r="CV156" s="1"/>
      <c r="CW156" s="1"/>
      <c r="CX156" s="1"/>
      <c r="CY156" s="1"/>
      <c r="CZ156" s="1"/>
      <c r="DA156" s="1"/>
      <c r="DB156" s="1"/>
      <c r="DC156" s="1"/>
      <c r="DD156" s="1"/>
      <c r="DE156" s="1"/>
      <c r="DF156" s="1"/>
      <c r="DG156" s="1"/>
      <c r="DH156" s="1"/>
      <c r="DI156" s="1"/>
      <c r="DJ156" s="1"/>
      <c r="DK156" s="1"/>
      <c r="DL156" s="1"/>
      <c r="DM156" s="1"/>
      <c r="DN156" s="1"/>
      <c r="DO156" s="1"/>
      <c r="DP156" s="1"/>
    </row>
    <row r="157" spans="1:120" s="145" customFormat="1" ht="18.75" customHeight="1">
      <c r="A157" s="167" t="s">
        <v>46</v>
      </c>
      <c r="B157" s="67" t="s">
        <v>24</v>
      </c>
      <c r="C157" s="190"/>
      <c r="D157" s="206"/>
      <c r="E157" s="67"/>
      <c r="F157" s="191"/>
      <c r="G157" s="168"/>
      <c r="H157" s="168"/>
      <c r="I157" s="169">
        <v>1</v>
      </c>
      <c r="J157" s="67"/>
      <c r="K157" s="67"/>
      <c r="L157" s="191"/>
      <c r="M157" s="226"/>
      <c r="N157" s="179"/>
      <c r="O157" s="280">
        <f t="shared" si="10"/>
        <v>1</v>
      </c>
      <c r="P157" s="28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  <c r="BF157" s="1"/>
      <c r="BG157" s="1"/>
      <c r="BH157" s="1"/>
      <c r="BI157" s="1"/>
      <c r="BJ157" s="1"/>
      <c r="BK157" s="1"/>
      <c r="BL157" s="1"/>
      <c r="BM157" s="1"/>
      <c r="BN157" s="1"/>
      <c r="BO157" s="1"/>
      <c r="BP157" s="1"/>
      <c r="BQ157" s="1"/>
      <c r="BR157" s="1"/>
      <c r="BS157" s="1"/>
      <c r="BT157" s="1"/>
      <c r="BU157" s="1"/>
      <c r="BV157" s="1"/>
      <c r="BW157" s="1"/>
      <c r="BX157" s="1"/>
      <c r="BY157" s="1"/>
      <c r="BZ157" s="1"/>
      <c r="CA157" s="1"/>
      <c r="CB157" s="1"/>
      <c r="CC157" s="1"/>
      <c r="CD157" s="1"/>
      <c r="CE157" s="1"/>
      <c r="CF157" s="1"/>
      <c r="CG157" s="1"/>
      <c r="CH157" s="1"/>
      <c r="CI157" s="1"/>
      <c r="CJ157" s="1"/>
      <c r="CK157" s="1"/>
      <c r="CL157" s="1"/>
      <c r="CM157" s="1"/>
      <c r="CN157" s="1"/>
      <c r="CO157" s="1"/>
      <c r="CP157" s="1"/>
      <c r="CQ157" s="1"/>
      <c r="CR157" s="1"/>
      <c r="CS157" s="1"/>
      <c r="CT157" s="1"/>
      <c r="CU157" s="1"/>
      <c r="CV157" s="1"/>
      <c r="CW157" s="1"/>
      <c r="CX157" s="1"/>
      <c r="CY157" s="1"/>
      <c r="CZ157" s="1"/>
      <c r="DA157" s="1"/>
      <c r="DB157" s="1"/>
      <c r="DC157" s="1"/>
      <c r="DD157" s="1"/>
      <c r="DE157" s="1"/>
      <c r="DF157" s="1"/>
      <c r="DG157" s="1"/>
      <c r="DH157" s="1"/>
      <c r="DI157" s="1"/>
      <c r="DJ157" s="1"/>
      <c r="DK157" s="1"/>
      <c r="DL157" s="1"/>
      <c r="DM157" s="1"/>
      <c r="DN157" s="1"/>
      <c r="DO157" s="1"/>
      <c r="DP157" s="1"/>
    </row>
    <row r="158" spans="1:120" s="145" customFormat="1" ht="18.75" customHeight="1">
      <c r="A158" s="167" t="s">
        <v>73</v>
      </c>
      <c r="B158" s="67" t="s">
        <v>24</v>
      </c>
      <c r="C158" s="190"/>
      <c r="D158" s="206"/>
      <c r="E158" s="67"/>
      <c r="F158" s="191"/>
      <c r="G158" s="168"/>
      <c r="H158" s="168"/>
      <c r="I158" s="169">
        <v>1</v>
      </c>
      <c r="J158" s="67"/>
      <c r="K158" s="67"/>
      <c r="L158" s="191"/>
      <c r="M158" s="226"/>
      <c r="N158" s="179"/>
      <c r="O158" s="280">
        <f t="shared" si="10"/>
        <v>1</v>
      </c>
      <c r="P158" s="28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  <c r="BD158" s="1"/>
      <c r="BE158" s="1"/>
      <c r="BF158" s="1"/>
      <c r="BG158" s="1"/>
      <c r="BH158" s="1"/>
      <c r="BI158" s="1"/>
      <c r="BJ158" s="1"/>
      <c r="BK158" s="1"/>
      <c r="BL158" s="1"/>
      <c r="BM158" s="1"/>
      <c r="BN158" s="1"/>
      <c r="BO158" s="1"/>
      <c r="BP158" s="1"/>
      <c r="BQ158" s="1"/>
      <c r="BR158" s="1"/>
      <c r="BS158" s="1"/>
      <c r="BT158" s="1"/>
      <c r="BU158" s="1"/>
      <c r="BV158" s="1"/>
      <c r="BW158" s="1"/>
      <c r="BX158" s="1"/>
      <c r="BY158" s="1"/>
      <c r="BZ158" s="1"/>
      <c r="CA158" s="1"/>
      <c r="CB158" s="1"/>
      <c r="CC158" s="1"/>
      <c r="CD158" s="1"/>
      <c r="CE158" s="1"/>
      <c r="CF158" s="1"/>
      <c r="CG158" s="1"/>
      <c r="CH158" s="1"/>
      <c r="CI158" s="1"/>
      <c r="CJ158" s="1"/>
      <c r="CK158" s="1"/>
      <c r="CL158" s="1"/>
      <c r="CM158" s="1"/>
      <c r="CN158" s="1"/>
      <c r="CO158" s="1"/>
      <c r="CP158" s="1"/>
      <c r="CQ158" s="1"/>
      <c r="CR158" s="1"/>
      <c r="CS158" s="1"/>
      <c r="CT158" s="1"/>
      <c r="CU158" s="1"/>
      <c r="CV158" s="1"/>
      <c r="CW158" s="1"/>
      <c r="CX158" s="1"/>
      <c r="CY158" s="1"/>
      <c r="CZ158" s="1"/>
      <c r="DA158" s="1"/>
      <c r="DB158" s="1"/>
      <c r="DC158" s="1"/>
      <c r="DD158" s="1"/>
      <c r="DE158" s="1"/>
      <c r="DF158" s="1"/>
      <c r="DG158" s="1"/>
      <c r="DH158" s="1"/>
      <c r="DI158" s="1"/>
      <c r="DJ158" s="1"/>
      <c r="DK158" s="1"/>
      <c r="DL158" s="1"/>
      <c r="DM158" s="1"/>
      <c r="DN158" s="1"/>
      <c r="DO158" s="1"/>
      <c r="DP158" s="1"/>
    </row>
    <row r="159" spans="1:120" s="145" customFormat="1" ht="18.75" customHeight="1">
      <c r="A159" s="167" t="s">
        <v>35</v>
      </c>
      <c r="B159" s="67" t="s">
        <v>24</v>
      </c>
      <c r="C159" s="190"/>
      <c r="D159" s="206"/>
      <c r="E159" s="67"/>
      <c r="F159" s="191"/>
      <c r="G159" s="168"/>
      <c r="H159" s="168"/>
      <c r="I159" s="169"/>
      <c r="J159" s="67"/>
      <c r="K159" s="67">
        <v>1</v>
      </c>
      <c r="L159" s="191"/>
      <c r="M159" s="226"/>
      <c r="N159" s="179"/>
      <c r="O159" s="280">
        <f t="shared" si="10"/>
        <v>1</v>
      </c>
      <c r="P159" s="28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  <c r="BB159" s="1"/>
      <c r="BC159" s="1"/>
      <c r="BD159" s="1"/>
      <c r="BE159" s="1"/>
      <c r="BF159" s="1"/>
      <c r="BG159" s="1"/>
      <c r="BH159" s="1"/>
      <c r="BI159" s="1"/>
      <c r="BJ159" s="1"/>
      <c r="BK159" s="1"/>
      <c r="BL159" s="1"/>
      <c r="BM159" s="1"/>
      <c r="BN159" s="1"/>
      <c r="BO159" s="1"/>
      <c r="BP159" s="1"/>
      <c r="BQ159" s="1"/>
      <c r="BR159" s="1"/>
      <c r="BS159" s="1"/>
      <c r="BT159" s="1"/>
      <c r="BU159" s="1"/>
      <c r="BV159" s="1"/>
      <c r="BW159" s="1"/>
      <c r="BX159" s="1"/>
      <c r="BY159" s="1"/>
      <c r="BZ159" s="1"/>
      <c r="CA159" s="1"/>
      <c r="CB159" s="1"/>
      <c r="CC159" s="1"/>
      <c r="CD159" s="1"/>
      <c r="CE159" s="1"/>
      <c r="CF159" s="1"/>
      <c r="CG159" s="1"/>
      <c r="CH159" s="1"/>
      <c r="CI159" s="1"/>
      <c r="CJ159" s="1"/>
      <c r="CK159" s="1"/>
      <c r="CL159" s="1"/>
      <c r="CM159" s="1"/>
      <c r="CN159" s="1"/>
      <c r="CO159" s="1"/>
      <c r="CP159" s="1"/>
      <c r="CQ159" s="1"/>
      <c r="CR159" s="1"/>
      <c r="CS159" s="1"/>
      <c r="CT159" s="1"/>
      <c r="CU159" s="1"/>
      <c r="CV159" s="1"/>
      <c r="CW159" s="1"/>
      <c r="CX159" s="1"/>
      <c r="CY159" s="1"/>
      <c r="CZ159" s="1"/>
      <c r="DA159" s="1"/>
      <c r="DB159" s="1"/>
      <c r="DC159" s="1"/>
      <c r="DD159" s="1"/>
      <c r="DE159" s="1"/>
      <c r="DF159" s="1"/>
      <c r="DG159" s="1"/>
      <c r="DH159" s="1"/>
      <c r="DI159" s="1"/>
      <c r="DJ159" s="1"/>
      <c r="DK159" s="1"/>
      <c r="DL159" s="1"/>
      <c r="DM159" s="1"/>
      <c r="DN159" s="1"/>
      <c r="DO159" s="1"/>
      <c r="DP159" s="1"/>
    </row>
    <row r="160" spans="1:120" s="145" customFormat="1" ht="18.75" customHeight="1">
      <c r="A160" s="167" t="s">
        <v>51</v>
      </c>
      <c r="B160" s="67" t="s">
        <v>20</v>
      </c>
      <c r="C160" s="190"/>
      <c r="D160" s="206"/>
      <c r="E160" s="67"/>
      <c r="F160" s="191"/>
      <c r="G160" s="168"/>
      <c r="H160" s="168"/>
      <c r="I160" s="169">
        <v>1</v>
      </c>
      <c r="J160" s="67"/>
      <c r="K160" s="67"/>
      <c r="L160" s="191"/>
      <c r="M160" s="226"/>
      <c r="N160" s="179"/>
      <c r="O160" s="280">
        <f t="shared" si="10"/>
        <v>1</v>
      </c>
      <c r="P160" s="28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  <c r="BD160" s="1"/>
      <c r="BE160" s="1"/>
      <c r="BF160" s="1"/>
      <c r="BG160" s="1"/>
      <c r="BH160" s="1"/>
      <c r="BI160" s="1"/>
      <c r="BJ160" s="1"/>
      <c r="BK160" s="1"/>
      <c r="BL160" s="1"/>
      <c r="BM160" s="1"/>
      <c r="BN160" s="1"/>
      <c r="BO160" s="1"/>
      <c r="BP160" s="1"/>
      <c r="BQ160" s="1"/>
      <c r="BR160" s="1"/>
      <c r="BS160" s="1"/>
      <c r="BT160" s="1"/>
      <c r="BU160" s="1"/>
      <c r="BV160" s="1"/>
      <c r="BW160" s="1"/>
      <c r="BX160" s="1"/>
      <c r="BY160" s="1"/>
      <c r="BZ160" s="1"/>
      <c r="CA160" s="1"/>
      <c r="CB160" s="1"/>
      <c r="CC160" s="1"/>
      <c r="CD160" s="1"/>
      <c r="CE160" s="1"/>
      <c r="CF160" s="1"/>
      <c r="CG160" s="1"/>
      <c r="CH160" s="1"/>
      <c r="CI160" s="1"/>
      <c r="CJ160" s="1"/>
      <c r="CK160" s="1"/>
      <c r="CL160" s="1"/>
      <c r="CM160" s="1"/>
      <c r="CN160" s="1"/>
      <c r="CO160" s="1"/>
      <c r="CP160" s="1"/>
      <c r="CQ160" s="1"/>
      <c r="CR160" s="1"/>
      <c r="CS160" s="1"/>
      <c r="CT160" s="1"/>
      <c r="CU160" s="1"/>
      <c r="CV160" s="1"/>
      <c r="CW160" s="1"/>
      <c r="CX160" s="1"/>
      <c r="CY160" s="1"/>
      <c r="CZ160" s="1"/>
      <c r="DA160" s="1"/>
      <c r="DB160" s="1"/>
      <c r="DC160" s="1"/>
      <c r="DD160" s="1"/>
      <c r="DE160" s="1"/>
      <c r="DF160" s="1"/>
      <c r="DG160" s="1"/>
      <c r="DH160" s="1"/>
      <c r="DI160" s="1"/>
      <c r="DJ160" s="1"/>
      <c r="DK160" s="1"/>
      <c r="DL160" s="1"/>
      <c r="DM160" s="1"/>
      <c r="DN160" s="1"/>
      <c r="DO160" s="1"/>
      <c r="DP160" s="1"/>
    </row>
    <row r="161" spans="1:120" s="145" customFormat="1" ht="18.75" customHeight="1">
      <c r="A161" s="157" t="s">
        <v>7</v>
      </c>
      <c r="B161" s="172" t="s">
        <v>6</v>
      </c>
      <c r="C161" s="194"/>
      <c r="D161" s="220"/>
      <c r="E161" s="172"/>
      <c r="F161" s="195"/>
      <c r="G161" s="159"/>
      <c r="H161" s="159"/>
      <c r="I161" s="160">
        <v>1</v>
      </c>
      <c r="J161" s="158"/>
      <c r="K161" s="158"/>
      <c r="L161" s="185"/>
      <c r="M161" s="227"/>
      <c r="N161" s="181"/>
      <c r="O161" s="280">
        <f t="shared" si="10"/>
        <v>1</v>
      </c>
      <c r="P161" s="28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  <c r="BE161" s="1"/>
      <c r="BF161" s="1"/>
      <c r="BG161" s="1"/>
      <c r="BH161" s="1"/>
      <c r="BI161" s="1"/>
      <c r="BJ161" s="1"/>
      <c r="BK161" s="1"/>
      <c r="BL161" s="1"/>
      <c r="BM161" s="1"/>
      <c r="BN161" s="1"/>
      <c r="BO161" s="1"/>
      <c r="BP161" s="1"/>
      <c r="BQ161" s="1"/>
      <c r="BR161" s="1"/>
      <c r="BS161" s="1"/>
      <c r="BT161" s="1"/>
      <c r="BU161" s="1"/>
      <c r="BV161" s="1"/>
      <c r="BW161" s="1"/>
      <c r="BX161" s="1"/>
      <c r="BY161" s="1"/>
      <c r="BZ161" s="1"/>
      <c r="CA161" s="1"/>
      <c r="CB161" s="1"/>
      <c r="CC161" s="1"/>
      <c r="CD161" s="1"/>
      <c r="CE161" s="1"/>
      <c r="CF161" s="1"/>
      <c r="CG161" s="1"/>
      <c r="CH161" s="1"/>
      <c r="CI161" s="1"/>
      <c r="CJ161" s="1"/>
      <c r="CK161" s="1"/>
      <c r="CL161" s="1"/>
      <c r="CM161" s="1"/>
      <c r="CN161" s="1"/>
      <c r="CO161" s="1"/>
      <c r="CP161" s="1"/>
      <c r="CQ161" s="1"/>
      <c r="CR161" s="1"/>
      <c r="CS161" s="1"/>
      <c r="CT161" s="1"/>
      <c r="CU161" s="1"/>
      <c r="CV161" s="1"/>
      <c r="CW161" s="1"/>
      <c r="CX161" s="1"/>
      <c r="CY161" s="1"/>
      <c r="CZ161" s="1"/>
      <c r="DA161" s="1"/>
      <c r="DB161" s="1"/>
      <c r="DC161" s="1"/>
      <c r="DD161" s="1"/>
      <c r="DE161" s="1"/>
      <c r="DF161" s="1"/>
      <c r="DG161" s="1"/>
      <c r="DH161" s="1"/>
      <c r="DI161" s="1"/>
      <c r="DJ161" s="1"/>
      <c r="DK161" s="1"/>
      <c r="DL161" s="1"/>
      <c r="DM161" s="1"/>
      <c r="DN161" s="1"/>
      <c r="DO161" s="1"/>
      <c r="DP161" s="1"/>
    </row>
    <row r="162" spans="1:120" ht="18.75" customHeight="1">
      <c r="A162" s="161" t="s">
        <v>80</v>
      </c>
      <c r="B162" s="55" t="s">
        <v>2</v>
      </c>
      <c r="C162" s="186">
        <f t="shared" ref="C162:N162" si="13">SUM(C163,C165,C170,C172,C174,C182,C185,C192)</f>
        <v>10</v>
      </c>
      <c r="D162" s="55">
        <f t="shared" si="13"/>
        <v>2</v>
      </c>
      <c r="E162" s="128">
        <f t="shared" si="13"/>
        <v>3</v>
      </c>
      <c r="F162" s="102">
        <f t="shared" si="13"/>
        <v>2</v>
      </c>
      <c r="G162" s="186">
        <f t="shared" si="13"/>
        <v>19</v>
      </c>
      <c r="H162" s="128">
        <f t="shared" si="13"/>
        <v>5</v>
      </c>
      <c r="I162" s="128">
        <f t="shared" si="13"/>
        <v>16</v>
      </c>
      <c r="J162" s="128">
        <f t="shared" si="13"/>
        <v>6</v>
      </c>
      <c r="K162" s="128">
        <f t="shared" si="13"/>
        <v>1</v>
      </c>
      <c r="L162" s="102">
        <f t="shared" si="13"/>
        <v>1</v>
      </c>
      <c r="M162" s="186">
        <f t="shared" si="13"/>
        <v>0</v>
      </c>
      <c r="N162" s="187">
        <f t="shared" si="13"/>
        <v>0</v>
      </c>
      <c r="O162" s="310">
        <f>SUM(C162,E162,G162,I162,K162,M162)</f>
        <v>49</v>
      </c>
      <c r="P162" s="310">
        <f>SUM(D162,F162,H162,J162,L162,N162)</f>
        <v>16</v>
      </c>
    </row>
    <row r="163" spans="1:120" ht="18.75" customHeight="1">
      <c r="A163" s="156" t="s">
        <v>81</v>
      </c>
      <c r="B163" s="29" t="s">
        <v>2</v>
      </c>
      <c r="C163" s="176">
        <f t="shared" ref="C163:M163" si="14">SUM(C164)</f>
        <v>0</v>
      </c>
      <c r="D163" s="114">
        <v>0</v>
      </c>
      <c r="E163" s="29">
        <f t="shared" si="14"/>
        <v>0</v>
      </c>
      <c r="F163" s="177">
        <v>0</v>
      </c>
      <c r="G163" s="30">
        <f t="shared" si="14"/>
        <v>0</v>
      </c>
      <c r="H163" s="30">
        <v>0</v>
      </c>
      <c r="I163" s="31">
        <f t="shared" si="14"/>
        <v>1</v>
      </c>
      <c r="J163" s="29">
        <v>1</v>
      </c>
      <c r="K163" s="29">
        <f t="shared" si="14"/>
        <v>0</v>
      </c>
      <c r="L163" s="177">
        <v>0</v>
      </c>
      <c r="M163" s="200">
        <f t="shared" si="14"/>
        <v>0</v>
      </c>
      <c r="N163" s="232">
        <v>0</v>
      </c>
      <c r="O163" s="309">
        <f>SUM(C163,E163,G163,I163,K163,M163)</f>
        <v>1</v>
      </c>
      <c r="P163" s="309">
        <f t="shared" ref="O163:P208" si="15">SUM(D163,F163,H163,J163,L163,N163)</f>
        <v>1</v>
      </c>
    </row>
    <row r="164" spans="1:120" s="145" customFormat="1" ht="18.75" customHeight="1">
      <c r="A164" s="167" t="s">
        <v>47</v>
      </c>
      <c r="B164" s="67" t="s">
        <v>20</v>
      </c>
      <c r="C164" s="190"/>
      <c r="D164" s="206"/>
      <c r="E164" s="67"/>
      <c r="F164" s="191"/>
      <c r="G164" s="168"/>
      <c r="H164" s="168"/>
      <c r="I164" s="169">
        <v>1</v>
      </c>
      <c r="J164" s="67"/>
      <c r="K164" s="67"/>
      <c r="L164" s="191"/>
      <c r="M164" s="226"/>
      <c r="N164" s="179"/>
      <c r="O164" s="280">
        <f t="shared" si="15"/>
        <v>1</v>
      </c>
      <c r="P164" s="28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  <c r="BE164" s="1"/>
      <c r="BF164" s="1"/>
      <c r="BG164" s="1"/>
      <c r="BH164" s="1"/>
      <c r="BI164" s="1"/>
      <c r="BJ164" s="1"/>
      <c r="BK164" s="1"/>
      <c r="BL164" s="1"/>
      <c r="BM164" s="1"/>
      <c r="BN164" s="1"/>
      <c r="BO164" s="1"/>
      <c r="BP164" s="1"/>
      <c r="BQ164" s="1"/>
      <c r="BR164" s="1"/>
      <c r="BS164" s="1"/>
      <c r="BT164" s="1"/>
      <c r="BU164" s="1"/>
      <c r="BV164" s="1"/>
      <c r="BW164" s="1"/>
      <c r="BX164" s="1"/>
      <c r="BY164" s="1"/>
      <c r="BZ164" s="1"/>
      <c r="CA164" s="1"/>
      <c r="CB164" s="1"/>
      <c r="CC164" s="1"/>
      <c r="CD164" s="1"/>
      <c r="CE164" s="1"/>
      <c r="CF164" s="1"/>
      <c r="CG164" s="1"/>
      <c r="CH164" s="1"/>
      <c r="CI164" s="1"/>
      <c r="CJ164" s="1"/>
      <c r="CK164" s="1"/>
      <c r="CL164" s="1"/>
      <c r="CM164" s="1"/>
      <c r="CN164" s="1"/>
      <c r="CO164" s="1"/>
      <c r="CP164" s="1"/>
      <c r="CQ164" s="1"/>
      <c r="CR164" s="1"/>
      <c r="CS164" s="1"/>
      <c r="CT164" s="1"/>
      <c r="CU164" s="1"/>
      <c r="CV164" s="1"/>
      <c r="CW164" s="1"/>
      <c r="CX164" s="1"/>
      <c r="CY164" s="1"/>
      <c r="CZ164" s="1"/>
      <c r="DA164" s="1"/>
      <c r="DB164" s="1"/>
      <c r="DC164" s="1"/>
      <c r="DD164" s="1"/>
      <c r="DE164" s="1"/>
      <c r="DF164" s="1"/>
      <c r="DG164" s="1"/>
      <c r="DH164" s="1"/>
      <c r="DI164" s="1"/>
      <c r="DJ164" s="1"/>
      <c r="DK164" s="1"/>
      <c r="DL164" s="1"/>
      <c r="DM164" s="1"/>
      <c r="DN164" s="1"/>
      <c r="DO164" s="1"/>
      <c r="DP164" s="1"/>
    </row>
    <row r="165" spans="1:120" ht="18.75" customHeight="1">
      <c r="A165" s="156" t="s">
        <v>187</v>
      </c>
      <c r="B165" s="29" t="s">
        <v>2</v>
      </c>
      <c r="C165" s="176">
        <f t="shared" ref="C165:M165" si="16">SUM(C166:C169)</f>
        <v>0</v>
      </c>
      <c r="D165" s="114">
        <v>0</v>
      </c>
      <c r="E165" s="29">
        <f t="shared" si="16"/>
        <v>0</v>
      </c>
      <c r="F165" s="177">
        <v>0</v>
      </c>
      <c r="G165" s="30">
        <f t="shared" si="16"/>
        <v>1</v>
      </c>
      <c r="H165" s="30">
        <v>1</v>
      </c>
      <c r="I165" s="31">
        <f t="shared" si="16"/>
        <v>3</v>
      </c>
      <c r="J165" s="29">
        <v>1</v>
      </c>
      <c r="K165" s="29">
        <f t="shared" si="16"/>
        <v>0</v>
      </c>
      <c r="L165" s="177">
        <v>0</v>
      </c>
      <c r="M165" s="200">
        <f t="shared" si="16"/>
        <v>0</v>
      </c>
      <c r="N165" s="177">
        <v>0</v>
      </c>
      <c r="O165" s="309">
        <f t="shared" si="15"/>
        <v>4</v>
      </c>
      <c r="P165" s="309">
        <f t="shared" si="15"/>
        <v>2</v>
      </c>
    </row>
    <row r="166" spans="1:120" ht="18.75" customHeight="1">
      <c r="A166" s="167" t="s">
        <v>82</v>
      </c>
      <c r="B166" s="148" t="s">
        <v>24</v>
      </c>
      <c r="C166" s="178"/>
      <c r="D166" s="221"/>
      <c r="E166" s="148"/>
      <c r="F166" s="179"/>
      <c r="G166" s="168">
        <v>1</v>
      </c>
      <c r="H166" s="168"/>
      <c r="I166" s="169"/>
      <c r="J166" s="67"/>
      <c r="K166" s="67"/>
      <c r="L166" s="191"/>
      <c r="M166" s="226"/>
      <c r="N166" s="179"/>
      <c r="O166" s="280">
        <f t="shared" si="15"/>
        <v>1</v>
      </c>
      <c r="P166" s="281"/>
    </row>
    <row r="167" spans="1:120" ht="18.75" customHeight="1">
      <c r="A167" s="167" t="s">
        <v>34</v>
      </c>
      <c r="B167" s="115" t="s">
        <v>6</v>
      </c>
      <c r="C167" s="192"/>
      <c r="D167" s="118"/>
      <c r="E167" s="115"/>
      <c r="F167" s="193"/>
      <c r="G167" s="168"/>
      <c r="H167" s="168"/>
      <c r="I167" s="169">
        <v>1</v>
      </c>
      <c r="J167" s="67"/>
      <c r="K167" s="67"/>
      <c r="L167" s="191"/>
      <c r="M167" s="226"/>
      <c r="N167" s="179"/>
      <c r="O167" s="280">
        <f t="shared" si="15"/>
        <v>1</v>
      </c>
      <c r="P167" s="281"/>
    </row>
    <row r="168" spans="1:120" ht="18.75" customHeight="1">
      <c r="A168" s="167" t="s">
        <v>83</v>
      </c>
      <c r="B168" s="115" t="s">
        <v>6</v>
      </c>
      <c r="C168" s="192"/>
      <c r="D168" s="118"/>
      <c r="E168" s="115"/>
      <c r="F168" s="193"/>
      <c r="G168" s="168"/>
      <c r="H168" s="168"/>
      <c r="I168" s="169">
        <v>1</v>
      </c>
      <c r="J168" s="67"/>
      <c r="K168" s="67"/>
      <c r="L168" s="191"/>
      <c r="M168" s="226"/>
      <c r="N168" s="179"/>
      <c r="O168" s="280">
        <f t="shared" si="15"/>
        <v>1</v>
      </c>
      <c r="P168" s="281"/>
    </row>
    <row r="169" spans="1:120" ht="18.75" customHeight="1">
      <c r="A169" s="167" t="s">
        <v>52</v>
      </c>
      <c r="B169" s="67" t="s">
        <v>20</v>
      </c>
      <c r="C169" s="190"/>
      <c r="D169" s="206"/>
      <c r="E169" s="67"/>
      <c r="F169" s="191"/>
      <c r="G169" s="168"/>
      <c r="H169" s="168"/>
      <c r="I169" s="169">
        <v>1</v>
      </c>
      <c r="J169" s="67"/>
      <c r="K169" s="67"/>
      <c r="L169" s="191"/>
      <c r="M169" s="226"/>
      <c r="N169" s="179"/>
      <c r="O169" s="280">
        <f t="shared" si="15"/>
        <v>1</v>
      </c>
      <c r="P169" s="281"/>
    </row>
    <row r="170" spans="1:120" ht="18.75" customHeight="1">
      <c r="A170" s="156" t="s">
        <v>84</v>
      </c>
      <c r="B170" s="29" t="s">
        <v>2</v>
      </c>
      <c r="C170" s="176">
        <f t="shared" ref="C170:M170" si="17">SUM(C171)</f>
        <v>0</v>
      </c>
      <c r="D170" s="114">
        <v>0</v>
      </c>
      <c r="E170" s="29">
        <f t="shared" si="17"/>
        <v>0</v>
      </c>
      <c r="F170" s="177">
        <v>0</v>
      </c>
      <c r="G170" s="30">
        <f t="shared" si="17"/>
        <v>0</v>
      </c>
      <c r="H170" s="30">
        <v>0</v>
      </c>
      <c r="I170" s="31">
        <f t="shared" si="17"/>
        <v>1</v>
      </c>
      <c r="J170" s="29">
        <v>1</v>
      </c>
      <c r="K170" s="29">
        <f t="shared" si="17"/>
        <v>0</v>
      </c>
      <c r="L170" s="177">
        <v>0</v>
      </c>
      <c r="M170" s="200">
        <f t="shared" si="17"/>
        <v>0</v>
      </c>
      <c r="N170" s="177">
        <v>0</v>
      </c>
      <c r="O170" s="309">
        <f t="shared" si="15"/>
        <v>1</v>
      </c>
      <c r="P170" s="309">
        <f t="shared" si="15"/>
        <v>1</v>
      </c>
    </row>
    <row r="171" spans="1:120" s="145" customFormat="1" ht="18.75" customHeight="1">
      <c r="A171" s="167" t="s">
        <v>46</v>
      </c>
      <c r="B171" s="67" t="s">
        <v>20</v>
      </c>
      <c r="C171" s="190"/>
      <c r="D171" s="206"/>
      <c r="E171" s="67"/>
      <c r="F171" s="191"/>
      <c r="G171" s="168"/>
      <c r="H171" s="168"/>
      <c r="I171" s="169">
        <v>1</v>
      </c>
      <c r="J171" s="67"/>
      <c r="K171" s="67"/>
      <c r="L171" s="191"/>
      <c r="M171" s="226"/>
      <c r="N171" s="179"/>
      <c r="O171" s="280">
        <f t="shared" si="15"/>
        <v>1</v>
      </c>
      <c r="P171" s="28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  <c r="BD171" s="1"/>
      <c r="BE171" s="1"/>
      <c r="BF171" s="1"/>
      <c r="BG171" s="1"/>
      <c r="BH171" s="1"/>
      <c r="BI171" s="1"/>
      <c r="BJ171" s="1"/>
      <c r="BK171" s="1"/>
      <c r="BL171" s="1"/>
      <c r="BM171" s="1"/>
      <c r="BN171" s="1"/>
      <c r="BO171" s="1"/>
      <c r="BP171" s="1"/>
      <c r="BQ171" s="1"/>
      <c r="BR171" s="1"/>
      <c r="BS171" s="1"/>
      <c r="BT171" s="1"/>
      <c r="BU171" s="1"/>
      <c r="BV171" s="1"/>
      <c r="BW171" s="1"/>
      <c r="BX171" s="1"/>
      <c r="BY171" s="1"/>
      <c r="BZ171" s="1"/>
      <c r="CA171" s="1"/>
      <c r="CB171" s="1"/>
      <c r="CC171" s="1"/>
      <c r="CD171" s="1"/>
      <c r="CE171" s="1"/>
      <c r="CF171" s="1"/>
      <c r="CG171" s="1"/>
      <c r="CH171" s="1"/>
      <c r="CI171" s="1"/>
      <c r="CJ171" s="1"/>
      <c r="CK171" s="1"/>
      <c r="CL171" s="1"/>
      <c r="CM171" s="1"/>
      <c r="CN171" s="1"/>
      <c r="CO171" s="1"/>
      <c r="CP171" s="1"/>
      <c r="CQ171" s="1"/>
      <c r="CR171" s="1"/>
      <c r="CS171" s="1"/>
      <c r="CT171" s="1"/>
      <c r="CU171" s="1"/>
      <c r="CV171" s="1"/>
      <c r="CW171" s="1"/>
      <c r="CX171" s="1"/>
      <c r="CY171" s="1"/>
      <c r="CZ171" s="1"/>
      <c r="DA171" s="1"/>
      <c r="DB171" s="1"/>
      <c r="DC171" s="1"/>
      <c r="DD171" s="1"/>
      <c r="DE171" s="1"/>
      <c r="DF171" s="1"/>
    </row>
    <row r="172" spans="1:120" ht="18.75" customHeight="1">
      <c r="A172" s="156" t="s">
        <v>85</v>
      </c>
      <c r="B172" s="29" t="s">
        <v>2</v>
      </c>
      <c r="C172" s="176">
        <f t="shared" ref="C172:M172" si="18">SUM(C173)</f>
        <v>0</v>
      </c>
      <c r="D172" s="114">
        <v>0</v>
      </c>
      <c r="E172" s="29">
        <f t="shared" si="18"/>
        <v>0</v>
      </c>
      <c r="F172" s="177">
        <v>0</v>
      </c>
      <c r="G172" s="30">
        <f t="shared" si="18"/>
        <v>1</v>
      </c>
      <c r="H172" s="30">
        <v>1</v>
      </c>
      <c r="I172" s="31">
        <f t="shared" si="18"/>
        <v>0</v>
      </c>
      <c r="J172" s="29">
        <v>0</v>
      </c>
      <c r="K172" s="29">
        <f t="shared" si="18"/>
        <v>0</v>
      </c>
      <c r="L172" s="177">
        <v>0</v>
      </c>
      <c r="M172" s="200">
        <f t="shared" si="18"/>
        <v>0</v>
      </c>
      <c r="N172" s="177">
        <v>0</v>
      </c>
      <c r="O172" s="309">
        <f t="shared" si="15"/>
        <v>1</v>
      </c>
      <c r="P172" s="309">
        <f t="shared" si="15"/>
        <v>1</v>
      </c>
    </row>
    <row r="173" spans="1:120" ht="18.75" customHeight="1">
      <c r="A173" s="167" t="s">
        <v>44</v>
      </c>
      <c r="B173" s="148" t="s">
        <v>24</v>
      </c>
      <c r="C173" s="178"/>
      <c r="D173" s="221"/>
      <c r="E173" s="148"/>
      <c r="F173" s="179"/>
      <c r="G173" s="168">
        <v>1</v>
      </c>
      <c r="H173" s="168"/>
      <c r="I173" s="169"/>
      <c r="J173" s="67"/>
      <c r="K173" s="67"/>
      <c r="L173" s="191"/>
      <c r="M173" s="226"/>
      <c r="N173" s="179"/>
      <c r="O173" s="280">
        <f t="shared" si="15"/>
        <v>1</v>
      </c>
      <c r="P173" s="281"/>
    </row>
    <row r="174" spans="1:120" ht="18.75" customHeight="1">
      <c r="A174" s="156" t="s">
        <v>201</v>
      </c>
      <c r="B174" s="29" t="s">
        <v>2</v>
      </c>
      <c r="C174" s="176">
        <f t="shared" ref="C174:M174" si="19">SUM(C175:C181)</f>
        <v>4</v>
      </c>
      <c r="D174" s="114">
        <v>1</v>
      </c>
      <c r="E174" s="29">
        <f t="shared" si="19"/>
        <v>0</v>
      </c>
      <c r="F174" s="177">
        <v>0</v>
      </c>
      <c r="G174" s="30">
        <f t="shared" si="19"/>
        <v>4</v>
      </c>
      <c r="H174" s="30">
        <v>1</v>
      </c>
      <c r="I174" s="31">
        <f t="shared" si="19"/>
        <v>0</v>
      </c>
      <c r="J174" s="29">
        <v>0</v>
      </c>
      <c r="K174" s="29">
        <f t="shared" si="19"/>
        <v>0</v>
      </c>
      <c r="L174" s="177">
        <v>0</v>
      </c>
      <c r="M174" s="200">
        <f t="shared" si="19"/>
        <v>0</v>
      </c>
      <c r="N174" s="177">
        <v>0</v>
      </c>
      <c r="O174" s="309">
        <f t="shared" si="15"/>
        <v>8</v>
      </c>
      <c r="P174" s="309">
        <f t="shared" si="15"/>
        <v>2</v>
      </c>
    </row>
    <row r="175" spans="1:120" ht="18.75" customHeight="1">
      <c r="A175" s="167" t="s">
        <v>86</v>
      </c>
      <c r="B175" s="115" t="s">
        <v>6</v>
      </c>
      <c r="C175" s="192"/>
      <c r="D175" s="118"/>
      <c r="E175" s="115"/>
      <c r="F175" s="193"/>
      <c r="G175" s="168">
        <v>1</v>
      </c>
      <c r="H175" s="168"/>
      <c r="I175" s="169"/>
      <c r="J175" s="67"/>
      <c r="K175" s="67"/>
      <c r="L175" s="191"/>
      <c r="M175" s="226"/>
      <c r="N175" s="179"/>
      <c r="O175" s="280">
        <f t="shared" si="15"/>
        <v>1</v>
      </c>
      <c r="P175" s="281"/>
    </row>
    <row r="176" spans="1:120" ht="18.75" customHeight="1">
      <c r="A176" s="167" t="s">
        <v>55</v>
      </c>
      <c r="B176" s="115" t="s">
        <v>20</v>
      </c>
      <c r="C176" s="192"/>
      <c r="D176" s="118"/>
      <c r="E176" s="115"/>
      <c r="F176" s="193"/>
      <c r="G176" s="168">
        <v>1</v>
      </c>
      <c r="H176" s="168"/>
      <c r="I176" s="169"/>
      <c r="J176" s="67"/>
      <c r="K176" s="67"/>
      <c r="L176" s="191"/>
      <c r="M176" s="226"/>
      <c r="N176" s="179"/>
      <c r="O176" s="280">
        <f t="shared" si="15"/>
        <v>1</v>
      </c>
      <c r="P176" s="281"/>
    </row>
    <row r="177" spans="1:104" ht="18.75" customHeight="1">
      <c r="A177" s="167" t="s">
        <v>173</v>
      </c>
      <c r="B177" s="115" t="s">
        <v>24</v>
      </c>
      <c r="C177" s="192">
        <v>2</v>
      </c>
      <c r="D177" s="118"/>
      <c r="E177" s="115"/>
      <c r="F177" s="193"/>
      <c r="G177" s="168"/>
      <c r="H177" s="168"/>
      <c r="I177" s="169"/>
      <c r="J177" s="67"/>
      <c r="K177" s="67"/>
      <c r="L177" s="191"/>
      <c r="M177" s="226"/>
      <c r="N177" s="179"/>
      <c r="O177" s="280">
        <f t="shared" si="15"/>
        <v>2</v>
      </c>
      <c r="P177" s="281"/>
    </row>
    <row r="178" spans="1:104" ht="18.75" customHeight="1">
      <c r="A178" s="167" t="s">
        <v>174</v>
      </c>
      <c r="B178" s="115" t="s">
        <v>20</v>
      </c>
      <c r="C178" s="192">
        <v>1</v>
      </c>
      <c r="D178" s="118"/>
      <c r="E178" s="115"/>
      <c r="F178" s="193"/>
      <c r="G178" s="168"/>
      <c r="H178" s="168"/>
      <c r="I178" s="169"/>
      <c r="J178" s="67"/>
      <c r="K178" s="67"/>
      <c r="L178" s="191"/>
      <c r="M178" s="226"/>
      <c r="N178" s="179"/>
      <c r="O178" s="280">
        <f t="shared" si="15"/>
        <v>1</v>
      </c>
      <c r="P178" s="281"/>
    </row>
    <row r="179" spans="1:104" ht="18.75" customHeight="1">
      <c r="A179" s="167" t="s">
        <v>175</v>
      </c>
      <c r="B179" s="115" t="s">
        <v>20</v>
      </c>
      <c r="C179" s="192">
        <v>1</v>
      </c>
      <c r="D179" s="118"/>
      <c r="E179" s="115"/>
      <c r="F179" s="193"/>
      <c r="G179" s="168"/>
      <c r="H179" s="168"/>
      <c r="I179" s="169"/>
      <c r="J179" s="67"/>
      <c r="K179" s="67"/>
      <c r="L179" s="191"/>
      <c r="M179" s="226"/>
      <c r="N179" s="179"/>
      <c r="O179" s="280">
        <f t="shared" si="15"/>
        <v>1</v>
      </c>
      <c r="P179" s="281"/>
    </row>
    <row r="180" spans="1:104" ht="18.75" customHeight="1">
      <c r="A180" s="167" t="s">
        <v>63</v>
      </c>
      <c r="B180" s="115" t="s">
        <v>6</v>
      </c>
      <c r="C180" s="192"/>
      <c r="D180" s="118"/>
      <c r="E180" s="115"/>
      <c r="F180" s="193"/>
      <c r="G180" s="168">
        <v>1</v>
      </c>
      <c r="H180" s="168"/>
      <c r="I180" s="169"/>
      <c r="J180" s="67"/>
      <c r="K180" s="67"/>
      <c r="L180" s="191"/>
      <c r="M180" s="226"/>
      <c r="N180" s="179"/>
      <c r="O180" s="280">
        <f t="shared" si="15"/>
        <v>1</v>
      </c>
      <c r="P180" s="281"/>
    </row>
    <row r="181" spans="1:104" ht="18.75" customHeight="1">
      <c r="A181" s="167" t="s">
        <v>65</v>
      </c>
      <c r="B181" s="115" t="s">
        <v>6</v>
      </c>
      <c r="C181" s="192"/>
      <c r="D181" s="118"/>
      <c r="E181" s="115"/>
      <c r="F181" s="193"/>
      <c r="G181" s="168">
        <v>1</v>
      </c>
      <c r="H181" s="168"/>
      <c r="I181" s="169"/>
      <c r="J181" s="67"/>
      <c r="K181" s="67"/>
      <c r="L181" s="191"/>
      <c r="M181" s="226"/>
      <c r="N181" s="179"/>
      <c r="O181" s="280">
        <f t="shared" si="15"/>
        <v>1</v>
      </c>
      <c r="P181" s="281"/>
    </row>
    <row r="182" spans="1:104" ht="18.75" customHeight="1">
      <c r="A182" s="156" t="s">
        <v>188</v>
      </c>
      <c r="B182" s="29" t="s">
        <v>2</v>
      </c>
      <c r="C182" s="176">
        <f t="shared" ref="C182:M182" si="20">SUM(C183:C184)</f>
        <v>0</v>
      </c>
      <c r="D182" s="114">
        <v>0</v>
      </c>
      <c r="E182" s="29">
        <f t="shared" si="20"/>
        <v>0</v>
      </c>
      <c r="F182" s="177">
        <v>0</v>
      </c>
      <c r="G182" s="30">
        <f t="shared" si="20"/>
        <v>0</v>
      </c>
      <c r="H182" s="30">
        <v>0</v>
      </c>
      <c r="I182" s="31">
        <f t="shared" si="20"/>
        <v>2</v>
      </c>
      <c r="J182" s="29">
        <v>1</v>
      </c>
      <c r="K182" s="29">
        <f t="shared" si="20"/>
        <v>0</v>
      </c>
      <c r="L182" s="177">
        <v>0</v>
      </c>
      <c r="M182" s="200">
        <f t="shared" si="20"/>
        <v>0</v>
      </c>
      <c r="N182" s="177">
        <v>0</v>
      </c>
      <c r="O182" s="309">
        <f t="shared" si="15"/>
        <v>2</v>
      </c>
      <c r="P182" s="309">
        <f t="shared" si="15"/>
        <v>1</v>
      </c>
    </row>
    <row r="183" spans="1:104" ht="18.75" customHeight="1">
      <c r="A183" s="167" t="s">
        <v>82</v>
      </c>
      <c r="B183" s="67" t="s">
        <v>20</v>
      </c>
      <c r="C183" s="190"/>
      <c r="D183" s="206"/>
      <c r="E183" s="67"/>
      <c r="F183" s="191"/>
      <c r="G183" s="168"/>
      <c r="H183" s="168"/>
      <c r="I183" s="169">
        <v>1</v>
      </c>
      <c r="J183" s="67"/>
      <c r="K183" s="67"/>
      <c r="L183" s="191"/>
      <c r="M183" s="231"/>
      <c r="N183" s="191"/>
      <c r="O183" s="280">
        <f t="shared" si="15"/>
        <v>1</v>
      </c>
      <c r="P183" s="281"/>
    </row>
    <row r="184" spans="1:104" ht="18.75" customHeight="1">
      <c r="A184" s="167" t="s">
        <v>82</v>
      </c>
      <c r="B184" s="67" t="s">
        <v>24</v>
      </c>
      <c r="C184" s="190"/>
      <c r="D184" s="206"/>
      <c r="E184" s="67"/>
      <c r="F184" s="191"/>
      <c r="G184" s="168"/>
      <c r="H184" s="168"/>
      <c r="I184" s="169">
        <v>1</v>
      </c>
      <c r="J184" s="67"/>
      <c r="K184" s="67"/>
      <c r="L184" s="191"/>
      <c r="M184" s="231"/>
      <c r="N184" s="191"/>
      <c r="O184" s="280">
        <f t="shared" si="15"/>
        <v>1</v>
      </c>
      <c r="P184" s="281"/>
    </row>
    <row r="185" spans="1:104" ht="18.75" customHeight="1">
      <c r="A185" s="171" t="s">
        <v>87</v>
      </c>
      <c r="B185" s="29" t="s">
        <v>2</v>
      </c>
      <c r="C185" s="176">
        <f t="shared" ref="C185:M185" si="21">SUM(C186:C191)</f>
        <v>0</v>
      </c>
      <c r="D185" s="114">
        <v>0</v>
      </c>
      <c r="E185" s="29">
        <f t="shared" si="21"/>
        <v>1</v>
      </c>
      <c r="F185" s="177">
        <v>1</v>
      </c>
      <c r="G185" s="30">
        <f t="shared" si="21"/>
        <v>3</v>
      </c>
      <c r="H185" s="30">
        <v>1</v>
      </c>
      <c r="I185" s="31">
        <f t="shared" si="21"/>
        <v>2</v>
      </c>
      <c r="J185" s="29">
        <v>1</v>
      </c>
      <c r="K185" s="29">
        <f t="shared" si="21"/>
        <v>0</v>
      </c>
      <c r="L185" s="177">
        <v>0</v>
      </c>
      <c r="M185" s="200">
        <f t="shared" si="21"/>
        <v>0</v>
      </c>
      <c r="N185" s="177">
        <v>0</v>
      </c>
      <c r="O185" s="309">
        <f t="shared" si="15"/>
        <v>6</v>
      </c>
      <c r="P185" s="309">
        <f t="shared" si="15"/>
        <v>3</v>
      </c>
    </row>
    <row r="186" spans="1:104" s="145" customFormat="1" ht="18.75" customHeight="1">
      <c r="A186" s="167" t="s">
        <v>88</v>
      </c>
      <c r="B186" s="115" t="s">
        <v>6</v>
      </c>
      <c r="C186" s="192"/>
      <c r="D186" s="118"/>
      <c r="E186" s="115"/>
      <c r="F186" s="193"/>
      <c r="G186" s="168"/>
      <c r="H186" s="168"/>
      <c r="I186" s="169">
        <v>1</v>
      </c>
      <c r="J186" s="67"/>
      <c r="K186" s="67"/>
      <c r="L186" s="191"/>
      <c r="M186" s="226"/>
      <c r="N186" s="179"/>
      <c r="O186" s="280">
        <f t="shared" si="15"/>
        <v>1</v>
      </c>
      <c r="P186" s="28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"/>
      <c r="AZ186" s="1"/>
      <c r="BA186" s="1"/>
      <c r="BB186" s="1"/>
      <c r="BC186" s="1"/>
      <c r="BD186" s="1"/>
      <c r="BE186" s="1"/>
      <c r="BF186" s="1"/>
      <c r="BG186" s="1"/>
      <c r="BH186" s="1"/>
      <c r="BI186" s="1"/>
      <c r="BJ186" s="1"/>
      <c r="BK186" s="1"/>
      <c r="BL186" s="1"/>
      <c r="BM186" s="1"/>
      <c r="BN186" s="1"/>
      <c r="BO186" s="1"/>
      <c r="BP186" s="1"/>
      <c r="BQ186" s="1"/>
      <c r="BR186" s="1"/>
      <c r="BS186" s="1"/>
      <c r="BT186" s="1"/>
      <c r="BU186" s="1"/>
      <c r="BV186" s="1"/>
      <c r="BW186" s="1"/>
      <c r="BX186" s="1"/>
      <c r="BY186" s="1"/>
      <c r="BZ186" s="1"/>
      <c r="CA186" s="1"/>
      <c r="CB186" s="1"/>
      <c r="CC186" s="1"/>
      <c r="CD186" s="1"/>
      <c r="CE186" s="1"/>
      <c r="CF186" s="1"/>
      <c r="CG186" s="1"/>
      <c r="CH186" s="1"/>
      <c r="CI186" s="1"/>
      <c r="CJ186" s="1"/>
      <c r="CK186" s="1"/>
      <c r="CL186" s="1"/>
      <c r="CM186" s="1"/>
      <c r="CN186" s="1"/>
      <c r="CO186" s="1"/>
      <c r="CP186" s="1"/>
      <c r="CQ186" s="1"/>
      <c r="CR186" s="1"/>
      <c r="CS186" s="1"/>
      <c r="CT186" s="1"/>
      <c r="CU186" s="1"/>
      <c r="CV186" s="1"/>
      <c r="CW186" s="1"/>
      <c r="CX186" s="1"/>
      <c r="CY186" s="1"/>
      <c r="CZ186" s="1"/>
    </row>
    <row r="187" spans="1:104" s="145" customFormat="1" ht="18.75" customHeight="1">
      <c r="A187" s="167" t="s">
        <v>15</v>
      </c>
      <c r="B187" s="115" t="s">
        <v>6</v>
      </c>
      <c r="C187" s="192"/>
      <c r="D187" s="118"/>
      <c r="E187" s="115"/>
      <c r="F187" s="193"/>
      <c r="G187" s="168"/>
      <c r="H187" s="168"/>
      <c r="I187" s="169">
        <v>1</v>
      </c>
      <c r="J187" s="67"/>
      <c r="K187" s="67"/>
      <c r="L187" s="191"/>
      <c r="M187" s="226"/>
      <c r="N187" s="179"/>
      <c r="O187" s="280">
        <f t="shared" si="15"/>
        <v>1</v>
      </c>
      <c r="P187" s="28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"/>
      <c r="AZ187" s="1"/>
      <c r="BA187" s="1"/>
      <c r="BB187" s="1"/>
      <c r="BC187" s="1"/>
      <c r="BD187" s="1"/>
      <c r="BE187" s="1"/>
      <c r="BF187" s="1"/>
      <c r="BG187" s="1"/>
      <c r="BH187" s="1"/>
      <c r="BI187" s="1"/>
      <c r="BJ187" s="1"/>
      <c r="BK187" s="1"/>
      <c r="BL187" s="1"/>
      <c r="BM187" s="1"/>
      <c r="BN187" s="1"/>
      <c r="BO187" s="1"/>
      <c r="BP187" s="1"/>
      <c r="BQ187" s="1"/>
      <c r="BR187" s="1"/>
      <c r="BS187" s="1"/>
      <c r="BT187" s="1"/>
      <c r="BU187" s="1"/>
      <c r="BV187" s="1"/>
      <c r="BW187" s="1"/>
      <c r="BX187" s="1"/>
      <c r="BY187" s="1"/>
      <c r="BZ187" s="1"/>
      <c r="CA187" s="1"/>
      <c r="CB187" s="1"/>
      <c r="CC187" s="1"/>
      <c r="CD187" s="1"/>
      <c r="CE187" s="1"/>
      <c r="CF187" s="1"/>
      <c r="CG187" s="1"/>
      <c r="CH187" s="1"/>
      <c r="CI187" s="1"/>
      <c r="CJ187" s="1"/>
      <c r="CK187" s="1"/>
      <c r="CL187" s="1"/>
      <c r="CM187" s="1"/>
      <c r="CN187" s="1"/>
      <c r="CO187" s="1"/>
      <c r="CP187" s="1"/>
      <c r="CQ187" s="1"/>
      <c r="CR187" s="1"/>
      <c r="CS187" s="1"/>
      <c r="CT187" s="1"/>
      <c r="CU187" s="1"/>
      <c r="CV187" s="1"/>
      <c r="CW187" s="1"/>
      <c r="CX187" s="1"/>
      <c r="CY187" s="1"/>
      <c r="CZ187" s="1"/>
    </row>
    <row r="188" spans="1:104" s="145" customFormat="1" ht="18.75" customHeight="1">
      <c r="A188" s="167" t="s">
        <v>173</v>
      </c>
      <c r="B188" s="115" t="s">
        <v>20</v>
      </c>
      <c r="C188" s="192"/>
      <c r="D188" s="118"/>
      <c r="E188" s="115">
        <v>1</v>
      </c>
      <c r="F188" s="193"/>
      <c r="G188" s="168"/>
      <c r="H188" s="168"/>
      <c r="I188" s="169"/>
      <c r="J188" s="67"/>
      <c r="K188" s="67"/>
      <c r="L188" s="191"/>
      <c r="M188" s="226"/>
      <c r="N188" s="179"/>
      <c r="O188" s="280">
        <f t="shared" si="15"/>
        <v>1</v>
      </c>
      <c r="P188" s="28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"/>
      <c r="AZ188" s="1"/>
      <c r="BA188" s="1"/>
      <c r="BB188" s="1"/>
      <c r="BC188" s="1"/>
      <c r="BD188" s="1"/>
      <c r="BE188" s="1"/>
      <c r="BF188" s="1"/>
      <c r="BG188" s="1"/>
      <c r="BH188" s="1"/>
      <c r="BI188" s="1"/>
      <c r="BJ188" s="1"/>
      <c r="BK188" s="1"/>
      <c r="BL188" s="1"/>
      <c r="BM188" s="1"/>
      <c r="BN188" s="1"/>
      <c r="BO188" s="1"/>
      <c r="BP188" s="1"/>
      <c r="BQ188" s="1"/>
      <c r="BR188" s="1"/>
      <c r="BS188" s="1"/>
      <c r="BT188" s="1"/>
      <c r="BU188" s="1"/>
      <c r="BV188" s="1"/>
      <c r="BW188" s="1"/>
      <c r="BX188" s="1"/>
      <c r="BY188" s="1"/>
      <c r="BZ188" s="1"/>
      <c r="CA188" s="1"/>
      <c r="CB188" s="1"/>
      <c r="CC188" s="1"/>
      <c r="CD188" s="1"/>
      <c r="CE188" s="1"/>
      <c r="CF188" s="1"/>
      <c r="CG188" s="1"/>
      <c r="CH188" s="1"/>
      <c r="CI188" s="1"/>
      <c r="CJ188" s="1"/>
      <c r="CK188" s="1"/>
      <c r="CL188" s="1"/>
      <c r="CM188" s="1"/>
      <c r="CN188" s="1"/>
      <c r="CO188" s="1"/>
      <c r="CP188" s="1"/>
      <c r="CQ188" s="1"/>
      <c r="CR188" s="1"/>
      <c r="CS188" s="1"/>
      <c r="CT188" s="1"/>
      <c r="CU188" s="1"/>
      <c r="CV188" s="1"/>
      <c r="CW188" s="1"/>
      <c r="CX188" s="1"/>
      <c r="CY188" s="1"/>
      <c r="CZ188" s="1"/>
    </row>
    <row r="189" spans="1:104" ht="18.75" customHeight="1">
      <c r="A189" s="167" t="s">
        <v>62</v>
      </c>
      <c r="B189" s="115" t="s">
        <v>6</v>
      </c>
      <c r="C189" s="192"/>
      <c r="D189" s="118"/>
      <c r="E189" s="115"/>
      <c r="F189" s="193"/>
      <c r="G189" s="168">
        <v>1</v>
      </c>
      <c r="H189" s="168"/>
      <c r="I189" s="169"/>
      <c r="J189" s="67"/>
      <c r="K189" s="67"/>
      <c r="L189" s="191"/>
      <c r="M189" s="226"/>
      <c r="N189" s="179"/>
      <c r="O189" s="280">
        <f t="shared" si="15"/>
        <v>1</v>
      </c>
      <c r="P189" s="281"/>
    </row>
    <row r="190" spans="1:104" ht="18.75" customHeight="1">
      <c r="A190" s="167" t="s">
        <v>59</v>
      </c>
      <c r="B190" s="148" t="s">
        <v>24</v>
      </c>
      <c r="C190" s="178"/>
      <c r="D190" s="221"/>
      <c r="E190" s="148"/>
      <c r="F190" s="179"/>
      <c r="G190" s="168">
        <v>1</v>
      </c>
      <c r="H190" s="168"/>
      <c r="I190" s="169"/>
      <c r="J190" s="67"/>
      <c r="K190" s="67"/>
      <c r="L190" s="191"/>
      <c r="M190" s="226"/>
      <c r="N190" s="179"/>
      <c r="O190" s="280">
        <f t="shared" si="15"/>
        <v>1</v>
      </c>
      <c r="P190" s="281"/>
    </row>
    <row r="191" spans="1:104" ht="18.75" customHeight="1">
      <c r="A191" s="167" t="s">
        <v>55</v>
      </c>
      <c r="B191" s="148" t="s">
        <v>24</v>
      </c>
      <c r="C191" s="178"/>
      <c r="D191" s="221"/>
      <c r="E191" s="148"/>
      <c r="F191" s="179"/>
      <c r="G191" s="168">
        <v>1</v>
      </c>
      <c r="H191" s="168"/>
      <c r="I191" s="169"/>
      <c r="J191" s="67"/>
      <c r="K191" s="67"/>
      <c r="L191" s="191"/>
      <c r="M191" s="226"/>
      <c r="N191" s="179"/>
      <c r="O191" s="280">
        <f t="shared" si="15"/>
        <v>1</v>
      </c>
      <c r="P191" s="281"/>
    </row>
    <row r="192" spans="1:104" ht="18.75" customHeight="1">
      <c r="A192" s="171" t="s">
        <v>89</v>
      </c>
      <c r="B192" s="29" t="s">
        <v>2</v>
      </c>
      <c r="C192" s="176">
        <f>SUM(C193:C201)</f>
        <v>6</v>
      </c>
      <c r="D192" s="114">
        <v>1</v>
      </c>
      <c r="E192" s="29">
        <f>SUM(E193:E201)</f>
        <v>2</v>
      </c>
      <c r="F192" s="177">
        <v>1</v>
      </c>
      <c r="G192" s="30">
        <f>SUM(G194:G201)</f>
        <v>10</v>
      </c>
      <c r="H192" s="30">
        <v>1</v>
      </c>
      <c r="I192" s="31">
        <f>SUM(I194:I201)</f>
        <v>7</v>
      </c>
      <c r="J192" s="29">
        <v>1</v>
      </c>
      <c r="K192" s="29">
        <f>SUM(K194:K201)</f>
        <v>1</v>
      </c>
      <c r="L192" s="177">
        <v>1</v>
      </c>
      <c r="M192" s="200">
        <f>SUM(M194:M201)</f>
        <v>0</v>
      </c>
      <c r="N192" s="177">
        <v>0</v>
      </c>
      <c r="O192" s="309">
        <f>SUM(C192,E192,G192,I192,K192,M192)</f>
        <v>26</v>
      </c>
      <c r="P192" s="309">
        <f>SUM(D192,F192,H192,J192,L192,N192)</f>
        <v>5</v>
      </c>
    </row>
    <row r="193" spans="1:16" ht="18.75" customHeight="1">
      <c r="A193" s="164" t="s">
        <v>7</v>
      </c>
      <c r="B193" s="115" t="s">
        <v>6</v>
      </c>
      <c r="C193" s="192">
        <v>2</v>
      </c>
      <c r="D193" s="118"/>
      <c r="E193" s="115"/>
      <c r="F193" s="193"/>
      <c r="G193" s="119"/>
      <c r="H193" s="119"/>
      <c r="I193" s="117"/>
      <c r="J193" s="115"/>
      <c r="K193" s="115"/>
      <c r="L193" s="193"/>
      <c r="M193" s="213"/>
      <c r="N193" s="193"/>
      <c r="O193" s="280">
        <f t="shared" si="15"/>
        <v>2</v>
      </c>
      <c r="P193" s="281"/>
    </row>
    <row r="194" spans="1:16" ht="18.75" customHeight="1">
      <c r="A194" s="167" t="s">
        <v>62</v>
      </c>
      <c r="B194" s="115" t="s">
        <v>6</v>
      </c>
      <c r="C194" s="192"/>
      <c r="D194" s="118"/>
      <c r="E194" s="115">
        <v>1</v>
      </c>
      <c r="F194" s="193"/>
      <c r="G194" s="168">
        <v>2</v>
      </c>
      <c r="H194" s="168"/>
      <c r="I194" s="169"/>
      <c r="J194" s="67"/>
      <c r="K194" s="67"/>
      <c r="L194" s="191"/>
      <c r="M194" s="226"/>
      <c r="N194" s="179"/>
      <c r="O194" s="280">
        <f t="shared" si="15"/>
        <v>3</v>
      </c>
      <c r="P194" s="281"/>
    </row>
    <row r="195" spans="1:16" ht="18.75" customHeight="1">
      <c r="A195" s="167" t="s">
        <v>63</v>
      </c>
      <c r="B195" s="115" t="s">
        <v>6</v>
      </c>
      <c r="C195" s="192">
        <v>1</v>
      </c>
      <c r="D195" s="118"/>
      <c r="E195" s="115">
        <v>1</v>
      </c>
      <c r="F195" s="193"/>
      <c r="G195" s="168">
        <v>3</v>
      </c>
      <c r="H195" s="168"/>
      <c r="I195" s="169"/>
      <c r="J195" s="67"/>
      <c r="K195" s="67"/>
      <c r="L195" s="191"/>
      <c r="M195" s="226"/>
      <c r="N195" s="179"/>
      <c r="O195" s="280">
        <f t="shared" si="15"/>
        <v>5</v>
      </c>
      <c r="P195" s="281"/>
    </row>
    <row r="196" spans="1:16" ht="18.75" customHeight="1">
      <c r="A196" s="167" t="s">
        <v>104</v>
      </c>
      <c r="B196" s="115" t="s">
        <v>6</v>
      </c>
      <c r="C196" s="192"/>
      <c r="D196" s="118"/>
      <c r="E196" s="115"/>
      <c r="F196" s="193"/>
      <c r="G196" s="168"/>
      <c r="H196" s="168"/>
      <c r="I196" s="169">
        <v>1</v>
      </c>
      <c r="J196" s="67"/>
      <c r="K196" s="67"/>
      <c r="L196" s="191"/>
      <c r="M196" s="226"/>
      <c r="N196" s="179"/>
      <c r="O196" s="280">
        <f t="shared" si="15"/>
        <v>1</v>
      </c>
      <c r="P196" s="281"/>
    </row>
    <row r="197" spans="1:16" ht="18.75" customHeight="1">
      <c r="A197" s="167" t="s">
        <v>68</v>
      </c>
      <c r="B197" s="115" t="s">
        <v>6</v>
      </c>
      <c r="C197" s="192">
        <v>1</v>
      </c>
      <c r="D197" s="118"/>
      <c r="E197" s="115"/>
      <c r="F197" s="193"/>
      <c r="G197" s="168"/>
      <c r="H197" s="168"/>
      <c r="I197" s="169"/>
      <c r="J197" s="67"/>
      <c r="K197" s="67"/>
      <c r="L197" s="191"/>
      <c r="M197" s="226"/>
      <c r="N197" s="179"/>
      <c r="O197" s="280">
        <f t="shared" si="15"/>
        <v>1</v>
      </c>
      <c r="P197" s="281"/>
    </row>
    <row r="198" spans="1:16" ht="18.75" customHeight="1">
      <c r="A198" s="167" t="s">
        <v>15</v>
      </c>
      <c r="B198" s="115" t="s">
        <v>6</v>
      </c>
      <c r="C198" s="192">
        <v>1</v>
      </c>
      <c r="D198" s="118"/>
      <c r="E198" s="115"/>
      <c r="F198" s="193"/>
      <c r="G198" s="168">
        <v>5</v>
      </c>
      <c r="H198" s="168"/>
      <c r="I198" s="169">
        <v>4</v>
      </c>
      <c r="J198" s="67"/>
      <c r="K198" s="67">
        <v>1</v>
      </c>
      <c r="L198" s="191"/>
      <c r="M198" s="226"/>
      <c r="N198" s="179"/>
      <c r="O198" s="280">
        <f t="shared" si="15"/>
        <v>11</v>
      </c>
      <c r="P198" s="281"/>
    </row>
    <row r="199" spans="1:16" ht="18.75" customHeight="1">
      <c r="A199" s="167" t="s">
        <v>60</v>
      </c>
      <c r="B199" s="67" t="s">
        <v>24</v>
      </c>
      <c r="C199" s="190"/>
      <c r="D199" s="206"/>
      <c r="E199" s="67"/>
      <c r="F199" s="191"/>
      <c r="G199" s="168"/>
      <c r="H199" s="168"/>
      <c r="I199" s="169">
        <v>1</v>
      </c>
      <c r="J199" s="67"/>
      <c r="K199" s="67"/>
      <c r="L199" s="191"/>
      <c r="M199" s="226"/>
      <c r="N199" s="179"/>
      <c r="O199" s="280">
        <f t="shared" si="15"/>
        <v>1</v>
      </c>
      <c r="P199" s="281"/>
    </row>
    <row r="200" spans="1:16" ht="18.75" customHeight="1">
      <c r="A200" s="167" t="s">
        <v>60</v>
      </c>
      <c r="B200" s="67" t="s">
        <v>20</v>
      </c>
      <c r="C200" s="190">
        <v>1</v>
      </c>
      <c r="D200" s="206"/>
      <c r="E200" s="67"/>
      <c r="F200" s="191"/>
      <c r="G200" s="168"/>
      <c r="H200" s="168"/>
      <c r="I200" s="169"/>
      <c r="J200" s="67"/>
      <c r="K200" s="67"/>
      <c r="L200" s="191"/>
      <c r="M200" s="226"/>
      <c r="N200" s="179"/>
      <c r="O200" s="280">
        <f t="shared" si="15"/>
        <v>1</v>
      </c>
      <c r="P200" s="281"/>
    </row>
    <row r="201" spans="1:16" ht="18.75" customHeight="1">
      <c r="A201" s="157" t="s">
        <v>90</v>
      </c>
      <c r="B201" s="158" t="s">
        <v>6</v>
      </c>
      <c r="C201" s="184"/>
      <c r="D201" s="223"/>
      <c r="E201" s="158"/>
      <c r="F201" s="185"/>
      <c r="G201" s="159"/>
      <c r="H201" s="159"/>
      <c r="I201" s="160">
        <v>1</v>
      </c>
      <c r="J201" s="158"/>
      <c r="K201" s="158"/>
      <c r="L201" s="185"/>
      <c r="M201" s="227"/>
      <c r="N201" s="181"/>
      <c r="O201" s="307">
        <f t="shared" si="15"/>
        <v>1</v>
      </c>
      <c r="P201" s="308"/>
    </row>
    <row r="202" spans="1:16" ht="18.75" customHeight="1">
      <c r="A202" s="161" t="s">
        <v>91</v>
      </c>
      <c r="B202" s="55" t="s">
        <v>2</v>
      </c>
      <c r="C202" s="196">
        <f>SUM(C203)</f>
        <v>0</v>
      </c>
      <c r="D202" s="129">
        <v>0</v>
      </c>
      <c r="E202" s="55">
        <f>SUM(E203)</f>
        <v>0</v>
      </c>
      <c r="F202" s="187">
        <v>0</v>
      </c>
      <c r="G202" s="102">
        <f>SUM(G204:G205)</f>
        <v>4</v>
      </c>
      <c r="H202" s="102">
        <v>1</v>
      </c>
      <c r="I202" s="128">
        <f>SUM(I204:I205)</f>
        <v>0</v>
      </c>
      <c r="J202" s="55">
        <v>0</v>
      </c>
      <c r="K202" s="55">
        <f>SUM(K204:K205)</f>
        <v>0</v>
      </c>
      <c r="L202" s="187">
        <v>0</v>
      </c>
      <c r="M202" s="186">
        <f>SUM(M204:M205)</f>
        <v>0</v>
      </c>
      <c r="N202" s="187">
        <v>0</v>
      </c>
      <c r="O202" s="310">
        <f t="shared" si="15"/>
        <v>4</v>
      </c>
      <c r="P202" s="310">
        <f t="shared" si="15"/>
        <v>1</v>
      </c>
    </row>
    <row r="203" spans="1:16" ht="18.75" customHeight="1">
      <c r="A203" s="156" t="s">
        <v>189</v>
      </c>
      <c r="B203" s="29" t="s">
        <v>2</v>
      </c>
      <c r="C203" s="176">
        <f t="shared" ref="C203:M203" si="22">SUM(C204:C205)</f>
        <v>0</v>
      </c>
      <c r="D203" s="114">
        <v>0</v>
      </c>
      <c r="E203" s="29">
        <f t="shared" si="22"/>
        <v>0</v>
      </c>
      <c r="F203" s="177">
        <v>0</v>
      </c>
      <c r="G203" s="101">
        <f t="shared" si="22"/>
        <v>4</v>
      </c>
      <c r="H203" s="101">
        <v>1</v>
      </c>
      <c r="I203" s="165">
        <f t="shared" si="22"/>
        <v>0</v>
      </c>
      <c r="J203" s="166">
        <v>0</v>
      </c>
      <c r="K203" s="166">
        <f t="shared" si="22"/>
        <v>0</v>
      </c>
      <c r="L203" s="198">
        <v>0</v>
      </c>
      <c r="M203" s="230">
        <f t="shared" si="22"/>
        <v>0</v>
      </c>
      <c r="N203" s="198">
        <v>0</v>
      </c>
      <c r="O203" s="309">
        <f t="shared" si="15"/>
        <v>4</v>
      </c>
      <c r="P203" s="309">
        <f t="shared" si="15"/>
        <v>1</v>
      </c>
    </row>
    <row r="204" spans="1:16" ht="18.75" customHeight="1">
      <c r="A204" s="167" t="s">
        <v>7</v>
      </c>
      <c r="B204" s="115" t="s">
        <v>6</v>
      </c>
      <c r="C204" s="192"/>
      <c r="D204" s="118"/>
      <c r="E204" s="115"/>
      <c r="F204" s="193"/>
      <c r="G204" s="168">
        <v>3</v>
      </c>
      <c r="H204" s="168"/>
      <c r="I204" s="169"/>
      <c r="J204" s="67"/>
      <c r="K204" s="67"/>
      <c r="L204" s="191"/>
      <c r="M204" s="226"/>
      <c r="N204" s="179"/>
      <c r="O204" s="280">
        <f t="shared" si="15"/>
        <v>3</v>
      </c>
      <c r="P204" s="281"/>
    </row>
    <row r="205" spans="1:16" ht="18.75" customHeight="1">
      <c r="A205" s="157" t="s">
        <v>60</v>
      </c>
      <c r="B205" s="172" t="s">
        <v>6</v>
      </c>
      <c r="C205" s="194"/>
      <c r="D205" s="220"/>
      <c r="E205" s="172"/>
      <c r="F205" s="195"/>
      <c r="G205" s="159">
        <v>1</v>
      </c>
      <c r="H205" s="159"/>
      <c r="I205" s="160"/>
      <c r="J205" s="158"/>
      <c r="K205" s="158"/>
      <c r="L205" s="185"/>
      <c r="M205" s="227"/>
      <c r="N205" s="181"/>
      <c r="O205" s="307">
        <f t="shared" si="15"/>
        <v>1</v>
      </c>
      <c r="P205" s="308"/>
    </row>
    <row r="206" spans="1:16" ht="18.75" customHeight="1">
      <c r="A206" s="161" t="s">
        <v>92</v>
      </c>
      <c r="B206" s="55" t="s">
        <v>2</v>
      </c>
      <c r="C206" s="196">
        <f>SUM(C207)</f>
        <v>0</v>
      </c>
      <c r="D206" s="129">
        <v>0</v>
      </c>
      <c r="E206" s="55">
        <f>SUM(E207)</f>
        <v>0</v>
      </c>
      <c r="F206" s="187">
        <v>0</v>
      </c>
      <c r="G206" s="102">
        <f>SUM(G208:G209)</f>
        <v>8</v>
      </c>
      <c r="H206" s="102">
        <v>1</v>
      </c>
      <c r="I206" s="128">
        <f>SUM(I208:I209)</f>
        <v>2</v>
      </c>
      <c r="J206" s="55">
        <v>1</v>
      </c>
      <c r="K206" s="55">
        <f>SUM(K208:K209)</f>
        <v>0</v>
      </c>
      <c r="L206" s="187">
        <v>0</v>
      </c>
      <c r="M206" s="186">
        <f>SUM(M208:M209)</f>
        <v>0</v>
      </c>
      <c r="N206" s="187">
        <v>0</v>
      </c>
      <c r="O206" s="310">
        <f t="shared" si="15"/>
        <v>10</v>
      </c>
      <c r="P206" s="310">
        <f t="shared" si="15"/>
        <v>2</v>
      </c>
    </row>
    <row r="207" spans="1:16" ht="18.75" customHeight="1">
      <c r="A207" s="171" t="s">
        <v>93</v>
      </c>
      <c r="B207" s="29" t="s">
        <v>2</v>
      </c>
      <c r="C207" s="176">
        <f t="shared" ref="C207:M207" si="23">SUM(C208:C209)</f>
        <v>0</v>
      </c>
      <c r="D207" s="114">
        <v>0</v>
      </c>
      <c r="E207" s="29">
        <f t="shared" si="23"/>
        <v>0</v>
      </c>
      <c r="F207" s="177">
        <v>0</v>
      </c>
      <c r="G207" s="101">
        <f t="shared" si="23"/>
        <v>8</v>
      </c>
      <c r="H207" s="101">
        <v>1</v>
      </c>
      <c r="I207" s="165">
        <f t="shared" si="23"/>
        <v>2</v>
      </c>
      <c r="J207" s="166">
        <v>1</v>
      </c>
      <c r="K207" s="166">
        <f t="shared" si="23"/>
        <v>0</v>
      </c>
      <c r="L207" s="198">
        <v>0</v>
      </c>
      <c r="M207" s="230">
        <f t="shared" si="23"/>
        <v>0</v>
      </c>
      <c r="N207" s="198">
        <v>0</v>
      </c>
      <c r="O207" s="309">
        <f t="shared" si="15"/>
        <v>10</v>
      </c>
      <c r="P207" s="309">
        <f t="shared" si="15"/>
        <v>2</v>
      </c>
    </row>
    <row r="208" spans="1:16" ht="18.75" customHeight="1">
      <c r="A208" s="167" t="s">
        <v>7</v>
      </c>
      <c r="B208" s="115" t="s">
        <v>6</v>
      </c>
      <c r="C208" s="192"/>
      <c r="D208" s="118"/>
      <c r="E208" s="115"/>
      <c r="F208" s="193"/>
      <c r="G208" s="168">
        <v>7</v>
      </c>
      <c r="H208" s="168"/>
      <c r="I208" s="169">
        <v>2</v>
      </c>
      <c r="J208" s="67"/>
      <c r="K208" s="67"/>
      <c r="L208" s="191"/>
      <c r="M208" s="226"/>
      <c r="N208" s="179"/>
      <c r="O208" s="280">
        <f t="shared" si="15"/>
        <v>9</v>
      </c>
      <c r="P208" s="281"/>
    </row>
    <row r="209" spans="1:16" ht="18.75" customHeight="1">
      <c r="A209" s="157" t="s">
        <v>94</v>
      </c>
      <c r="B209" s="172" t="s">
        <v>6</v>
      </c>
      <c r="C209" s="194"/>
      <c r="D209" s="220"/>
      <c r="E209" s="172"/>
      <c r="F209" s="195"/>
      <c r="G209" s="159">
        <v>1</v>
      </c>
      <c r="H209" s="159"/>
      <c r="I209" s="160"/>
      <c r="J209" s="158"/>
      <c r="K209" s="158"/>
      <c r="L209" s="185"/>
      <c r="M209" s="227"/>
      <c r="N209" s="181"/>
      <c r="O209" s="307">
        <f>SUM(C209,E209,G209,I209,K209,M209)</f>
        <v>1</v>
      </c>
      <c r="P209" s="308"/>
    </row>
    <row r="210" spans="1:16" ht="18.75" customHeight="1">
      <c r="A210" s="161" t="s">
        <v>95</v>
      </c>
      <c r="B210" s="55" t="s">
        <v>2</v>
      </c>
      <c r="C210" s="239">
        <f t="shared" ref="C210:N210" si="24">SUM(C211,C218,C231,C239,C263,C277,C289,C294,C297,C304)</f>
        <v>11</v>
      </c>
      <c r="D210" s="240">
        <f t="shared" si="24"/>
        <v>6</v>
      </c>
      <c r="E210" s="240">
        <f t="shared" si="24"/>
        <v>6</v>
      </c>
      <c r="F210" s="241">
        <f t="shared" si="24"/>
        <v>5</v>
      </c>
      <c r="G210" s="186">
        <f t="shared" si="24"/>
        <v>45</v>
      </c>
      <c r="H210" s="128">
        <f t="shared" si="24"/>
        <v>11</v>
      </c>
      <c r="I210" s="128">
        <f t="shared" si="24"/>
        <v>47</v>
      </c>
      <c r="J210" s="128">
        <f t="shared" si="24"/>
        <v>11</v>
      </c>
      <c r="K210" s="128">
        <f t="shared" si="24"/>
        <v>22</v>
      </c>
      <c r="L210" s="102">
        <f t="shared" si="24"/>
        <v>6</v>
      </c>
      <c r="M210" s="186">
        <f t="shared" si="24"/>
        <v>0</v>
      </c>
      <c r="N210" s="187">
        <f t="shared" si="24"/>
        <v>0</v>
      </c>
      <c r="O210" s="310">
        <f>SUM(C210,E210,G210,I210,K210,M210)</f>
        <v>131</v>
      </c>
      <c r="P210" s="310">
        <f>SUM(D210,F210,H210,J210,L210,N210)</f>
        <v>39</v>
      </c>
    </row>
    <row r="211" spans="1:16" ht="18.75" customHeight="1">
      <c r="A211" s="156" t="s">
        <v>96</v>
      </c>
      <c r="B211" s="29" t="s">
        <v>2</v>
      </c>
      <c r="C211" s="176">
        <f>SUM(C212:C217)</f>
        <v>2</v>
      </c>
      <c r="D211" s="114">
        <v>1</v>
      </c>
      <c r="E211" s="29">
        <f>SUM(E212:E217)</f>
        <v>2</v>
      </c>
      <c r="F211" s="177">
        <v>1</v>
      </c>
      <c r="G211" s="101">
        <f>SUM(G215:G217)</f>
        <v>3</v>
      </c>
      <c r="H211" s="101">
        <v>1</v>
      </c>
      <c r="I211" s="165">
        <f>SUM(I215:I217)</f>
        <v>1</v>
      </c>
      <c r="J211" s="166">
        <v>1</v>
      </c>
      <c r="K211" s="166">
        <f>SUM(K215:K217)</f>
        <v>0</v>
      </c>
      <c r="L211" s="198">
        <v>0</v>
      </c>
      <c r="M211" s="230">
        <f>SUM(M215:M217)</f>
        <v>0</v>
      </c>
      <c r="N211" s="198">
        <v>0</v>
      </c>
      <c r="O211" s="309">
        <f>SUM(C211,E211,G211,I211,K211,M211)</f>
        <v>8</v>
      </c>
      <c r="P211" s="309">
        <f>SUM(D211,F211,H211,J211,L211,N211)</f>
        <v>4</v>
      </c>
    </row>
    <row r="212" spans="1:16" ht="18.75" customHeight="1">
      <c r="A212" s="170" t="s">
        <v>88</v>
      </c>
      <c r="B212" s="36" t="s">
        <v>6</v>
      </c>
      <c r="C212" s="188"/>
      <c r="D212" s="132"/>
      <c r="E212" s="36">
        <v>1</v>
      </c>
      <c r="F212" s="189"/>
      <c r="G212" s="168"/>
      <c r="H212" s="168"/>
      <c r="I212" s="169"/>
      <c r="J212" s="67"/>
      <c r="K212" s="67"/>
      <c r="L212" s="191"/>
      <c r="M212" s="231"/>
      <c r="N212" s="191"/>
      <c r="O212" s="280">
        <f t="shared" ref="O212:P274" si="25">SUM(C212,E212,G212,I212,K212,M212)</f>
        <v>1</v>
      </c>
      <c r="P212" s="281"/>
    </row>
    <row r="213" spans="1:16" ht="18.75" customHeight="1">
      <c r="A213" s="170" t="s">
        <v>73</v>
      </c>
      <c r="B213" s="36" t="s">
        <v>20</v>
      </c>
      <c r="C213" s="188">
        <v>1</v>
      </c>
      <c r="D213" s="132"/>
      <c r="E213" s="36"/>
      <c r="F213" s="189"/>
      <c r="G213" s="168"/>
      <c r="H213" s="168"/>
      <c r="I213" s="169"/>
      <c r="J213" s="67"/>
      <c r="K213" s="67"/>
      <c r="L213" s="191"/>
      <c r="M213" s="231"/>
      <c r="N213" s="191"/>
      <c r="O213" s="280">
        <f t="shared" si="25"/>
        <v>1</v>
      </c>
      <c r="P213" s="281"/>
    </row>
    <row r="214" spans="1:16" ht="18.75" customHeight="1">
      <c r="A214" s="170" t="s">
        <v>73</v>
      </c>
      <c r="B214" s="36" t="s">
        <v>24</v>
      </c>
      <c r="C214" s="188">
        <v>1</v>
      </c>
      <c r="D214" s="132"/>
      <c r="E214" s="36"/>
      <c r="F214" s="189"/>
      <c r="G214" s="168"/>
      <c r="H214" s="168"/>
      <c r="I214" s="169"/>
      <c r="J214" s="67"/>
      <c r="K214" s="67"/>
      <c r="L214" s="191"/>
      <c r="M214" s="231"/>
      <c r="N214" s="191"/>
      <c r="O214" s="280">
        <f t="shared" si="25"/>
        <v>1</v>
      </c>
      <c r="P214" s="281"/>
    </row>
    <row r="215" spans="1:16" ht="18.75" customHeight="1">
      <c r="A215" s="167" t="s">
        <v>42</v>
      </c>
      <c r="B215" s="148" t="s">
        <v>20</v>
      </c>
      <c r="C215" s="178"/>
      <c r="D215" s="221"/>
      <c r="E215" s="148"/>
      <c r="F215" s="179"/>
      <c r="G215" s="168">
        <v>1</v>
      </c>
      <c r="H215" s="168"/>
      <c r="I215" s="169"/>
      <c r="J215" s="67"/>
      <c r="K215" s="67"/>
      <c r="L215" s="191"/>
      <c r="M215" s="226"/>
      <c r="N215" s="179"/>
      <c r="O215" s="280">
        <f t="shared" si="25"/>
        <v>1</v>
      </c>
      <c r="P215" s="281"/>
    </row>
    <row r="216" spans="1:16" ht="18.75" customHeight="1">
      <c r="A216" s="167" t="s">
        <v>83</v>
      </c>
      <c r="B216" s="115" t="s">
        <v>6</v>
      </c>
      <c r="C216" s="192"/>
      <c r="D216" s="118"/>
      <c r="E216" s="115"/>
      <c r="F216" s="193"/>
      <c r="G216" s="168">
        <v>1</v>
      </c>
      <c r="H216" s="168"/>
      <c r="I216" s="169"/>
      <c r="J216" s="67"/>
      <c r="K216" s="67"/>
      <c r="L216" s="191"/>
      <c r="M216" s="226"/>
      <c r="N216" s="179"/>
      <c r="O216" s="280">
        <f t="shared" si="25"/>
        <v>1</v>
      </c>
      <c r="P216" s="281"/>
    </row>
    <row r="217" spans="1:16" ht="18.75" customHeight="1">
      <c r="A217" s="167" t="s">
        <v>104</v>
      </c>
      <c r="B217" s="115" t="s">
        <v>6</v>
      </c>
      <c r="C217" s="192"/>
      <c r="D217" s="118"/>
      <c r="E217" s="115">
        <v>1</v>
      </c>
      <c r="F217" s="193"/>
      <c r="G217" s="168">
        <v>1</v>
      </c>
      <c r="H217" s="168"/>
      <c r="I217" s="169">
        <v>1</v>
      </c>
      <c r="J217" s="67"/>
      <c r="K217" s="67"/>
      <c r="L217" s="191"/>
      <c r="M217" s="226"/>
      <c r="N217" s="179"/>
      <c r="O217" s="280">
        <f t="shared" si="25"/>
        <v>3</v>
      </c>
      <c r="P217" s="281"/>
    </row>
    <row r="218" spans="1:16" ht="18.75" customHeight="1">
      <c r="A218" s="156" t="s">
        <v>190</v>
      </c>
      <c r="B218" s="29" t="s">
        <v>2</v>
      </c>
      <c r="C218" s="176">
        <f t="shared" ref="C218:M218" si="26">SUM(C219:C230)</f>
        <v>2</v>
      </c>
      <c r="D218" s="114">
        <v>1</v>
      </c>
      <c r="E218" s="29">
        <f t="shared" si="26"/>
        <v>1</v>
      </c>
      <c r="F218" s="177">
        <v>1</v>
      </c>
      <c r="G218" s="30">
        <f t="shared" si="26"/>
        <v>9</v>
      </c>
      <c r="H218" s="30">
        <v>1</v>
      </c>
      <c r="I218" s="31">
        <f t="shared" si="26"/>
        <v>1</v>
      </c>
      <c r="J218" s="29">
        <v>1</v>
      </c>
      <c r="K218" s="29">
        <f t="shared" si="26"/>
        <v>0</v>
      </c>
      <c r="L218" s="177">
        <v>0</v>
      </c>
      <c r="M218" s="200">
        <f t="shared" si="26"/>
        <v>0</v>
      </c>
      <c r="N218" s="177">
        <v>0</v>
      </c>
      <c r="O218" s="309">
        <f>SUM(C218,E218,G218,I218,K218,M218)</f>
        <v>13</v>
      </c>
      <c r="P218" s="309">
        <f t="shared" si="25"/>
        <v>4</v>
      </c>
    </row>
    <row r="219" spans="1:16" ht="18.75" customHeight="1">
      <c r="A219" s="167" t="s">
        <v>44</v>
      </c>
      <c r="B219" s="148" t="s">
        <v>20</v>
      </c>
      <c r="C219" s="178"/>
      <c r="D219" s="221"/>
      <c r="E219" s="148"/>
      <c r="F219" s="179"/>
      <c r="G219" s="168">
        <v>1</v>
      </c>
      <c r="H219" s="168"/>
      <c r="I219" s="169"/>
      <c r="J219" s="67"/>
      <c r="K219" s="67"/>
      <c r="L219" s="191"/>
      <c r="M219" s="226"/>
      <c r="N219" s="179"/>
      <c r="O219" s="280">
        <f t="shared" si="25"/>
        <v>1</v>
      </c>
      <c r="P219" s="281"/>
    </row>
    <row r="220" spans="1:16" ht="18.75" customHeight="1">
      <c r="A220" s="167" t="s">
        <v>46</v>
      </c>
      <c r="B220" s="148" t="s">
        <v>20</v>
      </c>
      <c r="C220" s="178"/>
      <c r="D220" s="221"/>
      <c r="E220" s="148"/>
      <c r="F220" s="179"/>
      <c r="G220" s="168">
        <v>1</v>
      </c>
      <c r="H220" s="168"/>
      <c r="I220" s="169"/>
      <c r="J220" s="67"/>
      <c r="K220" s="67"/>
      <c r="L220" s="191"/>
      <c r="M220" s="226"/>
      <c r="N220" s="179"/>
      <c r="O220" s="280">
        <f t="shared" si="25"/>
        <v>1</v>
      </c>
      <c r="P220" s="281"/>
    </row>
    <row r="221" spans="1:16" ht="18.75" customHeight="1">
      <c r="A221" s="167" t="s">
        <v>46</v>
      </c>
      <c r="B221" s="148" t="s">
        <v>21</v>
      </c>
      <c r="C221" s="178"/>
      <c r="D221" s="221"/>
      <c r="E221" s="148"/>
      <c r="F221" s="179"/>
      <c r="G221" s="168">
        <v>1</v>
      </c>
      <c r="H221" s="168"/>
      <c r="I221" s="169"/>
      <c r="J221" s="67"/>
      <c r="K221" s="67"/>
      <c r="L221" s="191"/>
      <c r="M221" s="226"/>
      <c r="N221" s="179"/>
      <c r="O221" s="280">
        <f t="shared" si="25"/>
        <v>1</v>
      </c>
      <c r="P221" s="281"/>
    </row>
    <row r="222" spans="1:16" ht="18.75" customHeight="1">
      <c r="A222" s="167" t="s">
        <v>47</v>
      </c>
      <c r="B222" s="148" t="s">
        <v>20</v>
      </c>
      <c r="C222" s="178"/>
      <c r="D222" s="221"/>
      <c r="E222" s="148"/>
      <c r="F222" s="179"/>
      <c r="G222" s="168">
        <v>1</v>
      </c>
      <c r="H222" s="168"/>
      <c r="I222" s="169"/>
      <c r="J222" s="67"/>
      <c r="K222" s="67"/>
      <c r="L222" s="191"/>
      <c r="M222" s="226"/>
      <c r="N222" s="179"/>
      <c r="O222" s="280">
        <f t="shared" si="25"/>
        <v>1</v>
      </c>
      <c r="P222" s="281"/>
    </row>
    <row r="223" spans="1:16" ht="18.75" customHeight="1">
      <c r="A223" s="167" t="s">
        <v>47</v>
      </c>
      <c r="B223" s="148" t="s">
        <v>24</v>
      </c>
      <c r="C223" s="178">
        <v>1</v>
      </c>
      <c r="D223" s="221"/>
      <c r="E223" s="148"/>
      <c r="F223" s="179"/>
      <c r="G223" s="168"/>
      <c r="H223" s="168"/>
      <c r="I223" s="169"/>
      <c r="J223" s="67"/>
      <c r="K223" s="67"/>
      <c r="L223" s="191"/>
      <c r="M223" s="226"/>
      <c r="N223" s="179"/>
      <c r="O223" s="280">
        <f t="shared" si="25"/>
        <v>1</v>
      </c>
      <c r="P223" s="281"/>
    </row>
    <row r="224" spans="1:16" ht="18.75" customHeight="1">
      <c r="A224" s="167" t="s">
        <v>97</v>
      </c>
      <c r="B224" s="148" t="s">
        <v>24</v>
      </c>
      <c r="C224" s="178"/>
      <c r="D224" s="221"/>
      <c r="E224" s="148"/>
      <c r="F224" s="179"/>
      <c r="G224" s="168">
        <v>1</v>
      </c>
      <c r="H224" s="168"/>
      <c r="I224" s="169"/>
      <c r="J224" s="67"/>
      <c r="K224" s="67"/>
      <c r="L224" s="191"/>
      <c r="M224" s="226"/>
      <c r="N224" s="179"/>
      <c r="O224" s="280">
        <f t="shared" si="25"/>
        <v>1</v>
      </c>
      <c r="P224" s="281"/>
    </row>
    <row r="225" spans="1:16" ht="18.75" customHeight="1">
      <c r="A225" s="167" t="s">
        <v>19</v>
      </c>
      <c r="B225" s="148" t="s">
        <v>24</v>
      </c>
      <c r="C225" s="178"/>
      <c r="D225" s="221"/>
      <c r="E225" s="148"/>
      <c r="F225" s="179"/>
      <c r="G225" s="168">
        <v>1</v>
      </c>
      <c r="H225" s="168"/>
      <c r="I225" s="169"/>
      <c r="J225" s="67"/>
      <c r="K225" s="67"/>
      <c r="L225" s="191"/>
      <c r="M225" s="226"/>
      <c r="N225" s="179"/>
      <c r="O225" s="280">
        <f t="shared" si="25"/>
        <v>1</v>
      </c>
      <c r="P225" s="281"/>
    </row>
    <row r="226" spans="1:16" ht="18.75" customHeight="1">
      <c r="A226" s="167" t="s">
        <v>22</v>
      </c>
      <c r="B226" s="148" t="s">
        <v>24</v>
      </c>
      <c r="C226" s="178"/>
      <c r="D226" s="221"/>
      <c r="E226" s="148"/>
      <c r="F226" s="179"/>
      <c r="G226" s="168">
        <v>1</v>
      </c>
      <c r="H226" s="168"/>
      <c r="I226" s="169"/>
      <c r="J226" s="67"/>
      <c r="K226" s="67"/>
      <c r="L226" s="191"/>
      <c r="M226" s="226"/>
      <c r="N226" s="179"/>
      <c r="O226" s="280">
        <f t="shared" si="25"/>
        <v>1</v>
      </c>
      <c r="P226" s="281"/>
    </row>
    <row r="227" spans="1:16" ht="18.75" customHeight="1">
      <c r="A227" s="167" t="s">
        <v>50</v>
      </c>
      <c r="B227" s="148" t="s">
        <v>24</v>
      </c>
      <c r="C227" s="178"/>
      <c r="D227" s="221"/>
      <c r="E227" s="148">
        <v>1</v>
      </c>
      <c r="F227" s="179"/>
      <c r="G227" s="168"/>
      <c r="H227" s="168"/>
      <c r="I227" s="169"/>
      <c r="J227" s="67"/>
      <c r="K227" s="67"/>
      <c r="L227" s="191"/>
      <c r="M227" s="226"/>
      <c r="N227" s="179"/>
      <c r="O227" s="280">
        <f t="shared" si="25"/>
        <v>1</v>
      </c>
      <c r="P227" s="281"/>
    </row>
    <row r="228" spans="1:16" ht="18.75" customHeight="1">
      <c r="A228" s="167" t="s">
        <v>50</v>
      </c>
      <c r="B228" s="148" t="s">
        <v>6</v>
      </c>
      <c r="C228" s="178">
        <v>1</v>
      </c>
      <c r="D228" s="221"/>
      <c r="E228" s="148"/>
      <c r="F228" s="179"/>
      <c r="G228" s="168">
        <v>1</v>
      </c>
      <c r="H228" s="168"/>
      <c r="I228" s="169"/>
      <c r="J228" s="67"/>
      <c r="K228" s="67"/>
      <c r="L228" s="191"/>
      <c r="M228" s="226"/>
      <c r="N228" s="179"/>
      <c r="O228" s="280">
        <f t="shared" si="25"/>
        <v>2</v>
      </c>
      <c r="P228" s="281"/>
    </row>
    <row r="229" spans="1:16" ht="18.75" customHeight="1">
      <c r="A229" s="167" t="s">
        <v>23</v>
      </c>
      <c r="B229" s="148" t="s">
        <v>24</v>
      </c>
      <c r="C229" s="178"/>
      <c r="D229" s="221"/>
      <c r="E229" s="148"/>
      <c r="F229" s="179"/>
      <c r="G229" s="168">
        <v>1</v>
      </c>
      <c r="H229" s="168"/>
      <c r="I229" s="169"/>
      <c r="J229" s="67"/>
      <c r="K229" s="67"/>
      <c r="L229" s="191"/>
      <c r="M229" s="226"/>
      <c r="N229" s="179"/>
      <c r="O229" s="280">
        <f t="shared" si="25"/>
        <v>1</v>
      </c>
      <c r="P229" s="281"/>
    </row>
    <row r="230" spans="1:16" ht="18.75" customHeight="1">
      <c r="A230" s="167" t="s">
        <v>98</v>
      </c>
      <c r="B230" s="67" t="s">
        <v>24</v>
      </c>
      <c r="C230" s="190"/>
      <c r="D230" s="206"/>
      <c r="E230" s="67"/>
      <c r="F230" s="191"/>
      <c r="G230" s="168"/>
      <c r="H230" s="168"/>
      <c r="I230" s="169">
        <v>1</v>
      </c>
      <c r="J230" s="67"/>
      <c r="K230" s="67"/>
      <c r="L230" s="191"/>
      <c r="M230" s="226"/>
      <c r="N230" s="179"/>
      <c r="O230" s="280">
        <f t="shared" si="25"/>
        <v>1</v>
      </c>
      <c r="P230" s="281"/>
    </row>
    <row r="231" spans="1:16" ht="18.75" customHeight="1">
      <c r="A231" s="173" t="s">
        <v>202</v>
      </c>
      <c r="B231" s="166" t="s">
        <v>2</v>
      </c>
      <c r="C231" s="197">
        <f t="shared" ref="C231:M231" si="27">SUM(C232:C238)</f>
        <v>2</v>
      </c>
      <c r="D231" s="224">
        <v>1</v>
      </c>
      <c r="E231" s="166">
        <f t="shared" si="27"/>
        <v>0</v>
      </c>
      <c r="F231" s="198">
        <v>0</v>
      </c>
      <c r="G231" s="101">
        <f t="shared" si="27"/>
        <v>3</v>
      </c>
      <c r="H231" s="101">
        <v>1</v>
      </c>
      <c r="I231" s="165">
        <f t="shared" si="27"/>
        <v>6</v>
      </c>
      <c r="J231" s="166">
        <v>1</v>
      </c>
      <c r="K231" s="166">
        <f t="shared" si="27"/>
        <v>7</v>
      </c>
      <c r="L231" s="198">
        <v>1</v>
      </c>
      <c r="M231" s="230">
        <f t="shared" si="27"/>
        <v>0</v>
      </c>
      <c r="N231" s="198">
        <v>0</v>
      </c>
      <c r="O231" s="309">
        <f>SUM(C231,E231,G231,I231,K231,M231)</f>
        <v>18</v>
      </c>
      <c r="P231" s="309">
        <f t="shared" si="25"/>
        <v>4</v>
      </c>
    </row>
    <row r="232" spans="1:16" ht="18.75" customHeight="1">
      <c r="A232" s="167" t="s">
        <v>99</v>
      </c>
      <c r="B232" s="148" t="s">
        <v>6</v>
      </c>
      <c r="C232" s="178"/>
      <c r="D232" s="221"/>
      <c r="E232" s="148"/>
      <c r="F232" s="179"/>
      <c r="G232" s="168">
        <v>1</v>
      </c>
      <c r="H232" s="168"/>
      <c r="I232" s="169"/>
      <c r="J232" s="67"/>
      <c r="K232" s="67"/>
      <c r="L232" s="191"/>
      <c r="M232" s="226"/>
      <c r="N232" s="179"/>
      <c r="O232" s="280">
        <f t="shared" si="25"/>
        <v>1</v>
      </c>
      <c r="P232" s="281"/>
    </row>
    <row r="233" spans="1:16" ht="18.75" customHeight="1">
      <c r="A233" s="167" t="s">
        <v>45</v>
      </c>
      <c r="B233" s="148" t="s">
        <v>24</v>
      </c>
      <c r="C233" s="178"/>
      <c r="D233" s="221"/>
      <c r="E233" s="148"/>
      <c r="F233" s="179"/>
      <c r="G233" s="168"/>
      <c r="H233" s="168"/>
      <c r="I233" s="169"/>
      <c r="J233" s="67"/>
      <c r="K233" s="67">
        <v>1</v>
      </c>
      <c r="L233" s="191"/>
      <c r="M233" s="226"/>
      <c r="N233" s="179"/>
      <c r="O233" s="280">
        <f t="shared" si="25"/>
        <v>1</v>
      </c>
      <c r="P233" s="281"/>
    </row>
    <row r="234" spans="1:16" ht="18.75" customHeight="1">
      <c r="A234" s="167" t="s">
        <v>45</v>
      </c>
      <c r="B234" s="148" t="s">
        <v>6</v>
      </c>
      <c r="C234" s="178">
        <v>1</v>
      </c>
      <c r="D234" s="221"/>
      <c r="E234" s="148"/>
      <c r="F234" s="179"/>
      <c r="G234" s="168"/>
      <c r="H234" s="168"/>
      <c r="I234" s="169">
        <v>3</v>
      </c>
      <c r="J234" s="67"/>
      <c r="K234" s="67">
        <v>3</v>
      </c>
      <c r="L234" s="191"/>
      <c r="M234" s="226"/>
      <c r="N234" s="179"/>
      <c r="O234" s="280">
        <f t="shared" si="25"/>
        <v>7</v>
      </c>
      <c r="P234" s="281"/>
    </row>
    <row r="235" spans="1:16" ht="18.75" customHeight="1">
      <c r="A235" s="167" t="s">
        <v>39</v>
      </c>
      <c r="B235" s="148" t="s">
        <v>6</v>
      </c>
      <c r="C235" s="178"/>
      <c r="D235" s="221"/>
      <c r="E235" s="148"/>
      <c r="F235" s="179"/>
      <c r="G235" s="168"/>
      <c r="H235" s="168"/>
      <c r="I235" s="169">
        <v>1</v>
      </c>
      <c r="J235" s="67"/>
      <c r="K235" s="67"/>
      <c r="L235" s="191"/>
      <c r="M235" s="226"/>
      <c r="N235" s="179"/>
      <c r="O235" s="280">
        <f t="shared" si="25"/>
        <v>1</v>
      </c>
      <c r="P235" s="281"/>
    </row>
    <row r="236" spans="1:16" ht="18.75" customHeight="1">
      <c r="A236" s="167" t="s">
        <v>49</v>
      </c>
      <c r="B236" s="148" t="s">
        <v>6</v>
      </c>
      <c r="C236" s="178"/>
      <c r="D236" s="221"/>
      <c r="E236" s="148"/>
      <c r="F236" s="179"/>
      <c r="G236" s="168"/>
      <c r="H236" s="168"/>
      <c r="I236" s="169"/>
      <c r="J236" s="67"/>
      <c r="K236" s="67">
        <v>1</v>
      </c>
      <c r="L236" s="191"/>
      <c r="M236" s="226"/>
      <c r="N236" s="179"/>
      <c r="O236" s="280">
        <f t="shared" si="25"/>
        <v>1</v>
      </c>
      <c r="P236" s="281"/>
    </row>
    <row r="237" spans="1:16" ht="18.75" customHeight="1">
      <c r="A237" s="167" t="s">
        <v>50</v>
      </c>
      <c r="B237" s="148" t="s">
        <v>6</v>
      </c>
      <c r="C237" s="178">
        <v>1</v>
      </c>
      <c r="D237" s="221"/>
      <c r="E237" s="148"/>
      <c r="F237" s="179"/>
      <c r="G237" s="168">
        <v>2</v>
      </c>
      <c r="H237" s="168"/>
      <c r="I237" s="169">
        <v>2</v>
      </c>
      <c r="J237" s="67"/>
      <c r="K237" s="67">
        <v>1</v>
      </c>
      <c r="L237" s="191"/>
      <c r="M237" s="226"/>
      <c r="N237" s="179"/>
      <c r="O237" s="280">
        <f t="shared" si="25"/>
        <v>6</v>
      </c>
      <c r="P237" s="281"/>
    </row>
    <row r="238" spans="1:16" ht="18.75" customHeight="1">
      <c r="A238" s="167" t="s">
        <v>23</v>
      </c>
      <c r="B238" s="67" t="s">
        <v>24</v>
      </c>
      <c r="C238" s="190"/>
      <c r="D238" s="206"/>
      <c r="E238" s="67"/>
      <c r="F238" s="191"/>
      <c r="G238" s="168"/>
      <c r="H238" s="168"/>
      <c r="I238" s="169"/>
      <c r="J238" s="67"/>
      <c r="K238" s="67">
        <v>1</v>
      </c>
      <c r="L238" s="191"/>
      <c r="M238" s="226"/>
      <c r="N238" s="179"/>
      <c r="O238" s="280">
        <f t="shared" si="25"/>
        <v>1</v>
      </c>
      <c r="P238" s="281"/>
    </row>
    <row r="239" spans="1:16" ht="18.75" customHeight="1">
      <c r="A239" s="156" t="s">
        <v>100</v>
      </c>
      <c r="B239" s="29" t="s">
        <v>2</v>
      </c>
      <c r="C239" s="197">
        <f t="shared" ref="C239:M239" si="28">SUM(C240:C262)</f>
        <v>2</v>
      </c>
      <c r="D239" s="224">
        <v>1</v>
      </c>
      <c r="E239" s="165">
        <f t="shared" si="28"/>
        <v>1</v>
      </c>
      <c r="F239" s="198">
        <v>1</v>
      </c>
      <c r="G239" s="30">
        <f t="shared" si="28"/>
        <v>6</v>
      </c>
      <c r="H239" s="30">
        <v>1</v>
      </c>
      <c r="I239" s="31">
        <f t="shared" si="28"/>
        <v>13</v>
      </c>
      <c r="J239" s="29">
        <v>2</v>
      </c>
      <c r="K239" s="29">
        <f t="shared" si="28"/>
        <v>11</v>
      </c>
      <c r="L239" s="177">
        <v>2</v>
      </c>
      <c r="M239" s="200">
        <f t="shared" si="28"/>
        <v>0</v>
      </c>
      <c r="N239" s="177">
        <v>0</v>
      </c>
      <c r="O239" s="309">
        <f>SUM(C239,E239,G239,I239,K239,M239)</f>
        <v>33</v>
      </c>
      <c r="P239" s="309">
        <f t="shared" si="25"/>
        <v>7</v>
      </c>
    </row>
    <row r="240" spans="1:16">
      <c r="A240" s="167" t="s">
        <v>101</v>
      </c>
      <c r="B240" s="148" t="s">
        <v>20</v>
      </c>
      <c r="C240" s="178"/>
      <c r="D240" s="221"/>
      <c r="E240" s="148"/>
      <c r="F240" s="179"/>
      <c r="G240" s="168"/>
      <c r="H240" s="168"/>
      <c r="I240" s="169"/>
      <c r="J240" s="67"/>
      <c r="K240" s="67">
        <v>1</v>
      </c>
      <c r="L240" s="191"/>
      <c r="M240" s="226"/>
      <c r="N240" s="179"/>
      <c r="O240" s="280">
        <f t="shared" si="25"/>
        <v>1</v>
      </c>
      <c r="P240" s="281"/>
    </row>
    <row r="241" spans="1:16" ht="18.75" customHeight="1">
      <c r="A241" s="167" t="s">
        <v>44</v>
      </c>
      <c r="B241" s="148" t="s">
        <v>24</v>
      </c>
      <c r="C241" s="178"/>
      <c r="D241" s="221"/>
      <c r="E241" s="148"/>
      <c r="F241" s="179"/>
      <c r="G241" s="168">
        <v>1</v>
      </c>
      <c r="H241" s="168"/>
      <c r="I241" s="169"/>
      <c r="J241" s="67"/>
      <c r="K241" s="67"/>
      <c r="L241" s="191"/>
      <c r="M241" s="226"/>
      <c r="N241" s="179"/>
      <c r="O241" s="280">
        <f t="shared" si="25"/>
        <v>1</v>
      </c>
      <c r="P241" s="281"/>
    </row>
    <row r="242" spans="1:16" ht="18.75" customHeight="1">
      <c r="A242" s="167" t="s">
        <v>45</v>
      </c>
      <c r="B242" s="148" t="s">
        <v>6</v>
      </c>
      <c r="C242" s="178">
        <v>1</v>
      </c>
      <c r="D242" s="221"/>
      <c r="E242" s="148"/>
      <c r="F242" s="179"/>
      <c r="G242" s="168"/>
      <c r="H242" s="168"/>
      <c r="I242" s="169"/>
      <c r="J242" s="67"/>
      <c r="K242" s="67"/>
      <c r="L242" s="191"/>
      <c r="M242" s="226"/>
      <c r="N242" s="179"/>
      <c r="O242" s="280">
        <f t="shared" si="25"/>
        <v>1</v>
      </c>
      <c r="P242" s="281"/>
    </row>
    <row r="243" spans="1:16" ht="18.75" customHeight="1">
      <c r="A243" s="167" t="s">
        <v>47</v>
      </c>
      <c r="B243" s="148" t="s">
        <v>20</v>
      </c>
      <c r="C243" s="178"/>
      <c r="D243" s="221"/>
      <c r="E243" s="148"/>
      <c r="F243" s="179"/>
      <c r="G243" s="168"/>
      <c r="H243" s="168"/>
      <c r="I243" s="169"/>
      <c r="J243" s="67"/>
      <c r="K243" s="67">
        <v>1</v>
      </c>
      <c r="L243" s="191"/>
      <c r="M243" s="226"/>
      <c r="N243" s="179"/>
      <c r="O243" s="280">
        <f t="shared" si="25"/>
        <v>1</v>
      </c>
      <c r="P243" s="281"/>
    </row>
    <row r="244" spans="1:16" ht="18.75" customHeight="1">
      <c r="A244" s="167" t="s">
        <v>48</v>
      </c>
      <c r="B244" s="148" t="s">
        <v>24</v>
      </c>
      <c r="C244" s="178"/>
      <c r="D244" s="221"/>
      <c r="E244" s="148"/>
      <c r="F244" s="179"/>
      <c r="G244" s="168">
        <v>1</v>
      </c>
      <c r="H244" s="168"/>
      <c r="I244" s="169"/>
      <c r="J244" s="67"/>
      <c r="K244" s="67"/>
      <c r="L244" s="191"/>
      <c r="M244" s="226"/>
      <c r="N244" s="179"/>
      <c r="O244" s="280">
        <f t="shared" si="25"/>
        <v>1</v>
      </c>
      <c r="P244" s="281"/>
    </row>
    <row r="245" spans="1:16" ht="18.75" customHeight="1">
      <c r="A245" s="167" t="s">
        <v>28</v>
      </c>
      <c r="B245" s="148" t="s">
        <v>20</v>
      </c>
      <c r="C245" s="178"/>
      <c r="D245" s="221"/>
      <c r="E245" s="148"/>
      <c r="F245" s="179"/>
      <c r="G245" s="168"/>
      <c r="H245" s="168"/>
      <c r="I245" s="169">
        <v>1</v>
      </c>
      <c r="J245" s="67"/>
      <c r="K245" s="67"/>
      <c r="L245" s="191"/>
      <c r="M245" s="226"/>
      <c r="N245" s="179"/>
      <c r="O245" s="280">
        <f t="shared" si="25"/>
        <v>1</v>
      </c>
      <c r="P245" s="281"/>
    </row>
    <row r="246" spans="1:16" ht="18.75" customHeight="1">
      <c r="A246" s="167" t="s">
        <v>28</v>
      </c>
      <c r="B246" s="148" t="s">
        <v>24</v>
      </c>
      <c r="C246" s="178"/>
      <c r="D246" s="221"/>
      <c r="E246" s="148"/>
      <c r="F246" s="179"/>
      <c r="G246" s="168">
        <v>1</v>
      </c>
      <c r="H246" s="168"/>
      <c r="I246" s="169"/>
      <c r="J246" s="67"/>
      <c r="K246" s="67">
        <v>2</v>
      </c>
      <c r="L246" s="191"/>
      <c r="M246" s="226"/>
      <c r="N246" s="179"/>
      <c r="O246" s="280">
        <f t="shared" si="25"/>
        <v>3</v>
      </c>
      <c r="P246" s="281"/>
    </row>
    <row r="247" spans="1:16" ht="18.75" customHeight="1">
      <c r="A247" s="167" t="s">
        <v>30</v>
      </c>
      <c r="B247" s="148" t="s">
        <v>24</v>
      </c>
      <c r="C247" s="178"/>
      <c r="D247" s="221"/>
      <c r="E247" s="148"/>
      <c r="F247" s="179"/>
      <c r="G247" s="168"/>
      <c r="H247" s="168"/>
      <c r="I247" s="169">
        <v>1</v>
      </c>
      <c r="J247" s="67"/>
      <c r="K247" s="67"/>
      <c r="L247" s="191"/>
      <c r="M247" s="226"/>
      <c r="N247" s="179"/>
      <c r="O247" s="280">
        <f t="shared" si="25"/>
        <v>1</v>
      </c>
      <c r="P247" s="281"/>
    </row>
    <row r="248" spans="1:16" ht="18.75" customHeight="1">
      <c r="A248" s="167" t="s">
        <v>102</v>
      </c>
      <c r="B248" s="148" t="s">
        <v>24</v>
      </c>
      <c r="C248" s="178"/>
      <c r="D248" s="221"/>
      <c r="E248" s="148"/>
      <c r="F248" s="179"/>
      <c r="G248" s="168"/>
      <c r="H248" s="168"/>
      <c r="I248" s="169"/>
      <c r="J248" s="67"/>
      <c r="K248" s="67">
        <v>1</v>
      </c>
      <c r="L248" s="191"/>
      <c r="M248" s="226"/>
      <c r="N248" s="179"/>
      <c r="O248" s="280">
        <f t="shared" si="25"/>
        <v>1</v>
      </c>
      <c r="P248" s="281"/>
    </row>
    <row r="249" spans="1:16" ht="18.75" customHeight="1">
      <c r="A249" s="167" t="s">
        <v>49</v>
      </c>
      <c r="B249" s="148" t="s">
        <v>6</v>
      </c>
      <c r="C249" s="178"/>
      <c r="D249" s="221"/>
      <c r="E249" s="148"/>
      <c r="F249" s="179"/>
      <c r="G249" s="168">
        <v>1</v>
      </c>
      <c r="H249" s="168"/>
      <c r="I249" s="169"/>
      <c r="J249" s="67"/>
      <c r="K249" s="67">
        <v>1</v>
      </c>
      <c r="L249" s="191"/>
      <c r="M249" s="226"/>
      <c r="N249" s="179"/>
      <c r="O249" s="280">
        <f t="shared" si="25"/>
        <v>2</v>
      </c>
      <c r="P249" s="281"/>
    </row>
    <row r="250" spans="1:16" ht="18.75" customHeight="1">
      <c r="A250" s="167" t="s">
        <v>97</v>
      </c>
      <c r="B250" s="148" t="s">
        <v>20</v>
      </c>
      <c r="C250" s="178"/>
      <c r="D250" s="221"/>
      <c r="E250" s="148"/>
      <c r="F250" s="179"/>
      <c r="G250" s="168"/>
      <c r="H250" s="168"/>
      <c r="I250" s="169">
        <v>2</v>
      </c>
      <c r="J250" s="67"/>
      <c r="K250" s="67"/>
      <c r="L250" s="191"/>
      <c r="M250" s="226"/>
      <c r="N250" s="179"/>
      <c r="O250" s="280">
        <f t="shared" si="25"/>
        <v>2</v>
      </c>
      <c r="P250" s="281"/>
    </row>
    <row r="251" spans="1:16" ht="18.75" customHeight="1">
      <c r="A251" s="167" t="s">
        <v>19</v>
      </c>
      <c r="B251" s="148" t="s">
        <v>20</v>
      </c>
      <c r="C251" s="178"/>
      <c r="D251" s="221"/>
      <c r="E251" s="148"/>
      <c r="F251" s="179"/>
      <c r="G251" s="168">
        <v>1</v>
      </c>
      <c r="H251" s="168"/>
      <c r="I251" s="169"/>
      <c r="J251" s="67"/>
      <c r="K251" s="67"/>
      <c r="L251" s="191"/>
      <c r="M251" s="226"/>
      <c r="N251" s="179"/>
      <c r="O251" s="280">
        <f t="shared" si="25"/>
        <v>1</v>
      </c>
      <c r="P251" s="281"/>
    </row>
    <row r="252" spans="1:16" ht="18.75" customHeight="1">
      <c r="A252" s="167" t="s">
        <v>19</v>
      </c>
      <c r="B252" s="148" t="s">
        <v>24</v>
      </c>
      <c r="C252" s="178"/>
      <c r="D252" s="221"/>
      <c r="E252" s="148"/>
      <c r="F252" s="179"/>
      <c r="G252" s="168"/>
      <c r="H252" s="168"/>
      <c r="I252" s="169">
        <v>1</v>
      </c>
      <c r="J252" s="67"/>
      <c r="K252" s="67"/>
      <c r="L252" s="191"/>
      <c r="M252" s="226"/>
      <c r="N252" s="179"/>
      <c r="O252" s="280">
        <f t="shared" si="25"/>
        <v>1</v>
      </c>
      <c r="P252" s="281"/>
    </row>
    <row r="253" spans="1:16" ht="18.75" customHeight="1">
      <c r="A253" s="167" t="s">
        <v>22</v>
      </c>
      <c r="B253" s="148" t="s">
        <v>20</v>
      </c>
      <c r="C253" s="178"/>
      <c r="D253" s="221"/>
      <c r="E253" s="148">
        <v>1</v>
      </c>
      <c r="F253" s="179"/>
      <c r="G253" s="168"/>
      <c r="H253" s="168"/>
      <c r="I253" s="169"/>
      <c r="J253" s="67"/>
      <c r="K253" s="67"/>
      <c r="L253" s="191"/>
      <c r="M253" s="226"/>
      <c r="N253" s="179"/>
      <c r="O253" s="280">
        <f t="shared" si="25"/>
        <v>1</v>
      </c>
      <c r="P253" s="281"/>
    </row>
    <row r="254" spans="1:16" ht="18.75" customHeight="1">
      <c r="A254" s="167" t="s">
        <v>22</v>
      </c>
      <c r="B254" s="148" t="s">
        <v>24</v>
      </c>
      <c r="C254" s="178"/>
      <c r="D254" s="221"/>
      <c r="E254" s="148"/>
      <c r="F254" s="179"/>
      <c r="G254" s="168">
        <v>1</v>
      </c>
      <c r="H254" s="168"/>
      <c r="I254" s="169">
        <v>1</v>
      </c>
      <c r="J254" s="67"/>
      <c r="K254" s="67"/>
      <c r="L254" s="191"/>
      <c r="M254" s="226"/>
      <c r="N254" s="179"/>
      <c r="O254" s="280">
        <f t="shared" si="25"/>
        <v>2</v>
      </c>
      <c r="P254" s="281"/>
    </row>
    <row r="255" spans="1:16" ht="18.75" customHeight="1">
      <c r="A255" s="167" t="s">
        <v>50</v>
      </c>
      <c r="B255" s="148" t="s">
        <v>6</v>
      </c>
      <c r="C255" s="178">
        <v>1</v>
      </c>
      <c r="D255" s="221"/>
      <c r="E255" s="148"/>
      <c r="F255" s="179"/>
      <c r="G255" s="168"/>
      <c r="H255" s="168"/>
      <c r="I255" s="169"/>
      <c r="J255" s="67"/>
      <c r="K255" s="67"/>
      <c r="L255" s="191"/>
      <c r="M255" s="226"/>
      <c r="N255" s="179"/>
      <c r="O255" s="280">
        <f t="shared" si="25"/>
        <v>1</v>
      </c>
      <c r="P255" s="281"/>
    </row>
    <row r="256" spans="1:16" ht="18.75" customHeight="1">
      <c r="A256" s="167" t="s">
        <v>51</v>
      </c>
      <c r="B256" s="148" t="s">
        <v>20</v>
      </c>
      <c r="C256" s="178"/>
      <c r="D256" s="221"/>
      <c r="E256" s="148"/>
      <c r="F256" s="179"/>
      <c r="G256" s="168"/>
      <c r="H256" s="168"/>
      <c r="I256" s="169">
        <v>1</v>
      </c>
      <c r="J256" s="67"/>
      <c r="K256" s="67"/>
      <c r="L256" s="191"/>
      <c r="M256" s="226"/>
      <c r="N256" s="179"/>
      <c r="O256" s="280">
        <f t="shared" si="25"/>
        <v>1</v>
      </c>
      <c r="P256" s="281"/>
    </row>
    <row r="257" spans="1:16" ht="18.75" customHeight="1">
      <c r="A257" s="167" t="s">
        <v>52</v>
      </c>
      <c r="B257" s="148" t="s">
        <v>20</v>
      </c>
      <c r="C257" s="178"/>
      <c r="D257" s="221"/>
      <c r="E257" s="148"/>
      <c r="F257" s="179"/>
      <c r="G257" s="168"/>
      <c r="H257" s="168"/>
      <c r="I257" s="169"/>
      <c r="J257" s="67"/>
      <c r="K257" s="67">
        <v>1</v>
      </c>
      <c r="L257" s="191"/>
      <c r="M257" s="226"/>
      <c r="N257" s="179"/>
      <c r="O257" s="280">
        <f t="shared" si="25"/>
        <v>1</v>
      </c>
      <c r="P257" s="281"/>
    </row>
    <row r="258" spans="1:16" ht="18.75" customHeight="1">
      <c r="A258" s="167" t="s">
        <v>23</v>
      </c>
      <c r="B258" s="148" t="s">
        <v>20</v>
      </c>
      <c r="C258" s="178"/>
      <c r="D258" s="221"/>
      <c r="E258" s="148"/>
      <c r="F258" s="179"/>
      <c r="G258" s="168"/>
      <c r="H258" s="168"/>
      <c r="I258" s="169">
        <v>2</v>
      </c>
      <c r="J258" s="67"/>
      <c r="K258" s="67"/>
      <c r="L258" s="191"/>
      <c r="M258" s="226"/>
      <c r="N258" s="179"/>
      <c r="O258" s="280">
        <f t="shared" si="25"/>
        <v>2</v>
      </c>
      <c r="P258" s="281"/>
    </row>
    <row r="259" spans="1:16" ht="18.75" customHeight="1">
      <c r="A259" s="167" t="s">
        <v>62</v>
      </c>
      <c r="B259" s="148" t="s">
        <v>6</v>
      </c>
      <c r="C259" s="178"/>
      <c r="D259" s="221"/>
      <c r="E259" s="148"/>
      <c r="F259" s="179"/>
      <c r="G259" s="168"/>
      <c r="H259" s="168"/>
      <c r="I259" s="169">
        <v>1</v>
      </c>
      <c r="J259" s="67"/>
      <c r="K259" s="67"/>
      <c r="L259" s="191"/>
      <c r="M259" s="226"/>
      <c r="N259" s="179"/>
      <c r="O259" s="280">
        <f t="shared" si="25"/>
        <v>1</v>
      </c>
      <c r="P259" s="281"/>
    </row>
    <row r="260" spans="1:16" ht="18.75" customHeight="1">
      <c r="A260" s="167" t="s">
        <v>104</v>
      </c>
      <c r="B260" s="148" t="s">
        <v>6</v>
      </c>
      <c r="C260" s="178"/>
      <c r="D260" s="221"/>
      <c r="E260" s="148"/>
      <c r="F260" s="179"/>
      <c r="G260" s="168"/>
      <c r="H260" s="168"/>
      <c r="I260" s="169">
        <v>2</v>
      </c>
      <c r="J260" s="67"/>
      <c r="K260" s="67">
        <v>3</v>
      </c>
      <c r="L260" s="191"/>
      <c r="M260" s="226"/>
      <c r="N260" s="179"/>
      <c r="O260" s="280">
        <f t="shared" si="25"/>
        <v>5</v>
      </c>
      <c r="P260" s="281"/>
    </row>
    <row r="261" spans="1:16" ht="18.75" customHeight="1">
      <c r="A261" s="167" t="s">
        <v>103</v>
      </c>
      <c r="B261" s="67" t="s">
        <v>20</v>
      </c>
      <c r="C261" s="190"/>
      <c r="D261" s="206"/>
      <c r="E261" s="67"/>
      <c r="F261" s="191"/>
      <c r="G261" s="168"/>
      <c r="H261" s="168"/>
      <c r="I261" s="169">
        <v>1</v>
      </c>
      <c r="J261" s="67"/>
      <c r="K261" s="67"/>
      <c r="L261" s="191"/>
      <c r="M261" s="226"/>
      <c r="N261" s="179"/>
      <c r="O261" s="280">
        <f t="shared" si="25"/>
        <v>1</v>
      </c>
      <c r="P261" s="281"/>
    </row>
    <row r="262" spans="1:16" ht="18.75" customHeight="1">
      <c r="A262" s="167" t="s">
        <v>60</v>
      </c>
      <c r="B262" s="115" t="s">
        <v>20</v>
      </c>
      <c r="C262" s="192"/>
      <c r="D262" s="118"/>
      <c r="E262" s="115"/>
      <c r="F262" s="193"/>
      <c r="G262" s="168"/>
      <c r="H262" s="168"/>
      <c r="I262" s="169"/>
      <c r="J262" s="67"/>
      <c r="K262" s="67">
        <v>1</v>
      </c>
      <c r="L262" s="191"/>
      <c r="M262" s="226"/>
      <c r="N262" s="179"/>
      <c r="O262" s="280">
        <f t="shared" si="25"/>
        <v>1</v>
      </c>
      <c r="P262" s="281"/>
    </row>
    <row r="263" spans="1:16" ht="18.75" customHeight="1">
      <c r="A263" s="156" t="s">
        <v>182</v>
      </c>
      <c r="B263" s="29" t="s">
        <v>2</v>
      </c>
      <c r="C263" s="176">
        <f t="shared" ref="C263:M263" si="29">SUM(C264:C276)</f>
        <v>1</v>
      </c>
      <c r="D263" s="114">
        <v>1</v>
      </c>
      <c r="E263" s="29">
        <f t="shared" si="29"/>
        <v>1</v>
      </c>
      <c r="F263" s="177">
        <v>1</v>
      </c>
      <c r="G263" s="30">
        <f t="shared" si="29"/>
        <v>12</v>
      </c>
      <c r="H263" s="30">
        <v>2</v>
      </c>
      <c r="I263" s="31">
        <f t="shared" si="29"/>
        <v>4</v>
      </c>
      <c r="J263" s="29">
        <v>1</v>
      </c>
      <c r="K263" s="29">
        <f t="shared" si="29"/>
        <v>1</v>
      </c>
      <c r="L263" s="177">
        <v>1</v>
      </c>
      <c r="M263" s="200">
        <f t="shared" si="29"/>
        <v>0</v>
      </c>
      <c r="N263" s="177">
        <v>0</v>
      </c>
      <c r="O263" s="309">
        <f t="shared" si="25"/>
        <v>19</v>
      </c>
      <c r="P263" s="309">
        <f t="shared" si="25"/>
        <v>6</v>
      </c>
    </row>
    <row r="264" spans="1:16" ht="18.75" customHeight="1">
      <c r="A264" s="167" t="s">
        <v>43</v>
      </c>
      <c r="B264" s="148" t="s">
        <v>20</v>
      </c>
      <c r="C264" s="178"/>
      <c r="D264" s="221"/>
      <c r="E264" s="148"/>
      <c r="F264" s="179"/>
      <c r="G264" s="168"/>
      <c r="H264" s="168"/>
      <c r="I264" s="169">
        <v>1</v>
      </c>
      <c r="J264" s="67"/>
      <c r="K264" s="67"/>
      <c r="L264" s="191"/>
      <c r="M264" s="226"/>
      <c r="N264" s="179"/>
      <c r="O264" s="280">
        <f t="shared" si="25"/>
        <v>1</v>
      </c>
      <c r="P264" s="281"/>
    </row>
    <row r="265" spans="1:16" ht="18.75" customHeight="1">
      <c r="A265" s="167" t="s">
        <v>28</v>
      </c>
      <c r="B265" s="148" t="s">
        <v>24</v>
      </c>
      <c r="C265" s="178"/>
      <c r="D265" s="221"/>
      <c r="E265" s="148"/>
      <c r="F265" s="179"/>
      <c r="G265" s="168">
        <v>1</v>
      </c>
      <c r="H265" s="168"/>
      <c r="I265" s="169"/>
      <c r="J265" s="67"/>
      <c r="K265" s="67"/>
      <c r="L265" s="191"/>
      <c r="M265" s="226"/>
      <c r="N265" s="179"/>
      <c r="O265" s="280">
        <f t="shared" si="25"/>
        <v>1</v>
      </c>
      <c r="P265" s="281"/>
    </row>
    <row r="266" spans="1:16" ht="18.75" customHeight="1">
      <c r="A266" s="167" t="s">
        <v>28</v>
      </c>
      <c r="B266" s="148" t="s">
        <v>20</v>
      </c>
      <c r="C266" s="178"/>
      <c r="D266" s="221"/>
      <c r="E266" s="148"/>
      <c r="F266" s="179"/>
      <c r="G266" s="168"/>
      <c r="H266" s="168"/>
      <c r="I266" s="169">
        <v>1</v>
      </c>
      <c r="J266" s="67"/>
      <c r="K266" s="67"/>
      <c r="L266" s="191"/>
      <c r="M266" s="226"/>
      <c r="N266" s="179"/>
      <c r="O266" s="280">
        <f t="shared" si="25"/>
        <v>1</v>
      </c>
      <c r="P266" s="281"/>
    </row>
    <row r="267" spans="1:16" ht="18.75" customHeight="1">
      <c r="A267" s="167" t="s">
        <v>30</v>
      </c>
      <c r="B267" s="148" t="s">
        <v>24</v>
      </c>
      <c r="C267" s="178"/>
      <c r="D267" s="221"/>
      <c r="E267" s="148"/>
      <c r="F267" s="179"/>
      <c r="G267" s="168">
        <v>1</v>
      </c>
      <c r="H267" s="168"/>
      <c r="I267" s="169">
        <v>1</v>
      </c>
      <c r="J267" s="67"/>
      <c r="K267" s="67"/>
      <c r="L267" s="191"/>
      <c r="M267" s="226"/>
      <c r="N267" s="179"/>
      <c r="O267" s="280">
        <f t="shared" si="25"/>
        <v>2</v>
      </c>
      <c r="P267" s="281"/>
    </row>
    <row r="268" spans="1:16" ht="18.75" customHeight="1">
      <c r="A268" s="167" t="s">
        <v>102</v>
      </c>
      <c r="B268" s="148" t="s">
        <v>24</v>
      </c>
      <c r="C268" s="178"/>
      <c r="D268" s="221"/>
      <c r="E268" s="148"/>
      <c r="F268" s="179"/>
      <c r="G268" s="168">
        <v>1</v>
      </c>
      <c r="H268" s="168"/>
      <c r="I268" s="169"/>
      <c r="J268" s="67"/>
      <c r="K268" s="67"/>
      <c r="L268" s="191"/>
      <c r="M268" s="226"/>
      <c r="N268" s="179"/>
      <c r="O268" s="280">
        <f t="shared" si="25"/>
        <v>1</v>
      </c>
      <c r="P268" s="281"/>
    </row>
    <row r="269" spans="1:16" ht="18.75" customHeight="1">
      <c r="A269" s="167" t="s">
        <v>35</v>
      </c>
      <c r="B269" s="148" t="s">
        <v>24</v>
      </c>
      <c r="C269" s="178"/>
      <c r="D269" s="221"/>
      <c r="E269" s="148"/>
      <c r="F269" s="179"/>
      <c r="G269" s="168">
        <v>1</v>
      </c>
      <c r="H269" s="168"/>
      <c r="I269" s="169"/>
      <c r="J269" s="67"/>
      <c r="K269" s="67"/>
      <c r="L269" s="191"/>
      <c r="M269" s="226"/>
      <c r="N269" s="179"/>
      <c r="O269" s="280">
        <f t="shared" si="25"/>
        <v>1</v>
      </c>
      <c r="P269" s="281"/>
    </row>
    <row r="270" spans="1:16" ht="18.75" customHeight="1">
      <c r="A270" s="167" t="s">
        <v>19</v>
      </c>
      <c r="B270" s="148" t="s">
        <v>24</v>
      </c>
      <c r="C270" s="178"/>
      <c r="D270" s="221"/>
      <c r="E270" s="148"/>
      <c r="F270" s="179"/>
      <c r="G270" s="168"/>
      <c r="H270" s="168"/>
      <c r="I270" s="169">
        <v>1</v>
      </c>
      <c r="J270" s="67"/>
      <c r="K270" s="67"/>
      <c r="L270" s="191"/>
      <c r="M270" s="226"/>
      <c r="N270" s="179"/>
      <c r="O270" s="280">
        <f t="shared" si="25"/>
        <v>1</v>
      </c>
      <c r="P270" s="281"/>
    </row>
    <row r="271" spans="1:16" ht="18.75" customHeight="1">
      <c r="A271" s="167" t="s">
        <v>50</v>
      </c>
      <c r="B271" s="148" t="s">
        <v>6</v>
      </c>
      <c r="C271" s="178">
        <v>1</v>
      </c>
      <c r="D271" s="221"/>
      <c r="E271" s="148"/>
      <c r="F271" s="179"/>
      <c r="G271" s="168">
        <v>2</v>
      </c>
      <c r="H271" s="168"/>
      <c r="I271" s="169"/>
      <c r="J271" s="67"/>
      <c r="K271" s="67"/>
      <c r="L271" s="191"/>
      <c r="M271" s="226"/>
      <c r="N271" s="179"/>
      <c r="O271" s="280">
        <f t="shared" si="25"/>
        <v>3</v>
      </c>
      <c r="P271" s="281"/>
    </row>
    <row r="272" spans="1:16" ht="18.75" customHeight="1">
      <c r="A272" s="167" t="s">
        <v>52</v>
      </c>
      <c r="B272" s="148" t="s">
        <v>20</v>
      </c>
      <c r="C272" s="178"/>
      <c r="D272" s="221"/>
      <c r="E272" s="148"/>
      <c r="F272" s="179"/>
      <c r="G272" s="168">
        <v>2</v>
      </c>
      <c r="H272" s="168"/>
      <c r="I272" s="169"/>
      <c r="J272" s="67"/>
      <c r="K272" s="67"/>
      <c r="L272" s="191"/>
      <c r="M272" s="226"/>
      <c r="N272" s="179"/>
      <c r="O272" s="280">
        <f t="shared" si="25"/>
        <v>2</v>
      </c>
      <c r="P272" s="281"/>
    </row>
    <row r="273" spans="1:16" ht="18.75" customHeight="1">
      <c r="A273" s="167" t="s">
        <v>23</v>
      </c>
      <c r="B273" s="148" t="s">
        <v>24</v>
      </c>
      <c r="C273" s="178"/>
      <c r="D273" s="221"/>
      <c r="E273" s="148">
        <v>1</v>
      </c>
      <c r="F273" s="179"/>
      <c r="G273" s="168"/>
      <c r="H273" s="168"/>
      <c r="I273" s="169"/>
      <c r="J273" s="67"/>
      <c r="K273" s="67"/>
      <c r="L273" s="191"/>
      <c r="M273" s="226"/>
      <c r="N273" s="179"/>
      <c r="O273" s="280">
        <f t="shared" si="25"/>
        <v>1</v>
      </c>
      <c r="P273" s="281"/>
    </row>
    <row r="274" spans="1:16" ht="18.75" customHeight="1">
      <c r="A274" s="167" t="s">
        <v>62</v>
      </c>
      <c r="B274" s="148" t="s">
        <v>6</v>
      </c>
      <c r="C274" s="178"/>
      <c r="D274" s="221"/>
      <c r="E274" s="148"/>
      <c r="F274" s="179"/>
      <c r="G274" s="168">
        <v>2</v>
      </c>
      <c r="H274" s="168"/>
      <c r="I274" s="169"/>
      <c r="J274" s="67"/>
      <c r="K274" s="67"/>
      <c r="L274" s="191"/>
      <c r="M274" s="226"/>
      <c r="N274" s="179"/>
      <c r="O274" s="280">
        <f t="shared" si="25"/>
        <v>2</v>
      </c>
      <c r="P274" s="281"/>
    </row>
    <row r="275" spans="1:16" ht="18.75" customHeight="1">
      <c r="A275" s="167" t="s">
        <v>104</v>
      </c>
      <c r="B275" s="148" t="s">
        <v>6</v>
      </c>
      <c r="C275" s="178"/>
      <c r="D275" s="221"/>
      <c r="E275" s="148"/>
      <c r="F275" s="179"/>
      <c r="G275" s="168">
        <v>2</v>
      </c>
      <c r="H275" s="168"/>
      <c r="I275" s="169"/>
      <c r="J275" s="67"/>
      <c r="K275" s="67"/>
      <c r="L275" s="191"/>
      <c r="M275" s="226"/>
      <c r="N275" s="179"/>
      <c r="O275" s="280">
        <f t="shared" ref="O275:P337" si="30">SUM(C275,E275,G275,I275,K275,M275)</f>
        <v>2</v>
      </c>
      <c r="P275" s="281"/>
    </row>
    <row r="276" spans="1:16" ht="18.75" customHeight="1">
      <c r="A276" s="167" t="s">
        <v>78</v>
      </c>
      <c r="B276" s="148" t="s">
        <v>6</v>
      </c>
      <c r="C276" s="178"/>
      <c r="D276" s="221"/>
      <c r="E276" s="148"/>
      <c r="F276" s="179"/>
      <c r="G276" s="168"/>
      <c r="H276" s="168"/>
      <c r="I276" s="169"/>
      <c r="J276" s="67"/>
      <c r="K276" s="67">
        <v>1</v>
      </c>
      <c r="L276" s="191"/>
      <c r="M276" s="226"/>
      <c r="N276" s="179"/>
      <c r="O276" s="280">
        <f t="shared" si="30"/>
        <v>1</v>
      </c>
      <c r="P276" s="281"/>
    </row>
    <row r="277" spans="1:16" ht="18.75" customHeight="1">
      <c r="A277" s="171" t="s">
        <v>105</v>
      </c>
      <c r="B277" s="29" t="s">
        <v>2</v>
      </c>
      <c r="C277" s="176">
        <f t="shared" ref="C277:M277" si="31">SUM(C278:C288)</f>
        <v>2</v>
      </c>
      <c r="D277" s="114">
        <v>1</v>
      </c>
      <c r="E277" s="29">
        <f t="shared" si="31"/>
        <v>0</v>
      </c>
      <c r="F277" s="177">
        <v>0</v>
      </c>
      <c r="G277" s="30">
        <f t="shared" si="31"/>
        <v>5</v>
      </c>
      <c r="H277" s="30">
        <v>1</v>
      </c>
      <c r="I277" s="31">
        <f t="shared" si="31"/>
        <v>10</v>
      </c>
      <c r="J277" s="29">
        <v>1</v>
      </c>
      <c r="K277" s="29">
        <f t="shared" si="31"/>
        <v>2</v>
      </c>
      <c r="L277" s="177">
        <v>1</v>
      </c>
      <c r="M277" s="200">
        <f t="shared" si="31"/>
        <v>0</v>
      </c>
      <c r="N277" s="177">
        <v>0</v>
      </c>
      <c r="O277" s="309">
        <f t="shared" si="30"/>
        <v>19</v>
      </c>
      <c r="P277" s="309">
        <f t="shared" si="30"/>
        <v>4</v>
      </c>
    </row>
    <row r="278" spans="1:16" ht="18.75" customHeight="1">
      <c r="A278" s="167" t="s">
        <v>169</v>
      </c>
      <c r="B278" s="115" t="s">
        <v>6</v>
      </c>
      <c r="C278" s="192"/>
      <c r="D278" s="118"/>
      <c r="E278" s="115"/>
      <c r="F278" s="193"/>
      <c r="G278" s="168">
        <v>1</v>
      </c>
      <c r="H278" s="168"/>
      <c r="I278" s="169"/>
      <c r="J278" s="67"/>
      <c r="K278" s="67"/>
      <c r="L278" s="191"/>
      <c r="M278" s="226"/>
      <c r="N278" s="179"/>
      <c r="O278" s="280">
        <f t="shared" si="30"/>
        <v>1</v>
      </c>
      <c r="P278" s="281"/>
    </row>
    <row r="279" spans="1:16" ht="18.75" customHeight="1">
      <c r="A279" s="167" t="s">
        <v>28</v>
      </c>
      <c r="B279" s="115" t="s">
        <v>6</v>
      </c>
      <c r="C279" s="192"/>
      <c r="D279" s="118"/>
      <c r="E279" s="115"/>
      <c r="F279" s="193"/>
      <c r="G279" s="168"/>
      <c r="H279" s="168"/>
      <c r="I279" s="169"/>
      <c r="J279" s="67"/>
      <c r="K279" s="67">
        <v>1</v>
      </c>
      <c r="L279" s="191"/>
      <c r="M279" s="226"/>
      <c r="N279" s="179"/>
      <c r="O279" s="280">
        <f t="shared" si="30"/>
        <v>1</v>
      </c>
      <c r="P279" s="281"/>
    </row>
    <row r="280" spans="1:16" ht="18.75" customHeight="1">
      <c r="A280" s="167" t="s">
        <v>30</v>
      </c>
      <c r="B280" s="115" t="s">
        <v>20</v>
      </c>
      <c r="C280" s="192">
        <v>1</v>
      </c>
      <c r="D280" s="118"/>
      <c r="E280" s="115"/>
      <c r="F280" s="193"/>
      <c r="G280" s="168"/>
      <c r="H280" s="168"/>
      <c r="I280" s="169"/>
      <c r="J280" s="67"/>
      <c r="K280" s="67"/>
      <c r="L280" s="191"/>
      <c r="M280" s="226"/>
      <c r="N280" s="179"/>
      <c r="O280" s="280">
        <f t="shared" si="30"/>
        <v>1</v>
      </c>
      <c r="P280" s="281"/>
    </row>
    <row r="281" spans="1:16" ht="18.75" customHeight="1">
      <c r="A281" s="167" t="s">
        <v>53</v>
      </c>
      <c r="B281" s="115" t="s">
        <v>6</v>
      </c>
      <c r="C281" s="192"/>
      <c r="D281" s="118"/>
      <c r="E281" s="115"/>
      <c r="F281" s="193"/>
      <c r="G281" s="168">
        <v>1</v>
      </c>
      <c r="H281" s="168"/>
      <c r="I281" s="169">
        <v>7</v>
      </c>
      <c r="J281" s="67"/>
      <c r="K281" s="67"/>
      <c r="L281" s="191"/>
      <c r="M281" s="226"/>
      <c r="N281" s="179"/>
      <c r="O281" s="280">
        <f t="shared" si="30"/>
        <v>8</v>
      </c>
      <c r="P281" s="281"/>
    </row>
    <row r="282" spans="1:16" ht="18.75" customHeight="1">
      <c r="A282" s="170" t="s">
        <v>75</v>
      </c>
      <c r="B282" s="115" t="s">
        <v>6</v>
      </c>
      <c r="C282" s="192"/>
      <c r="D282" s="118"/>
      <c r="E282" s="115"/>
      <c r="F282" s="193"/>
      <c r="G282" s="168">
        <v>1</v>
      </c>
      <c r="H282" s="168"/>
      <c r="I282" s="169"/>
      <c r="J282" s="67"/>
      <c r="K282" s="67"/>
      <c r="L282" s="191"/>
      <c r="M282" s="226"/>
      <c r="N282" s="179"/>
      <c r="O282" s="280">
        <f t="shared" si="30"/>
        <v>1</v>
      </c>
      <c r="P282" s="281"/>
    </row>
    <row r="283" spans="1:16" ht="18.75" customHeight="1">
      <c r="A283" s="170" t="s">
        <v>49</v>
      </c>
      <c r="B283" s="115" t="s">
        <v>6</v>
      </c>
      <c r="C283" s="192"/>
      <c r="D283" s="118"/>
      <c r="E283" s="115"/>
      <c r="F283" s="193"/>
      <c r="G283" s="168"/>
      <c r="H283" s="168"/>
      <c r="I283" s="169">
        <v>1</v>
      </c>
      <c r="J283" s="67"/>
      <c r="K283" s="67"/>
      <c r="L283" s="191"/>
      <c r="M283" s="226"/>
      <c r="N283" s="179"/>
      <c r="O283" s="280">
        <f t="shared" si="30"/>
        <v>1</v>
      </c>
      <c r="P283" s="281"/>
    </row>
    <row r="284" spans="1:16" ht="18.75" customHeight="1">
      <c r="A284" s="170" t="s">
        <v>97</v>
      </c>
      <c r="B284" s="115" t="s">
        <v>20</v>
      </c>
      <c r="C284" s="192"/>
      <c r="D284" s="118"/>
      <c r="E284" s="115"/>
      <c r="F284" s="193"/>
      <c r="G284" s="168">
        <v>1</v>
      </c>
      <c r="H284" s="168"/>
      <c r="I284" s="169"/>
      <c r="J284" s="67"/>
      <c r="K284" s="67"/>
      <c r="L284" s="191"/>
      <c r="M284" s="226"/>
      <c r="N284" s="179"/>
      <c r="O284" s="280">
        <f t="shared" si="30"/>
        <v>1</v>
      </c>
      <c r="P284" s="281"/>
    </row>
    <row r="285" spans="1:16" ht="18.75" customHeight="1">
      <c r="A285" s="170" t="s">
        <v>50</v>
      </c>
      <c r="B285" s="115" t="s">
        <v>6</v>
      </c>
      <c r="C285" s="192">
        <v>1</v>
      </c>
      <c r="D285" s="118"/>
      <c r="E285" s="115"/>
      <c r="F285" s="193"/>
      <c r="G285" s="168"/>
      <c r="H285" s="168"/>
      <c r="I285" s="169"/>
      <c r="J285" s="67"/>
      <c r="K285" s="67">
        <v>1</v>
      </c>
      <c r="L285" s="191"/>
      <c r="M285" s="226"/>
      <c r="N285" s="179"/>
      <c r="O285" s="280">
        <f t="shared" si="30"/>
        <v>2</v>
      </c>
      <c r="P285" s="281"/>
    </row>
    <row r="286" spans="1:16" ht="18.75" customHeight="1">
      <c r="A286" s="167" t="s">
        <v>106</v>
      </c>
      <c r="B286" s="115" t="s">
        <v>6</v>
      </c>
      <c r="C286" s="192"/>
      <c r="D286" s="118"/>
      <c r="E286" s="115"/>
      <c r="F286" s="193"/>
      <c r="G286" s="168">
        <v>1</v>
      </c>
      <c r="H286" s="168"/>
      <c r="I286" s="169"/>
      <c r="J286" s="67"/>
      <c r="K286" s="67"/>
      <c r="L286" s="191"/>
      <c r="M286" s="226"/>
      <c r="N286" s="179"/>
      <c r="O286" s="280">
        <f t="shared" si="30"/>
        <v>1</v>
      </c>
      <c r="P286" s="281"/>
    </row>
    <row r="287" spans="1:16">
      <c r="A287" s="167" t="s">
        <v>107</v>
      </c>
      <c r="B287" s="67" t="s">
        <v>6</v>
      </c>
      <c r="C287" s="190"/>
      <c r="D287" s="206"/>
      <c r="E287" s="67"/>
      <c r="F287" s="191"/>
      <c r="G287" s="168"/>
      <c r="H287" s="168"/>
      <c r="I287" s="169">
        <v>1</v>
      </c>
      <c r="J287" s="67"/>
      <c r="K287" s="67"/>
      <c r="L287" s="191"/>
      <c r="M287" s="226"/>
      <c r="N287" s="179"/>
      <c r="O287" s="280">
        <f t="shared" si="30"/>
        <v>1</v>
      </c>
      <c r="P287" s="281"/>
    </row>
    <row r="288" spans="1:16" ht="18.75" customHeight="1">
      <c r="A288" s="167" t="s">
        <v>108</v>
      </c>
      <c r="B288" s="67" t="s">
        <v>6</v>
      </c>
      <c r="C288" s="190"/>
      <c r="D288" s="206"/>
      <c r="E288" s="67"/>
      <c r="F288" s="191"/>
      <c r="G288" s="168"/>
      <c r="H288" s="168"/>
      <c r="I288" s="169">
        <v>1</v>
      </c>
      <c r="J288" s="67"/>
      <c r="K288" s="67"/>
      <c r="L288" s="191"/>
      <c r="M288" s="226"/>
      <c r="N288" s="179"/>
      <c r="O288" s="280">
        <f t="shared" si="30"/>
        <v>1</v>
      </c>
      <c r="P288" s="281"/>
    </row>
    <row r="289" spans="1:16" ht="18.75" customHeight="1">
      <c r="A289" s="156" t="s">
        <v>109</v>
      </c>
      <c r="B289" s="29" t="s">
        <v>2</v>
      </c>
      <c r="C289" s="176">
        <f t="shared" ref="C289:M289" si="32">SUM(C290:C293)</f>
        <v>0</v>
      </c>
      <c r="D289" s="114">
        <v>0</v>
      </c>
      <c r="E289" s="29">
        <f t="shared" si="32"/>
        <v>0</v>
      </c>
      <c r="F289" s="177">
        <v>0</v>
      </c>
      <c r="G289" s="30">
        <f t="shared" si="32"/>
        <v>2</v>
      </c>
      <c r="H289" s="30">
        <v>1</v>
      </c>
      <c r="I289" s="31">
        <f t="shared" si="32"/>
        <v>2</v>
      </c>
      <c r="J289" s="29">
        <v>1</v>
      </c>
      <c r="K289" s="29">
        <f t="shared" si="32"/>
        <v>1</v>
      </c>
      <c r="L289" s="177">
        <v>1</v>
      </c>
      <c r="M289" s="200">
        <f t="shared" si="32"/>
        <v>0</v>
      </c>
      <c r="N289" s="177">
        <v>0</v>
      </c>
      <c r="O289" s="309">
        <f t="shared" si="30"/>
        <v>5</v>
      </c>
      <c r="P289" s="309">
        <f t="shared" si="30"/>
        <v>3</v>
      </c>
    </row>
    <row r="290" spans="1:16" ht="18.75" customHeight="1">
      <c r="A290" s="167" t="s">
        <v>43</v>
      </c>
      <c r="B290" s="148" t="s">
        <v>24</v>
      </c>
      <c r="C290" s="178"/>
      <c r="D290" s="221"/>
      <c r="E290" s="148"/>
      <c r="F290" s="179"/>
      <c r="G290" s="168">
        <v>1</v>
      </c>
      <c r="H290" s="168"/>
      <c r="I290" s="169"/>
      <c r="J290" s="67"/>
      <c r="K290" s="67"/>
      <c r="L290" s="191"/>
      <c r="M290" s="226"/>
      <c r="N290" s="179"/>
      <c r="O290" s="280">
        <f t="shared" si="30"/>
        <v>1</v>
      </c>
      <c r="P290" s="281"/>
    </row>
    <row r="291" spans="1:16" ht="18.75" customHeight="1">
      <c r="A291" s="167" t="s">
        <v>28</v>
      </c>
      <c r="B291" s="148" t="s">
        <v>20</v>
      </c>
      <c r="C291" s="178"/>
      <c r="D291" s="221"/>
      <c r="E291" s="148"/>
      <c r="F291" s="179"/>
      <c r="G291" s="168">
        <v>1</v>
      </c>
      <c r="H291" s="168"/>
      <c r="I291" s="169">
        <v>1</v>
      </c>
      <c r="J291" s="67"/>
      <c r="K291" s="67"/>
      <c r="L291" s="191"/>
      <c r="M291" s="226"/>
      <c r="N291" s="179"/>
      <c r="O291" s="280">
        <f t="shared" si="30"/>
        <v>2</v>
      </c>
      <c r="P291" s="281"/>
    </row>
    <row r="292" spans="1:16" ht="18.75" customHeight="1">
      <c r="A292" s="167" t="s">
        <v>28</v>
      </c>
      <c r="B292" s="148" t="s">
        <v>24</v>
      </c>
      <c r="C292" s="178"/>
      <c r="D292" s="221"/>
      <c r="E292" s="148"/>
      <c r="F292" s="179"/>
      <c r="G292" s="168"/>
      <c r="H292" s="168"/>
      <c r="I292" s="169"/>
      <c r="J292" s="67"/>
      <c r="K292" s="67">
        <v>1</v>
      </c>
      <c r="L292" s="191"/>
      <c r="M292" s="226"/>
      <c r="N292" s="179"/>
      <c r="O292" s="280">
        <f t="shared" si="30"/>
        <v>1</v>
      </c>
      <c r="P292" s="281"/>
    </row>
    <row r="293" spans="1:16" ht="18.75" customHeight="1">
      <c r="A293" s="167" t="s">
        <v>35</v>
      </c>
      <c r="B293" s="148" t="s">
        <v>24</v>
      </c>
      <c r="C293" s="178"/>
      <c r="D293" s="221"/>
      <c r="E293" s="148"/>
      <c r="F293" s="179"/>
      <c r="G293" s="168"/>
      <c r="H293" s="168"/>
      <c r="I293" s="169">
        <v>1</v>
      </c>
      <c r="J293" s="67"/>
      <c r="K293" s="67"/>
      <c r="L293" s="191"/>
      <c r="M293" s="226"/>
      <c r="N293" s="179"/>
      <c r="O293" s="280">
        <f t="shared" si="30"/>
        <v>1</v>
      </c>
      <c r="P293" s="281"/>
    </row>
    <row r="294" spans="1:16">
      <c r="A294" s="156" t="s">
        <v>110</v>
      </c>
      <c r="B294" s="29" t="s">
        <v>2</v>
      </c>
      <c r="C294" s="176">
        <f t="shared" ref="C294:M294" si="33">SUM(C295:C296)</f>
        <v>0</v>
      </c>
      <c r="D294" s="114">
        <v>0</v>
      </c>
      <c r="E294" s="29">
        <f t="shared" si="33"/>
        <v>0</v>
      </c>
      <c r="F294" s="177">
        <v>0</v>
      </c>
      <c r="G294" s="30">
        <f t="shared" si="33"/>
        <v>1</v>
      </c>
      <c r="H294" s="30">
        <v>1</v>
      </c>
      <c r="I294" s="31">
        <f t="shared" si="33"/>
        <v>1</v>
      </c>
      <c r="J294" s="29">
        <v>1</v>
      </c>
      <c r="K294" s="29">
        <f t="shared" si="33"/>
        <v>0</v>
      </c>
      <c r="L294" s="177">
        <v>0</v>
      </c>
      <c r="M294" s="200">
        <f t="shared" si="33"/>
        <v>0</v>
      </c>
      <c r="N294" s="177">
        <v>0</v>
      </c>
      <c r="O294" s="309">
        <f t="shared" si="30"/>
        <v>2</v>
      </c>
      <c r="P294" s="309">
        <f t="shared" si="30"/>
        <v>2</v>
      </c>
    </row>
    <row r="295" spans="1:16">
      <c r="A295" s="167" t="s">
        <v>19</v>
      </c>
      <c r="B295" s="148" t="s">
        <v>24</v>
      </c>
      <c r="C295" s="178"/>
      <c r="D295" s="221"/>
      <c r="E295" s="148"/>
      <c r="F295" s="179"/>
      <c r="G295" s="168">
        <v>1</v>
      </c>
      <c r="H295" s="168"/>
      <c r="I295" s="169"/>
      <c r="J295" s="67"/>
      <c r="K295" s="67"/>
      <c r="L295" s="191"/>
      <c r="M295" s="226"/>
      <c r="N295" s="179"/>
      <c r="O295" s="280">
        <f t="shared" si="30"/>
        <v>1</v>
      </c>
      <c r="P295" s="281"/>
    </row>
    <row r="296" spans="1:16">
      <c r="A296" s="167" t="s">
        <v>22</v>
      </c>
      <c r="B296" s="67" t="s">
        <v>24</v>
      </c>
      <c r="C296" s="190"/>
      <c r="D296" s="206"/>
      <c r="E296" s="67"/>
      <c r="F296" s="191"/>
      <c r="G296" s="168"/>
      <c r="H296" s="168"/>
      <c r="I296" s="169">
        <v>1</v>
      </c>
      <c r="J296" s="67"/>
      <c r="K296" s="67"/>
      <c r="L296" s="191"/>
      <c r="M296" s="226"/>
      <c r="N296" s="179"/>
      <c r="O296" s="280">
        <f t="shared" si="30"/>
        <v>1</v>
      </c>
      <c r="P296" s="281"/>
    </row>
    <row r="297" spans="1:16" ht="18.75" customHeight="1">
      <c r="A297" s="156" t="s">
        <v>181</v>
      </c>
      <c r="B297" s="29" t="s">
        <v>2</v>
      </c>
      <c r="C297" s="176">
        <f t="shared" ref="C297:M297" si="34">SUM(C298:C303)</f>
        <v>0</v>
      </c>
      <c r="D297" s="114">
        <v>0</v>
      </c>
      <c r="E297" s="29">
        <f t="shared" si="34"/>
        <v>1</v>
      </c>
      <c r="F297" s="177">
        <v>1</v>
      </c>
      <c r="G297" s="30">
        <f t="shared" si="34"/>
        <v>1</v>
      </c>
      <c r="H297" s="30">
        <v>1</v>
      </c>
      <c r="I297" s="31">
        <f t="shared" si="34"/>
        <v>4</v>
      </c>
      <c r="J297" s="29">
        <v>1</v>
      </c>
      <c r="K297" s="29">
        <f t="shared" si="34"/>
        <v>0</v>
      </c>
      <c r="L297" s="177">
        <v>0</v>
      </c>
      <c r="M297" s="200">
        <f t="shared" si="34"/>
        <v>0</v>
      </c>
      <c r="N297" s="177">
        <v>0</v>
      </c>
      <c r="O297" s="309">
        <f t="shared" si="30"/>
        <v>6</v>
      </c>
      <c r="P297" s="309">
        <f t="shared" si="30"/>
        <v>3</v>
      </c>
    </row>
    <row r="298" spans="1:16" ht="18.75" customHeight="1">
      <c r="A298" s="167" t="s">
        <v>28</v>
      </c>
      <c r="B298" s="148" t="s">
        <v>20</v>
      </c>
      <c r="C298" s="178"/>
      <c r="D298" s="221"/>
      <c r="E298" s="148"/>
      <c r="F298" s="179"/>
      <c r="G298" s="168"/>
      <c r="H298" s="168"/>
      <c r="I298" s="169">
        <v>1</v>
      </c>
      <c r="J298" s="67"/>
      <c r="K298" s="67"/>
      <c r="L298" s="191"/>
      <c r="M298" s="226"/>
      <c r="N298" s="179"/>
      <c r="O298" s="280">
        <f t="shared" si="30"/>
        <v>1</v>
      </c>
      <c r="P298" s="281"/>
    </row>
    <row r="299" spans="1:16" ht="18.75" customHeight="1">
      <c r="A299" s="167" t="s">
        <v>22</v>
      </c>
      <c r="B299" s="148" t="s">
        <v>6</v>
      </c>
      <c r="C299" s="178"/>
      <c r="D299" s="221"/>
      <c r="E299" s="148"/>
      <c r="F299" s="179"/>
      <c r="G299" s="168"/>
      <c r="H299" s="168"/>
      <c r="I299" s="169">
        <v>1</v>
      </c>
      <c r="J299" s="67"/>
      <c r="K299" s="67"/>
      <c r="L299" s="191"/>
      <c r="M299" s="226"/>
      <c r="N299" s="179"/>
      <c r="O299" s="280">
        <f t="shared" si="30"/>
        <v>1</v>
      </c>
      <c r="P299" s="281"/>
    </row>
    <row r="300" spans="1:16" ht="18.75" customHeight="1">
      <c r="A300" s="167" t="s">
        <v>53</v>
      </c>
      <c r="B300" s="148" t="s">
        <v>6</v>
      </c>
      <c r="C300" s="178"/>
      <c r="D300" s="221"/>
      <c r="E300" s="148"/>
      <c r="F300" s="179"/>
      <c r="G300" s="168">
        <v>1</v>
      </c>
      <c r="H300" s="168"/>
      <c r="I300" s="169"/>
      <c r="J300" s="67"/>
      <c r="K300" s="67"/>
      <c r="L300" s="191"/>
      <c r="M300" s="226"/>
      <c r="N300" s="179"/>
      <c r="O300" s="280">
        <f t="shared" si="30"/>
        <v>1</v>
      </c>
      <c r="P300" s="281"/>
    </row>
    <row r="301" spans="1:16" ht="18.75" customHeight="1">
      <c r="A301" s="167" t="s">
        <v>23</v>
      </c>
      <c r="B301" s="148" t="s">
        <v>6</v>
      </c>
      <c r="C301" s="178"/>
      <c r="D301" s="221"/>
      <c r="E301" s="148"/>
      <c r="F301" s="179"/>
      <c r="G301" s="168"/>
      <c r="H301" s="168"/>
      <c r="I301" s="169">
        <v>1</v>
      </c>
      <c r="J301" s="67"/>
      <c r="K301" s="67"/>
      <c r="L301" s="191"/>
      <c r="M301" s="226"/>
      <c r="N301" s="179"/>
      <c r="O301" s="280">
        <f t="shared" si="30"/>
        <v>1</v>
      </c>
      <c r="P301" s="281"/>
    </row>
    <row r="302" spans="1:16" ht="18.75" customHeight="1">
      <c r="A302" s="167" t="s">
        <v>111</v>
      </c>
      <c r="B302" s="148" t="s">
        <v>20</v>
      </c>
      <c r="C302" s="178"/>
      <c r="D302" s="221"/>
      <c r="E302" s="148">
        <v>1</v>
      </c>
      <c r="F302" s="179"/>
      <c r="G302" s="168"/>
      <c r="H302" s="168"/>
      <c r="I302" s="169"/>
      <c r="J302" s="67"/>
      <c r="K302" s="67"/>
      <c r="L302" s="191"/>
      <c r="M302" s="226"/>
      <c r="N302" s="179"/>
      <c r="O302" s="280">
        <f t="shared" si="30"/>
        <v>1</v>
      </c>
      <c r="P302" s="281"/>
    </row>
    <row r="303" spans="1:16" ht="18.75" customHeight="1">
      <c r="A303" s="167" t="s">
        <v>78</v>
      </c>
      <c r="B303" s="148" t="s">
        <v>6</v>
      </c>
      <c r="C303" s="178"/>
      <c r="D303" s="221"/>
      <c r="E303" s="148"/>
      <c r="F303" s="179"/>
      <c r="G303" s="168"/>
      <c r="H303" s="168"/>
      <c r="I303" s="169">
        <v>1</v>
      </c>
      <c r="J303" s="67"/>
      <c r="K303" s="67"/>
      <c r="L303" s="191"/>
      <c r="M303" s="226"/>
      <c r="N303" s="179"/>
      <c r="O303" s="280">
        <f t="shared" si="30"/>
        <v>1</v>
      </c>
      <c r="P303" s="281"/>
    </row>
    <row r="304" spans="1:16" ht="18.75" customHeight="1">
      <c r="A304" s="156" t="s">
        <v>112</v>
      </c>
      <c r="B304" s="29" t="s">
        <v>2</v>
      </c>
      <c r="C304" s="176">
        <f t="shared" ref="C304:M304" si="35">SUM(C305:C311)</f>
        <v>0</v>
      </c>
      <c r="D304" s="114">
        <v>0</v>
      </c>
      <c r="E304" s="29">
        <f t="shared" si="35"/>
        <v>0</v>
      </c>
      <c r="F304" s="177">
        <v>0</v>
      </c>
      <c r="G304" s="30">
        <f t="shared" si="35"/>
        <v>3</v>
      </c>
      <c r="H304" s="30">
        <v>1</v>
      </c>
      <c r="I304" s="31">
        <f t="shared" si="35"/>
        <v>5</v>
      </c>
      <c r="J304" s="29">
        <v>1</v>
      </c>
      <c r="K304" s="29">
        <f t="shared" si="35"/>
        <v>0</v>
      </c>
      <c r="L304" s="177">
        <v>0</v>
      </c>
      <c r="M304" s="200">
        <f t="shared" si="35"/>
        <v>0</v>
      </c>
      <c r="N304" s="177">
        <v>0</v>
      </c>
      <c r="O304" s="309">
        <f t="shared" si="30"/>
        <v>8</v>
      </c>
      <c r="P304" s="309">
        <f t="shared" si="30"/>
        <v>2</v>
      </c>
    </row>
    <row r="305" spans="1:16" ht="18.75" customHeight="1">
      <c r="A305" s="167" t="s">
        <v>43</v>
      </c>
      <c r="B305" s="148" t="s">
        <v>24</v>
      </c>
      <c r="C305" s="178"/>
      <c r="D305" s="221"/>
      <c r="E305" s="148"/>
      <c r="F305" s="179"/>
      <c r="G305" s="168"/>
      <c r="H305" s="168"/>
      <c r="I305" s="169">
        <v>1</v>
      </c>
      <c r="J305" s="67"/>
      <c r="K305" s="67"/>
      <c r="L305" s="191"/>
      <c r="M305" s="226"/>
      <c r="N305" s="179"/>
      <c r="O305" s="280">
        <f t="shared" si="30"/>
        <v>1</v>
      </c>
      <c r="P305" s="281"/>
    </row>
    <row r="306" spans="1:16" ht="18.75" customHeight="1">
      <c r="A306" s="167" t="s">
        <v>46</v>
      </c>
      <c r="B306" s="148" t="s">
        <v>20</v>
      </c>
      <c r="C306" s="178"/>
      <c r="D306" s="221"/>
      <c r="E306" s="148"/>
      <c r="F306" s="179"/>
      <c r="G306" s="168">
        <v>1</v>
      </c>
      <c r="H306" s="168"/>
      <c r="I306" s="169"/>
      <c r="J306" s="67"/>
      <c r="K306" s="67"/>
      <c r="L306" s="191"/>
      <c r="M306" s="226"/>
      <c r="N306" s="179"/>
      <c r="O306" s="280">
        <f t="shared" si="30"/>
        <v>1</v>
      </c>
      <c r="P306" s="281"/>
    </row>
    <row r="307" spans="1:16" ht="18.75" customHeight="1">
      <c r="A307" s="167" t="s">
        <v>97</v>
      </c>
      <c r="B307" s="148" t="s">
        <v>24</v>
      </c>
      <c r="C307" s="178"/>
      <c r="D307" s="221"/>
      <c r="E307" s="148"/>
      <c r="F307" s="179"/>
      <c r="G307" s="168"/>
      <c r="H307" s="168"/>
      <c r="I307" s="169">
        <v>1</v>
      </c>
      <c r="J307" s="67"/>
      <c r="K307" s="67"/>
      <c r="L307" s="191"/>
      <c r="M307" s="226"/>
      <c r="N307" s="179"/>
      <c r="O307" s="280">
        <f t="shared" si="30"/>
        <v>1</v>
      </c>
      <c r="P307" s="281"/>
    </row>
    <row r="308" spans="1:16" ht="18.75" customHeight="1">
      <c r="A308" s="167" t="s">
        <v>51</v>
      </c>
      <c r="B308" s="115" t="s">
        <v>6</v>
      </c>
      <c r="C308" s="192"/>
      <c r="D308" s="118"/>
      <c r="E308" s="115"/>
      <c r="F308" s="193"/>
      <c r="G308" s="168"/>
      <c r="H308" s="168"/>
      <c r="I308" s="169">
        <v>1</v>
      </c>
      <c r="J308" s="67"/>
      <c r="K308" s="67"/>
      <c r="L308" s="191"/>
      <c r="M308" s="226"/>
      <c r="N308" s="179"/>
      <c r="O308" s="280">
        <f t="shared" si="30"/>
        <v>1</v>
      </c>
      <c r="P308" s="281"/>
    </row>
    <row r="309" spans="1:16" ht="18.75" customHeight="1">
      <c r="A309" s="167" t="s">
        <v>23</v>
      </c>
      <c r="B309" s="148" t="s">
        <v>20</v>
      </c>
      <c r="C309" s="178"/>
      <c r="D309" s="221"/>
      <c r="E309" s="148"/>
      <c r="F309" s="179"/>
      <c r="G309" s="168">
        <v>1</v>
      </c>
      <c r="H309" s="168"/>
      <c r="I309" s="169">
        <v>1</v>
      </c>
      <c r="J309" s="67"/>
      <c r="K309" s="67"/>
      <c r="L309" s="191"/>
      <c r="M309" s="226"/>
      <c r="N309" s="179"/>
      <c r="O309" s="280">
        <f t="shared" si="30"/>
        <v>2</v>
      </c>
      <c r="P309" s="281"/>
    </row>
    <row r="310" spans="1:16" ht="18.75" customHeight="1">
      <c r="A310" s="167" t="s">
        <v>23</v>
      </c>
      <c r="B310" s="148" t="s">
        <v>24</v>
      </c>
      <c r="C310" s="178"/>
      <c r="D310" s="221"/>
      <c r="E310" s="148"/>
      <c r="F310" s="179"/>
      <c r="G310" s="168">
        <v>1</v>
      </c>
      <c r="H310" s="168"/>
      <c r="I310" s="169"/>
      <c r="J310" s="67"/>
      <c r="K310" s="67"/>
      <c r="L310" s="191"/>
      <c r="M310" s="226"/>
      <c r="N310" s="179"/>
      <c r="O310" s="280">
        <f t="shared" si="30"/>
        <v>1</v>
      </c>
      <c r="P310" s="281"/>
    </row>
    <row r="311" spans="1:16" ht="18.75" customHeight="1">
      <c r="A311" s="157" t="s">
        <v>103</v>
      </c>
      <c r="B311" s="152" t="s">
        <v>20</v>
      </c>
      <c r="C311" s="180"/>
      <c r="D311" s="222"/>
      <c r="E311" s="152"/>
      <c r="F311" s="181"/>
      <c r="G311" s="159"/>
      <c r="H311" s="159"/>
      <c r="I311" s="160">
        <v>1</v>
      </c>
      <c r="J311" s="158"/>
      <c r="K311" s="158"/>
      <c r="L311" s="185"/>
      <c r="M311" s="227"/>
      <c r="N311" s="181"/>
      <c r="O311" s="307">
        <f t="shared" si="30"/>
        <v>1</v>
      </c>
      <c r="P311" s="308"/>
    </row>
    <row r="312" spans="1:16" ht="18.75" customHeight="1">
      <c r="A312" s="155" t="s">
        <v>113</v>
      </c>
      <c r="B312" s="93" t="s">
        <v>2</v>
      </c>
      <c r="C312" s="199">
        <f t="shared" ref="C312:N312" si="36">SUM(C313,C315,C317,C322,C324,C326,C332,C346)</f>
        <v>7</v>
      </c>
      <c r="D312" s="140">
        <f t="shared" si="36"/>
        <v>3</v>
      </c>
      <c r="E312" s="140">
        <f t="shared" si="36"/>
        <v>2</v>
      </c>
      <c r="F312" s="130">
        <f t="shared" si="36"/>
        <v>1</v>
      </c>
      <c r="G312" s="199">
        <f t="shared" si="36"/>
        <v>37</v>
      </c>
      <c r="H312" s="140">
        <f t="shared" si="36"/>
        <v>9</v>
      </c>
      <c r="I312" s="140">
        <f t="shared" si="36"/>
        <v>16</v>
      </c>
      <c r="J312" s="140">
        <f t="shared" si="36"/>
        <v>3</v>
      </c>
      <c r="K312" s="140">
        <f t="shared" si="36"/>
        <v>1</v>
      </c>
      <c r="L312" s="130">
        <f t="shared" si="36"/>
        <v>1</v>
      </c>
      <c r="M312" s="199">
        <f t="shared" si="36"/>
        <v>0</v>
      </c>
      <c r="N312" s="183">
        <f t="shared" si="36"/>
        <v>0</v>
      </c>
      <c r="O312" s="282">
        <f>SUM(C312,E312,G312,I312,K312,M312)</f>
        <v>63</v>
      </c>
      <c r="P312" s="282">
        <f>SUM(D312,F312,H312,J312,L312,N312)</f>
        <v>17</v>
      </c>
    </row>
    <row r="313" spans="1:16" ht="18.75" customHeight="1">
      <c r="A313" s="156" t="s">
        <v>114</v>
      </c>
      <c r="B313" s="29" t="s">
        <v>2</v>
      </c>
      <c r="C313" s="176">
        <f t="shared" ref="C313:M313" si="37">SUM(C314)</f>
        <v>0</v>
      </c>
      <c r="D313" s="114">
        <v>0</v>
      </c>
      <c r="E313" s="29">
        <f t="shared" si="37"/>
        <v>0</v>
      </c>
      <c r="F313" s="177">
        <v>0</v>
      </c>
      <c r="G313" s="30">
        <f t="shared" si="37"/>
        <v>1</v>
      </c>
      <c r="H313" s="30">
        <v>1</v>
      </c>
      <c r="I313" s="31">
        <f t="shared" si="37"/>
        <v>0</v>
      </c>
      <c r="J313" s="29">
        <v>0</v>
      </c>
      <c r="K313" s="29">
        <f t="shared" si="37"/>
        <v>0</v>
      </c>
      <c r="L313" s="177">
        <v>0</v>
      </c>
      <c r="M313" s="200">
        <f t="shared" si="37"/>
        <v>0</v>
      </c>
      <c r="N313" s="177">
        <v>0</v>
      </c>
      <c r="O313" s="309">
        <f t="shared" si="30"/>
        <v>1</v>
      </c>
      <c r="P313" s="309">
        <f>SUM(D313,F313,H313,J313,L313,N313)</f>
        <v>1</v>
      </c>
    </row>
    <row r="314" spans="1:16" ht="18.75" customHeight="1">
      <c r="A314" s="170" t="s">
        <v>17</v>
      </c>
      <c r="B314" s="36" t="s">
        <v>6</v>
      </c>
      <c r="C314" s="188"/>
      <c r="D314" s="132"/>
      <c r="E314" s="36"/>
      <c r="F314" s="189"/>
      <c r="G314" s="133">
        <v>1</v>
      </c>
      <c r="H314" s="133"/>
      <c r="I314" s="121"/>
      <c r="J314" s="36"/>
      <c r="K314" s="36"/>
      <c r="L314" s="189"/>
      <c r="M314" s="231"/>
      <c r="N314" s="191"/>
      <c r="O314" s="280">
        <f t="shared" si="30"/>
        <v>1</v>
      </c>
      <c r="P314" s="281"/>
    </row>
    <row r="315" spans="1:16" ht="18.75" customHeight="1">
      <c r="A315" s="171" t="s">
        <v>115</v>
      </c>
      <c r="B315" s="29" t="s">
        <v>2</v>
      </c>
      <c r="C315" s="176">
        <f t="shared" ref="C315:M315" si="38">SUM(C316)</f>
        <v>0</v>
      </c>
      <c r="D315" s="114">
        <v>0</v>
      </c>
      <c r="E315" s="29">
        <f t="shared" si="38"/>
        <v>0</v>
      </c>
      <c r="F315" s="177">
        <v>0</v>
      </c>
      <c r="G315" s="30">
        <f t="shared" si="38"/>
        <v>1</v>
      </c>
      <c r="H315" s="30">
        <v>1</v>
      </c>
      <c r="I315" s="31">
        <f t="shared" si="38"/>
        <v>0</v>
      </c>
      <c r="J315" s="29">
        <v>0</v>
      </c>
      <c r="K315" s="29">
        <f t="shared" si="38"/>
        <v>0</v>
      </c>
      <c r="L315" s="177">
        <v>0</v>
      </c>
      <c r="M315" s="200">
        <f t="shared" si="38"/>
        <v>0</v>
      </c>
      <c r="N315" s="177">
        <v>0</v>
      </c>
      <c r="O315" s="309">
        <f t="shared" si="30"/>
        <v>1</v>
      </c>
      <c r="P315" s="309">
        <f>SUM(D315,F315,H315,J315,L315,N315)</f>
        <v>1</v>
      </c>
    </row>
    <row r="316" spans="1:16" ht="18.75" customHeight="1">
      <c r="A316" s="170" t="s">
        <v>17</v>
      </c>
      <c r="B316" s="36" t="s">
        <v>6</v>
      </c>
      <c r="C316" s="188"/>
      <c r="D316" s="132"/>
      <c r="E316" s="36"/>
      <c r="F316" s="189"/>
      <c r="G316" s="133">
        <v>1</v>
      </c>
      <c r="H316" s="133"/>
      <c r="I316" s="121"/>
      <c r="J316" s="36"/>
      <c r="K316" s="36"/>
      <c r="L316" s="189"/>
      <c r="M316" s="231"/>
      <c r="N316" s="191"/>
      <c r="O316" s="280">
        <f t="shared" si="30"/>
        <v>1</v>
      </c>
      <c r="P316" s="281"/>
    </row>
    <row r="317" spans="1:16" ht="18.75" customHeight="1">
      <c r="A317" s="171" t="s">
        <v>116</v>
      </c>
      <c r="B317" s="29" t="s">
        <v>2</v>
      </c>
      <c r="C317" s="176">
        <f>SUM(C318)</f>
        <v>0</v>
      </c>
      <c r="D317" s="114">
        <v>0</v>
      </c>
      <c r="E317" s="29">
        <f>SUM(E318)</f>
        <v>0</v>
      </c>
      <c r="F317" s="177">
        <v>0</v>
      </c>
      <c r="G317" s="30">
        <f>SUM(G318:G321)</f>
        <v>5</v>
      </c>
      <c r="H317" s="30">
        <v>2</v>
      </c>
      <c r="I317" s="31">
        <f>SUM(I318:I321)</f>
        <v>0</v>
      </c>
      <c r="J317" s="29">
        <v>0</v>
      </c>
      <c r="K317" s="29">
        <f>SUM(K318:K321)</f>
        <v>0</v>
      </c>
      <c r="L317" s="177">
        <v>0</v>
      </c>
      <c r="M317" s="200">
        <f>SUM(M318:M321)</f>
        <v>0</v>
      </c>
      <c r="N317" s="177">
        <v>0</v>
      </c>
      <c r="O317" s="309">
        <f t="shared" si="30"/>
        <v>5</v>
      </c>
      <c r="P317" s="309">
        <f>SUM(D317,F317,H317,J317,L317,N317)</f>
        <v>2</v>
      </c>
    </row>
    <row r="318" spans="1:16" ht="18.75" customHeight="1">
      <c r="A318" s="167" t="s">
        <v>98</v>
      </c>
      <c r="B318" s="148" t="s">
        <v>20</v>
      </c>
      <c r="C318" s="188"/>
      <c r="D318" s="132"/>
      <c r="E318" s="36"/>
      <c r="F318" s="189"/>
      <c r="G318" s="168">
        <v>2</v>
      </c>
      <c r="H318" s="168"/>
      <c r="I318" s="169"/>
      <c r="J318" s="67"/>
      <c r="K318" s="67"/>
      <c r="L318" s="191"/>
      <c r="M318" s="226"/>
      <c r="N318" s="179"/>
      <c r="O318" s="280">
        <f t="shared" si="30"/>
        <v>2</v>
      </c>
      <c r="P318" s="281"/>
    </row>
    <row r="319" spans="1:16" ht="18.75" customHeight="1">
      <c r="A319" s="167" t="s">
        <v>98</v>
      </c>
      <c r="B319" s="115" t="s">
        <v>6</v>
      </c>
      <c r="C319" s="192"/>
      <c r="D319" s="118"/>
      <c r="E319" s="115"/>
      <c r="F319" s="193"/>
      <c r="G319" s="168">
        <v>1</v>
      </c>
      <c r="H319" s="168"/>
      <c r="I319" s="169"/>
      <c r="J319" s="67"/>
      <c r="K319" s="67"/>
      <c r="L319" s="191"/>
      <c r="M319" s="226"/>
      <c r="N319" s="179"/>
      <c r="O319" s="280">
        <f t="shared" si="30"/>
        <v>1</v>
      </c>
      <c r="P319" s="281"/>
    </row>
    <row r="320" spans="1:16" ht="18.75" customHeight="1">
      <c r="A320" s="167" t="s">
        <v>117</v>
      </c>
      <c r="B320" s="115" t="s">
        <v>6</v>
      </c>
      <c r="C320" s="192"/>
      <c r="D320" s="118"/>
      <c r="E320" s="115"/>
      <c r="F320" s="193"/>
      <c r="G320" s="168">
        <v>1</v>
      </c>
      <c r="H320" s="168"/>
      <c r="I320" s="169"/>
      <c r="J320" s="67"/>
      <c r="K320" s="67"/>
      <c r="L320" s="191"/>
      <c r="M320" s="226"/>
      <c r="N320" s="179"/>
      <c r="O320" s="280">
        <f t="shared" si="30"/>
        <v>1</v>
      </c>
      <c r="P320" s="281"/>
    </row>
    <row r="321" spans="1:149" ht="18.75" customHeight="1">
      <c r="A321" s="167" t="s">
        <v>118</v>
      </c>
      <c r="B321" s="115" t="s">
        <v>6</v>
      </c>
      <c r="C321" s="192"/>
      <c r="D321" s="118"/>
      <c r="E321" s="115"/>
      <c r="F321" s="193"/>
      <c r="G321" s="168">
        <v>1</v>
      </c>
      <c r="H321" s="168"/>
      <c r="I321" s="169"/>
      <c r="J321" s="67"/>
      <c r="K321" s="67"/>
      <c r="L321" s="191"/>
      <c r="M321" s="226"/>
      <c r="N321" s="179"/>
      <c r="O321" s="280">
        <f t="shared" si="30"/>
        <v>1</v>
      </c>
      <c r="P321" s="281"/>
    </row>
    <row r="322" spans="1:149" ht="18.75" customHeight="1">
      <c r="A322" s="156" t="s">
        <v>119</v>
      </c>
      <c r="B322" s="29" t="s">
        <v>2</v>
      </c>
      <c r="C322" s="176">
        <f t="shared" ref="C322:M322" si="39">SUM(C323)</f>
        <v>0</v>
      </c>
      <c r="D322" s="114">
        <v>0</v>
      </c>
      <c r="E322" s="29">
        <f t="shared" si="39"/>
        <v>0</v>
      </c>
      <c r="F322" s="177">
        <v>0</v>
      </c>
      <c r="G322" s="30">
        <f t="shared" si="39"/>
        <v>1</v>
      </c>
      <c r="H322" s="30">
        <v>1</v>
      </c>
      <c r="I322" s="31">
        <f t="shared" si="39"/>
        <v>0</v>
      </c>
      <c r="J322" s="29">
        <v>0</v>
      </c>
      <c r="K322" s="29">
        <f t="shared" si="39"/>
        <v>0</v>
      </c>
      <c r="L322" s="177">
        <v>0</v>
      </c>
      <c r="M322" s="200">
        <f t="shared" si="39"/>
        <v>0</v>
      </c>
      <c r="N322" s="177">
        <v>0</v>
      </c>
      <c r="O322" s="309">
        <f t="shared" si="30"/>
        <v>1</v>
      </c>
      <c r="P322" s="309">
        <f>SUM(D322,F322,H322,J322,L322,N322)</f>
        <v>1</v>
      </c>
    </row>
    <row r="323" spans="1:149" ht="18.75" customHeight="1">
      <c r="A323" s="170" t="s">
        <v>17</v>
      </c>
      <c r="B323" s="36" t="s">
        <v>6</v>
      </c>
      <c r="C323" s="188"/>
      <c r="D323" s="132"/>
      <c r="E323" s="36"/>
      <c r="F323" s="189"/>
      <c r="G323" s="133">
        <v>1</v>
      </c>
      <c r="H323" s="133"/>
      <c r="I323" s="121"/>
      <c r="J323" s="36"/>
      <c r="K323" s="36"/>
      <c r="L323" s="189"/>
      <c r="M323" s="231"/>
      <c r="N323" s="191"/>
      <c r="O323" s="280">
        <f t="shared" si="30"/>
        <v>1</v>
      </c>
      <c r="P323" s="281"/>
    </row>
    <row r="324" spans="1:149" ht="18.75" customHeight="1">
      <c r="A324" s="156" t="s">
        <v>191</v>
      </c>
      <c r="B324" s="29" t="s">
        <v>2</v>
      </c>
      <c r="C324" s="176">
        <f t="shared" ref="C324:M324" si="40">SUM(C325)</f>
        <v>0</v>
      </c>
      <c r="D324" s="114">
        <v>0</v>
      </c>
      <c r="E324" s="29">
        <f t="shared" si="40"/>
        <v>0</v>
      </c>
      <c r="F324" s="177">
        <v>0</v>
      </c>
      <c r="G324" s="30">
        <f t="shared" si="40"/>
        <v>0</v>
      </c>
      <c r="H324" s="30">
        <v>0</v>
      </c>
      <c r="I324" s="31">
        <f t="shared" si="40"/>
        <v>1</v>
      </c>
      <c r="J324" s="29">
        <v>1</v>
      </c>
      <c r="K324" s="29">
        <f t="shared" si="40"/>
        <v>0</v>
      </c>
      <c r="L324" s="177">
        <v>0</v>
      </c>
      <c r="M324" s="200">
        <f t="shared" si="40"/>
        <v>0</v>
      </c>
      <c r="N324" s="177">
        <v>0</v>
      </c>
      <c r="O324" s="309">
        <f t="shared" si="30"/>
        <v>1</v>
      </c>
      <c r="P324" s="309">
        <f>SUM(D324,F324,H324,J324,L324,N324)</f>
        <v>1</v>
      </c>
    </row>
    <row r="325" spans="1:149" s="145" customFormat="1" ht="18.75" customHeight="1">
      <c r="A325" s="167" t="s">
        <v>27</v>
      </c>
      <c r="B325" s="67" t="s">
        <v>20</v>
      </c>
      <c r="C325" s="188"/>
      <c r="D325" s="132"/>
      <c r="E325" s="36"/>
      <c r="F325" s="189"/>
      <c r="G325" s="168"/>
      <c r="H325" s="168"/>
      <c r="I325" s="169">
        <v>1</v>
      </c>
      <c r="J325" s="67"/>
      <c r="K325" s="67"/>
      <c r="L325" s="191"/>
      <c r="M325" s="226"/>
      <c r="N325" s="179"/>
      <c r="O325" s="280">
        <f t="shared" si="30"/>
        <v>1</v>
      </c>
      <c r="P325" s="28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  <c r="AK325" s="1"/>
      <c r="AL325" s="1"/>
      <c r="AM325" s="1"/>
      <c r="AN325" s="1"/>
      <c r="AO325" s="1"/>
      <c r="AP325" s="1"/>
      <c r="AQ325" s="1"/>
      <c r="AR325" s="1"/>
      <c r="AS325" s="1"/>
      <c r="AT325" s="1"/>
      <c r="AU325" s="1"/>
      <c r="AV325" s="1"/>
      <c r="AW325" s="1"/>
      <c r="AX325" s="1"/>
      <c r="AY325" s="1"/>
      <c r="AZ325" s="1"/>
      <c r="BA325" s="1"/>
      <c r="BB325" s="1"/>
      <c r="BC325" s="1"/>
      <c r="BD325" s="1"/>
      <c r="BE325" s="1"/>
      <c r="BF325" s="1"/>
      <c r="BG325" s="1"/>
      <c r="BH325" s="1"/>
      <c r="BI325" s="1"/>
      <c r="BJ325" s="1"/>
      <c r="BK325" s="1"/>
      <c r="BL325" s="1"/>
      <c r="BM325" s="1"/>
      <c r="BN325" s="1"/>
      <c r="BO325" s="1"/>
      <c r="BP325" s="1"/>
      <c r="BQ325" s="1"/>
      <c r="BR325" s="1"/>
      <c r="BS325" s="1"/>
      <c r="BT325" s="1"/>
      <c r="BU325" s="1"/>
      <c r="BV325" s="1"/>
      <c r="BW325" s="1"/>
      <c r="BX325" s="1"/>
      <c r="BY325" s="1"/>
      <c r="BZ325" s="1"/>
      <c r="CA325" s="1"/>
      <c r="CB325" s="1"/>
      <c r="CC325" s="1"/>
      <c r="CD325" s="1"/>
      <c r="CE325" s="1"/>
      <c r="CF325" s="1"/>
      <c r="CG325" s="1"/>
      <c r="CH325" s="1"/>
      <c r="CI325" s="1"/>
      <c r="CJ325" s="1"/>
      <c r="CK325" s="1"/>
      <c r="CL325" s="1"/>
      <c r="CM325" s="1"/>
      <c r="CN325" s="1"/>
      <c r="CO325" s="1"/>
      <c r="CP325" s="1"/>
      <c r="CQ325" s="1"/>
      <c r="CR325" s="1"/>
      <c r="CS325" s="1"/>
      <c r="CT325" s="1"/>
      <c r="CU325" s="1"/>
      <c r="CV325" s="1"/>
      <c r="CW325" s="1"/>
      <c r="CX325" s="1"/>
      <c r="CY325" s="1"/>
      <c r="CZ325" s="1"/>
      <c r="DA325" s="1"/>
      <c r="DB325" s="1"/>
      <c r="DC325" s="1"/>
      <c r="DD325" s="1"/>
      <c r="DE325" s="1"/>
      <c r="DF325" s="1"/>
      <c r="DG325" s="1"/>
      <c r="DH325" s="1"/>
      <c r="DI325" s="1"/>
      <c r="DJ325" s="1"/>
      <c r="DK325" s="1"/>
      <c r="DL325" s="1"/>
      <c r="DM325" s="1"/>
      <c r="DN325" s="1"/>
      <c r="DO325" s="1"/>
      <c r="DP325" s="1"/>
      <c r="DQ325" s="1"/>
      <c r="DR325" s="1"/>
      <c r="DS325" s="1"/>
      <c r="DT325" s="1"/>
      <c r="DU325" s="1"/>
      <c r="DV325" s="1"/>
      <c r="DW325" s="1"/>
      <c r="DX325" s="1"/>
      <c r="DY325" s="1"/>
      <c r="DZ325" s="1"/>
      <c r="EA325" s="1"/>
      <c r="EB325" s="1"/>
      <c r="EC325" s="1"/>
      <c r="ED325" s="1"/>
      <c r="EE325" s="1"/>
      <c r="EF325" s="1"/>
      <c r="EG325" s="1"/>
      <c r="EH325" s="1"/>
      <c r="EI325" s="1"/>
      <c r="EJ325" s="1"/>
      <c r="EK325" s="1"/>
      <c r="EL325" s="1"/>
      <c r="EM325" s="1"/>
      <c r="EN325" s="1"/>
      <c r="EO325" s="1"/>
      <c r="EP325" s="1"/>
      <c r="EQ325" s="1"/>
      <c r="ER325" s="1"/>
      <c r="ES325" s="1"/>
    </row>
    <row r="326" spans="1:149" ht="18.75" customHeight="1">
      <c r="A326" s="171" t="s">
        <v>120</v>
      </c>
      <c r="B326" s="29" t="s">
        <v>2</v>
      </c>
      <c r="C326" s="176">
        <f>SUM(C327:C331)</f>
        <v>1</v>
      </c>
      <c r="D326" s="114">
        <v>1</v>
      </c>
      <c r="E326" s="29">
        <f>SUM(E327:E331)</f>
        <v>0</v>
      </c>
      <c r="F326" s="177">
        <v>0</v>
      </c>
      <c r="G326" s="30">
        <f>SUM(G327:G331)</f>
        <v>5</v>
      </c>
      <c r="H326" s="30">
        <v>1</v>
      </c>
      <c r="I326" s="31">
        <f>SUM(I327:I331)</f>
        <v>0</v>
      </c>
      <c r="J326" s="29">
        <v>0</v>
      </c>
      <c r="K326" s="29">
        <f>SUM(K327:K331)</f>
        <v>0</v>
      </c>
      <c r="L326" s="177">
        <v>0</v>
      </c>
      <c r="M326" s="200">
        <f>SUM(M327:M331)</f>
        <v>0</v>
      </c>
      <c r="N326" s="177">
        <v>0</v>
      </c>
      <c r="O326" s="309">
        <f t="shared" si="30"/>
        <v>6</v>
      </c>
      <c r="P326" s="309">
        <f>SUM(D326,F326,H326,J326,L326,N326)</f>
        <v>2</v>
      </c>
    </row>
    <row r="327" spans="1:149" ht="18.75" customHeight="1">
      <c r="A327" s="167" t="s">
        <v>121</v>
      </c>
      <c r="B327" s="115" t="s">
        <v>20</v>
      </c>
      <c r="C327" s="192"/>
      <c r="D327" s="118"/>
      <c r="E327" s="115"/>
      <c r="F327" s="193"/>
      <c r="G327" s="168">
        <v>1</v>
      </c>
      <c r="H327" s="168"/>
      <c r="I327" s="169"/>
      <c r="J327" s="67"/>
      <c r="K327" s="67"/>
      <c r="L327" s="191"/>
      <c r="M327" s="226"/>
      <c r="N327" s="179"/>
      <c r="O327" s="280">
        <f t="shared" si="30"/>
        <v>1</v>
      </c>
      <c r="P327" s="281"/>
    </row>
    <row r="328" spans="1:149" ht="18.75" customHeight="1">
      <c r="A328" s="167" t="s">
        <v>121</v>
      </c>
      <c r="B328" s="115" t="s">
        <v>6</v>
      </c>
      <c r="C328" s="192"/>
      <c r="D328" s="118"/>
      <c r="E328" s="115"/>
      <c r="F328" s="193"/>
      <c r="G328" s="168">
        <v>1</v>
      </c>
      <c r="H328" s="168"/>
      <c r="I328" s="169"/>
      <c r="J328" s="67"/>
      <c r="K328" s="67"/>
      <c r="L328" s="191"/>
      <c r="M328" s="226"/>
      <c r="N328" s="179"/>
      <c r="O328" s="280">
        <f t="shared" si="30"/>
        <v>1</v>
      </c>
      <c r="P328" s="281"/>
    </row>
    <row r="329" spans="1:149" ht="18.75" customHeight="1">
      <c r="A329" s="167" t="s">
        <v>53</v>
      </c>
      <c r="B329" s="115" t="s">
        <v>6</v>
      </c>
      <c r="C329" s="192"/>
      <c r="D329" s="118"/>
      <c r="E329" s="115"/>
      <c r="F329" s="193"/>
      <c r="G329" s="168">
        <v>2</v>
      </c>
      <c r="H329" s="168"/>
      <c r="I329" s="169"/>
      <c r="J329" s="67"/>
      <c r="K329" s="67"/>
      <c r="L329" s="191"/>
      <c r="M329" s="226"/>
      <c r="N329" s="179"/>
      <c r="O329" s="280">
        <f t="shared" si="30"/>
        <v>2</v>
      </c>
      <c r="P329" s="281"/>
    </row>
    <row r="330" spans="1:149" ht="18.75" customHeight="1">
      <c r="A330" s="167" t="s">
        <v>50</v>
      </c>
      <c r="B330" s="115" t="s">
        <v>6</v>
      </c>
      <c r="C330" s="192"/>
      <c r="D330" s="118"/>
      <c r="E330" s="115"/>
      <c r="F330" s="193"/>
      <c r="G330" s="168">
        <v>1</v>
      </c>
      <c r="H330" s="168"/>
      <c r="I330" s="169"/>
      <c r="J330" s="67"/>
      <c r="K330" s="67"/>
      <c r="L330" s="191"/>
      <c r="M330" s="226"/>
      <c r="N330" s="179"/>
      <c r="O330" s="280">
        <f t="shared" si="30"/>
        <v>1</v>
      </c>
      <c r="P330" s="281"/>
    </row>
    <row r="331" spans="1:149" ht="18.75" customHeight="1">
      <c r="A331" s="167" t="s">
        <v>7</v>
      </c>
      <c r="B331" s="115" t="s">
        <v>6</v>
      </c>
      <c r="C331" s="192">
        <v>1</v>
      </c>
      <c r="D331" s="118"/>
      <c r="E331" s="115"/>
      <c r="F331" s="193"/>
      <c r="G331" s="168"/>
      <c r="H331" s="168"/>
      <c r="I331" s="169"/>
      <c r="J331" s="67"/>
      <c r="K331" s="67"/>
      <c r="L331" s="191"/>
      <c r="M331" s="226"/>
      <c r="N331" s="179"/>
      <c r="O331" s="280">
        <f t="shared" si="30"/>
        <v>1</v>
      </c>
      <c r="P331" s="281"/>
    </row>
    <row r="332" spans="1:149" ht="18.75" customHeight="1">
      <c r="A332" s="171" t="s">
        <v>122</v>
      </c>
      <c r="B332" s="29" t="s">
        <v>2</v>
      </c>
      <c r="C332" s="176">
        <f t="shared" ref="C332:M332" si="41">SUM(C333:C345)</f>
        <v>0</v>
      </c>
      <c r="D332" s="114">
        <v>0</v>
      </c>
      <c r="E332" s="29">
        <f t="shared" si="41"/>
        <v>0</v>
      </c>
      <c r="F332" s="177">
        <v>0</v>
      </c>
      <c r="G332" s="30">
        <f t="shared" si="41"/>
        <v>11</v>
      </c>
      <c r="H332" s="30">
        <v>1</v>
      </c>
      <c r="I332" s="31">
        <f t="shared" si="41"/>
        <v>7</v>
      </c>
      <c r="J332" s="29">
        <v>1</v>
      </c>
      <c r="K332" s="29">
        <f t="shared" si="41"/>
        <v>1</v>
      </c>
      <c r="L332" s="177">
        <v>1</v>
      </c>
      <c r="M332" s="200">
        <f t="shared" si="41"/>
        <v>0</v>
      </c>
      <c r="N332" s="177">
        <v>0</v>
      </c>
      <c r="O332" s="309">
        <f t="shared" si="30"/>
        <v>19</v>
      </c>
      <c r="P332" s="309">
        <f>SUM(D332,F332,H332,J332,L332,N332)</f>
        <v>3</v>
      </c>
    </row>
    <row r="333" spans="1:149" ht="18.75" customHeight="1">
      <c r="A333" s="167" t="s">
        <v>98</v>
      </c>
      <c r="B333" s="148" t="s">
        <v>21</v>
      </c>
      <c r="C333" s="178"/>
      <c r="D333" s="221"/>
      <c r="E333" s="148"/>
      <c r="F333" s="179"/>
      <c r="G333" s="168">
        <v>1</v>
      </c>
      <c r="H333" s="168"/>
      <c r="I333" s="169"/>
      <c r="J333" s="67"/>
      <c r="K333" s="67"/>
      <c r="L333" s="191"/>
      <c r="M333" s="226"/>
      <c r="N333" s="179"/>
      <c r="O333" s="280">
        <f t="shared" si="30"/>
        <v>1</v>
      </c>
      <c r="P333" s="281"/>
    </row>
    <row r="334" spans="1:149" ht="18.75" customHeight="1">
      <c r="A334" s="167" t="s">
        <v>27</v>
      </c>
      <c r="B334" s="148" t="s">
        <v>20</v>
      </c>
      <c r="C334" s="178"/>
      <c r="D334" s="221"/>
      <c r="E334" s="148"/>
      <c r="F334" s="179"/>
      <c r="G334" s="168">
        <v>1</v>
      </c>
      <c r="H334" s="168"/>
      <c r="I334" s="169">
        <v>1</v>
      </c>
      <c r="J334" s="67"/>
      <c r="K334" s="67"/>
      <c r="L334" s="191"/>
      <c r="M334" s="226"/>
      <c r="N334" s="179"/>
      <c r="O334" s="280">
        <f t="shared" si="30"/>
        <v>2</v>
      </c>
      <c r="P334" s="281"/>
    </row>
    <row r="335" spans="1:149" ht="18.75" customHeight="1">
      <c r="A335" s="167" t="s">
        <v>27</v>
      </c>
      <c r="B335" s="148" t="s">
        <v>6</v>
      </c>
      <c r="C335" s="178"/>
      <c r="D335" s="221"/>
      <c r="E335" s="148"/>
      <c r="F335" s="179"/>
      <c r="G335" s="168">
        <v>1</v>
      </c>
      <c r="H335" s="168"/>
      <c r="I335" s="169"/>
      <c r="J335" s="67"/>
      <c r="K335" s="67"/>
      <c r="L335" s="191"/>
      <c r="M335" s="226"/>
      <c r="N335" s="179"/>
      <c r="O335" s="280">
        <f t="shared" si="30"/>
        <v>1</v>
      </c>
      <c r="P335" s="281"/>
    </row>
    <row r="336" spans="1:149" ht="18.75" customHeight="1">
      <c r="A336" s="167" t="s">
        <v>28</v>
      </c>
      <c r="B336" s="148" t="s">
        <v>6</v>
      </c>
      <c r="C336" s="178"/>
      <c r="D336" s="221"/>
      <c r="E336" s="148"/>
      <c r="F336" s="179"/>
      <c r="G336" s="168">
        <v>1</v>
      </c>
      <c r="H336" s="168"/>
      <c r="I336" s="169"/>
      <c r="J336" s="67"/>
      <c r="K336" s="67"/>
      <c r="L336" s="191"/>
      <c r="M336" s="226"/>
      <c r="N336" s="179"/>
      <c r="O336" s="280">
        <f t="shared" si="30"/>
        <v>1</v>
      </c>
      <c r="P336" s="281"/>
    </row>
    <row r="337" spans="1:16" ht="18.75" customHeight="1">
      <c r="A337" s="167" t="s">
        <v>28</v>
      </c>
      <c r="B337" s="148" t="s">
        <v>21</v>
      </c>
      <c r="C337" s="178"/>
      <c r="D337" s="221"/>
      <c r="E337" s="148"/>
      <c r="F337" s="179"/>
      <c r="G337" s="168"/>
      <c r="H337" s="168"/>
      <c r="I337" s="169">
        <v>1</v>
      </c>
      <c r="J337" s="67"/>
      <c r="K337" s="67"/>
      <c r="L337" s="191"/>
      <c r="M337" s="226"/>
      <c r="N337" s="179"/>
      <c r="O337" s="280">
        <f t="shared" si="30"/>
        <v>1</v>
      </c>
      <c r="P337" s="281"/>
    </row>
    <row r="338" spans="1:16" ht="18.75" customHeight="1">
      <c r="A338" s="167" t="s">
        <v>123</v>
      </c>
      <c r="B338" s="148" t="s">
        <v>6</v>
      </c>
      <c r="C338" s="178"/>
      <c r="D338" s="221"/>
      <c r="E338" s="148"/>
      <c r="F338" s="179"/>
      <c r="G338" s="168">
        <v>1</v>
      </c>
      <c r="H338" s="168"/>
      <c r="I338" s="169">
        <v>1</v>
      </c>
      <c r="J338" s="67"/>
      <c r="K338" s="67">
        <v>1</v>
      </c>
      <c r="L338" s="191"/>
      <c r="M338" s="226"/>
      <c r="N338" s="179"/>
      <c r="O338" s="280">
        <f t="shared" ref="O338:O375" si="42">SUM(C338,E338,G338,I338,K338,M338)</f>
        <v>3</v>
      </c>
      <c r="P338" s="281"/>
    </row>
    <row r="339" spans="1:16" ht="18.75" customHeight="1">
      <c r="A339" s="167" t="s">
        <v>7</v>
      </c>
      <c r="B339" s="148" t="s">
        <v>24</v>
      </c>
      <c r="C339" s="178"/>
      <c r="D339" s="221"/>
      <c r="E339" s="148"/>
      <c r="F339" s="179"/>
      <c r="G339" s="168">
        <v>1</v>
      </c>
      <c r="H339" s="168"/>
      <c r="I339" s="169"/>
      <c r="J339" s="67"/>
      <c r="K339" s="67"/>
      <c r="L339" s="191"/>
      <c r="M339" s="226"/>
      <c r="N339" s="179"/>
      <c r="O339" s="280">
        <f t="shared" si="42"/>
        <v>1</v>
      </c>
      <c r="P339" s="281"/>
    </row>
    <row r="340" spans="1:16" ht="18.75" customHeight="1">
      <c r="A340" s="167" t="s">
        <v>7</v>
      </c>
      <c r="B340" s="148" t="s">
        <v>6</v>
      </c>
      <c r="C340" s="178"/>
      <c r="D340" s="221"/>
      <c r="E340" s="148"/>
      <c r="F340" s="179"/>
      <c r="G340" s="168">
        <v>2</v>
      </c>
      <c r="H340" s="168"/>
      <c r="I340" s="169">
        <v>2</v>
      </c>
      <c r="J340" s="67"/>
      <c r="K340" s="67"/>
      <c r="L340" s="191"/>
      <c r="M340" s="226"/>
      <c r="N340" s="179"/>
      <c r="O340" s="280">
        <f t="shared" si="42"/>
        <v>4</v>
      </c>
      <c r="P340" s="281"/>
    </row>
    <row r="341" spans="1:16" ht="18.75" customHeight="1">
      <c r="A341" s="167" t="s">
        <v>83</v>
      </c>
      <c r="B341" s="148" t="s">
        <v>6</v>
      </c>
      <c r="C341" s="178"/>
      <c r="D341" s="221"/>
      <c r="E341" s="148"/>
      <c r="F341" s="179"/>
      <c r="G341" s="168"/>
      <c r="H341" s="168"/>
      <c r="I341" s="169">
        <v>1</v>
      </c>
      <c r="J341" s="67"/>
      <c r="K341" s="67"/>
      <c r="L341" s="191"/>
      <c r="M341" s="226"/>
      <c r="N341" s="179"/>
      <c r="O341" s="280">
        <f t="shared" si="42"/>
        <v>1</v>
      </c>
      <c r="P341" s="281"/>
    </row>
    <row r="342" spans="1:16" ht="18.75" customHeight="1">
      <c r="A342" s="167" t="s">
        <v>124</v>
      </c>
      <c r="B342" s="148" t="s">
        <v>6</v>
      </c>
      <c r="C342" s="178"/>
      <c r="D342" s="221"/>
      <c r="E342" s="148"/>
      <c r="F342" s="179"/>
      <c r="G342" s="168">
        <v>1</v>
      </c>
      <c r="H342" s="168"/>
      <c r="I342" s="169"/>
      <c r="J342" s="67"/>
      <c r="K342" s="67"/>
      <c r="L342" s="191"/>
      <c r="M342" s="226"/>
      <c r="N342" s="179"/>
      <c r="O342" s="280">
        <f t="shared" si="42"/>
        <v>1</v>
      </c>
      <c r="P342" s="281"/>
    </row>
    <row r="343" spans="1:16" ht="18.75" customHeight="1">
      <c r="A343" s="167" t="s">
        <v>53</v>
      </c>
      <c r="B343" s="148" t="s">
        <v>6</v>
      </c>
      <c r="C343" s="178"/>
      <c r="D343" s="221"/>
      <c r="E343" s="148"/>
      <c r="F343" s="179"/>
      <c r="G343" s="168"/>
      <c r="H343" s="168"/>
      <c r="I343" s="169">
        <v>1</v>
      </c>
      <c r="J343" s="67"/>
      <c r="K343" s="67"/>
      <c r="L343" s="191"/>
      <c r="M343" s="226"/>
      <c r="N343" s="179"/>
      <c r="O343" s="280">
        <f t="shared" si="42"/>
        <v>1</v>
      </c>
      <c r="P343" s="281"/>
    </row>
    <row r="344" spans="1:16" ht="18.75" customHeight="1">
      <c r="A344" s="167" t="s">
        <v>56</v>
      </c>
      <c r="B344" s="148" t="s">
        <v>24</v>
      </c>
      <c r="C344" s="178"/>
      <c r="D344" s="221"/>
      <c r="E344" s="148"/>
      <c r="F344" s="179"/>
      <c r="G344" s="168">
        <v>1</v>
      </c>
      <c r="H344" s="168"/>
      <c r="I344" s="169"/>
      <c r="J344" s="67"/>
      <c r="K344" s="67"/>
      <c r="L344" s="191"/>
      <c r="M344" s="226"/>
      <c r="N344" s="179"/>
      <c r="O344" s="280">
        <f t="shared" si="42"/>
        <v>1</v>
      </c>
      <c r="P344" s="281"/>
    </row>
    <row r="345" spans="1:16" ht="18.75" customHeight="1">
      <c r="A345" s="167" t="s">
        <v>56</v>
      </c>
      <c r="B345" s="148" t="s">
        <v>6</v>
      </c>
      <c r="C345" s="178"/>
      <c r="D345" s="221"/>
      <c r="E345" s="148"/>
      <c r="F345" s="179"/>
      <c r="G345" s="168">
        <v>1</v>
      </c>
      <c r="H345" s="168"/>
      <c r="I345" s="169"/>
      <c r="J345" s="67"/>
      <c r="K345" s="67"/>
      <c r="L345" s="191"/>
      <c r="M345" s="226"/>
      <c r="N345" s="179"/>
      <c r="O345" s="280">
        <f t="shared" si="42"/>
        <v>1</v>
      </c>
      <c r="P345" s="281"/>
    </row>
    <row r="346" spans="1:16" ht="18.75" customHeight="1">
      <c r="A346" s="171" t="s">
        <v>125</v>
      </c>
      <c r="B346" s="29" t="s">
        <v>2</v>
      </c>
      <c r="C346" s="176">
        <f t="shared" ref="C346:M346" si="43">SUM(C347:C358)</f>
        <v>6</v>
      </c>
      <c r="D346" s="114">
        <v>2</v>
      </c>
      <c r="E346" s="29">
        <f t="shared" si="43"/>
        <v>2</v>
      </c>
      <c r="F346" s="177">
        <v>1</v>
      </c>
      <c r="G346" s="30">
        <f t="shared" si="43"/>
        <v>13</v>
      </c>
      <c r="H346" s="30">
        <v>2</v>
      </c>
      <c r="I346" s="31">
        <f t="shared" si="43"/>
        <v>8</v>
      </c>
      <c r="J346" s="29">
        <v>1</v>
      </c>
      <c r="K346" s="29">
        <f t="shared" si="43"/>
        <v>0</v>
      </c>
      <c r="L346" s="177">
        <v>0</v>
      </c>
      <c r="M346" s="200">
        <f t="shared" si="43"/>
        <v>0</v>
      </c>
      <c r="N346" s="177">
        <v>0</v>
      </c>
      <c r="O346" s="309">
        <f t="shared" si="42"/>
        <v>29</v>
      </c>
      <c r="P346" s="309">
        <f>SUM(D346,F346,H346,J346,L346,N346)</f>
        <v>6</v>
      </c>
    </row>
    <row r="347" spans="1:16" ht="18.75" customHeight="1">
      <c r="A347" s="167" t="s">
        <v>27</v>
      </c>
      <c r="B347" s="148" t="s">
        <v>20</v>
      </c>
      <c r="C347" s="178"/>
      <c r="D347" s="221"/>
      <c r="E347" s="148"/>
      <c r="F347" s="179"/>
      <c r="G347" s="168">
        <v>2</v>
      </c>
      <c r="H347" s="168"/>
      <c r="I347" s="169"/>
      <c r="J347" s="67"/>
      <c r="K347" s="67"/>
      <c r="L347" s="191"/>
      <c r="M347" s="226"/>
      <c r="N347" s="179"/>
      <c r="O347" s="280">
        <f t="shared" si="42"/>
        <v>2</v>
      </c>
      <c r="P347" s="281"/>
    </row>
    <row r="348" spans="1:16" ht="18.75" customHeight="1">
      <c r="A348" s="167" t="s">
        <v>27</v>
      </c>
      <c r="B348" s="67" t="s">
        <v>24</v>
      </c>
      <c r="C348" s="190"/>
      <c r="D348" s="206"/>
      <c r="E348" s="67"/>
      <c r="F348" s="191"/>
      <c r="G348" s="168"/>
      <c r="H348" s="168"/>
      <c r="I348" s="169">
        <v>1</v>
      </c>
      <c r="J348" s="67"/>
      <c r="K348" s="67"/>
      <c r="L348" s="191"/>
      <c r="M348" s="226"/>
      <c r="N348" s="179"/>
      <c r="O348" s="280">
        <f t="shared" si="42"/>
        <v>1</v>
      </c>
      <c r="P348" s="281"/>
    </row>
    <row r="349" spans="1:16" ht="18.75" customHeight="1">
      <c r="A349" s="167" t="s">
        <v>32</v>
      </c>
      <c r="B349" s="148" t="s">
        <v>6</v>
      </c>
      <c r="C349" s="178">
        <v>3</v>
      </c>
      <c r="D349" s="221"/>
      <c r="E349" s="148"/>
      <c r="F349" s="179"/>
      <c r="G349" s="168">
        <v>5</v>
      </c>
      <c r="H349" s="168"/>
      <c r="I349" s="169">
        <v>2</v>
      </c>
      <c r="J349" s="67"/>
      <c r="K349" s="67"/>
      <c r="L349" s="191"/>
      <c r="M349" s="226"/>
      <c r="N349" s="179"/>
      <c r="O349" s="280">
        <f>SUM(C349,E349,G349,I349,K349,M349)</f>
        <v>10</v>
      </c>
      <c r="P349" s="281"/>
    </row>
    <row r="350" spans="1:16" ht="18.75" customHeight="1">
      <c r="A350" s="170" t="s">
        <v>88</v>
      </c>
      <c r="B350" s="115" t="s">
        <v>6</v>
      </c>
      <c r="C350" s="192"/>
      <c r="D350" s="118"/>
      <c r="E350" s="115"/>
      <c r="F350" s="193"/>
      <c r="G350" s="168">
        <v>2</v>
      </c>
      <c r="H350" s="168"/>
      <c r="I350" s="169"/>
      <c r="J350" s="67"/>
      <c r="K350" s="67"/>
      <c r="L350" s="191"/>
      <c r="M350" s="226"/>
      <c r="N350" s="179"/>
      <c r="O350" s="280">
        <f t="shared" si="42"/>
        <v>2</v>
      </c>
      <c r="P350" s="281"/>
    </row>
    <row r="351" spans="1:16" ht="18.75" customHeight="1">
      <c r="A351" s="167" t="s">
        <v>53</v>
      </c>
      <c r="B351" s="115" t="s">
        <v>6</v>
      </c>
      <c r="C351" s="192"/>
      <c r="D351" s="118"/>
      <c r="E351" s="115"/>
      <c r="F351" s="193"/>
      <c r="G351" s="168">
        <v>1</v>
      </c>
      <c r="H351" s="168"/>
      <c r="I351" s="169"/>
      <c r="J351" s="67"/>
      <c r="K351" s="67"/>
      <c r="L351" s="191"/>
      <c r="M351" s="226"/>
      <c r="N351" s="179"/>
      <c r="O351" s="280">
        <f t="shared" si="42"/>
        <v>1</v>
      </c>
      <c r="P351" s="281"/>
    </row>
    <row r="352" spans="1:16" ht="18.75" customHeight="1">
      <c r="A352" s="167" t="s">
        <v>7</v>
      </c>
      <c r="B352" s="115" t="s">
        <v>6</v>
      </c>
      <c r="C352" s="192"/>
      <c r="D352" s="118"/>
      <c r="E352" s="115">
        <v>1</v>
      </c>
      <c r="F352" s="193"/>
      <c r="G352" s="168"/>
      <c r="H352" s="168"/>
      <c r="I352" s="169">
        <v>1</v>
      </c>
      <c r="J352" s="67"/>
      <c r="K352" s="67"/>
      <c r="L352" s="191"/>
      <c r="M352" s="226"/>
      <c r="N352" s="179"/>
      <c r="O352" s="280">
        <f t="shared" si="42"/>
        <v>2</v>
      </c>
      <c r="P352" s="281"/>
    </row>
    <row r="353" spans="1:136" ht="18.75" customHeight="1">
      <c r="A353" s="170" t="s">
        <v>72</v>
      </c>
      <c r="B353" s="115" t="s">
        <v>20</v>
      </c>
      <c r="C353" s="192"/>
      <c r="D353" s="118"/>
      <c r="E353" s="115">
        <v>1</v>
      </c>
      <c r="F353" s="193"/>
      <c r="G353" s="168"/>
      <c r="H353" s="168"/>
      <c r="I353" s="169">
        <v>1</v>
      </c>
      <c r="J353" s="67"/>
      <c r="K353" s="67"/>
      <c r="L353" s="191"/>
      <c r="M353" s="226"/>
      <c r="N353" s="179"/>
      <c r="O353" s="280">
        <f t="shared" si="42"/>
        <v>2</v>
      </c>
      <c r="P353" s="281"/>
    </row>
    <row r="354" spans="1:136" ht="18.75" customHeight="1">
      <c r="A354" s="170" t="s">
        <v>72</v>
      </c>
      <c r="B354" s="115" t="s">
        <v>24</v>
      </c>
      <c r="C354" s="192"/>
      <c r="D354" s="118"/>
      <c r="E354" s="115"/>
      <c r="F354" s="193"/>
      <c r="G354" s="168">
        <v>1</v>
      </c>
      <c r="H354" s="168"/>
      <c r="I354" s="169"/>
      <c r="J354" s="67"/>
      <c r="K354" s="67"/>
      <c r="L354" s="191"/>
      <c r="M354" s="226"/>
      <c r="N354" s="179"/>
      <c r="O354" s="280">
        <f t="shared" si="42"/>
        <v>1</v>
      </c>
      <c r="P354" s="281"/>
    </row>
    <row r="355" spans="1:136" ht="18.75" customHeight="1">
      <c r="A355" s="170" t="s">
        <v>72</v>
      </c>
      <c r="B355" s="115" t="s">
        <v>6</v>
      </c>
      <c r="C355" s="192"/>
      <c r="D355" s="118"/>
      <c r="E355" s="115"/>
      <c r="F355" s="193"/>
      <c r="G355" s="168">
        <v>2</v>
      </c>
      <c r="H355" s="168"/>
      <c r="I355" s="169">
        <v>1</v>
      </c>
      <c r="J355" s="67"/>
      <c r="K355" s="67"/>
      <c r="L355" s="191"/>
      <c r="M355" s="226"/>
      <c r="N355" s="179"/>
      <c r="O355" s="280">
        <f t="shared" si="42"/>
        <v>3</v>
      </c>
      <c r="P355" s="281"/>
    </row>
    <row r="356" spans="1:136" ht="18.75" customHeight="1">
      <c r="A356" s="170" t="s">
        <v>58</v>
      </c>
      <c r="B356" s="115" t="s">
        <v>24</v>
      </c>
      <c r="C356" s="192">
        <v>1</v>
      </c>
      <c r="D356" s="118"/>
      <c r="E356" s="115"/>
      <c r="F356" s="193"/>
      <c r="G356" s="168"/>
      <c r="H356" s="168"/>
      <c r="I356" s="169"/>
      <c r="J356" s="67"/>
      <c r="K356" s="67"/>
      <c r="L356" s="191"/>
      <c r="M356" s="226"/>
      <c r="N356" s="179"/>
      <c r="O356" s="280">
        <f t="shared" si="42"/>
        <v>1</v>
      </c>
      <c r="P356" s="281"/>
    </row>
    <row r="357" spans="1:136" ht="18.75" customHeight="1">
      <c r="A357" s="167" t="s">
        <v>55</v>
      </c>
      <c r="B357" s="67" t="s">
        <v>20</v>
      </c>
      <c r="C357" s="190">
        <v>2</v>
      </c>
      <c r="D357" s="206"/>
      <c r="E357" s="67"/>
      <c r="F357" s="191"/>
      <c r="G357" s="168"/>
      <c r="H357" s="168"/>
      <c r="I357" s="169">
        <v>1</v>
      </c>
      <c r="J357" s="67"/>
      <c r="K357" s="67"/>
      <c r="L357" s="191"/>
      <c r="M357" s="226"/>
      <c r="N357" s="179"/>
      <c r="O357" s="280">
        <f t="shared" si="42"/>
        <v>3</v>
      </c>
      <c r="P357" s="281"/>
    </row>
    <row r="358" spans="1:136" ht="18.75" customHeight="1">
      <c r="A358" s="157" t="s">
        <v>55</v>
      </c>
      <c r="B358" s="158" t="s">
        <v>24</v>
      </c>
      <c r="C358" s="184"/>
      <c r="D358" s="223"/>
      <c r="E358" s="158"/>
      <c r="F358" s="185"/>
      <c r="G358" s="159"/>
      <c r="H358" s="159"/>
      <c r="I358" s="160">
        <v>1</v>
      </c>
      <c r="J358" s="158"/>
      <c r="K358" s="158"/>
      <c r="L358" s="185"/>
      <c r="M358" s="227"/>
      <c r="N358" s="181"/>
      <c r="O358" s="307">
        <f t="shared" si="42"/>
        <v>1</v>
      </c>
      <c r="P358" s="308"/>
    </row>
    <row r="359" spans="1:136" ht="18.75" customHeight="1">
      <c r="A359" s="311" t="s">
        <v>126</v>
      </c>
      <c r="B359" s="93" t="s">
        <v>2</v>
      </c>
      <c r="C359" s="182">
        <f>SUM(C360)</f>
        <v>0</v>
      </c>
      <c r="D359" s="130">
        <v>0</v>
      </c>
      <c r="E359" s="93">
        <f t="shared" ref="E359:M359" si="44">SUM(E361)</f>
        <v>0</v>
      </c>
      <c r="F359" s="183">
        <v>0</v>
      </c>
      <c r="G359" s="103">
        <f t="shared" si="44"/>
        <v>1</v>
      </c>
      <c r="H359" s="103">
        <v>1</v>
      </c>
      <c r="I359" s="140">
        <f t="shared" si="44"/>
        <v>0</v>
      </c>
      <c r="J359" s="93">
        <v>0</v>
      </c>
      <c r="K359" s="93">
        <f t="shared" si="44"/>
        <v>0</v>
      </c>
      <c r="L359" s="183">
        <v>0</v>
      </c>
      <c r="M359" s="199">
        <f t="shared" si="44"/>
        <v>0</v>
      </c>
      <c r="N359" s="183">
        <v>0</v>
      </c>
      <c r="O359" s="282">
        <f t="shared" si="42"/>
        <v>1</v>
      </c>
      <c r="P359" s="282">
        <f>SUM(D359,F359,H359,J359,L359,N359)</f>
        <v>1</v>
      </c>
    </row>
    <row r="360" spans="1:136" ht="18.75" customHeight="1">
      <c r="A360" s="171" t="s">
        <v>127</v>
      </c>
      <c r="B360" s="29" t="s">
        <v>2</v>
      </c>
      <c r="C360" s="200">
        <f>SUM(C361)</f>
        <v>0</v>
      </c>
      <c r="D360" s="114">
        <v>0</v>
      </c>
      <c r="E360" s="29">
        <f>SUM(E361)</f>
        <v>0</v>
      </c>
      <c r="F360" s="177">
        <v>0</v>
      </c>
      <c r="G360" s="30">
        <f>SUM(G361)</f>
        <v>1</v>
      </c>
      <c r="H360" s="30">
        <v>1</v>
      </c>
      <c r="I360" s="31">
        <f>SUM(I361)</f>
        <v>0</v>
      </c>
      <c r="J360" s="29">
        <v>0</v>
      </c>
      <c r="K360" s="29">
        <f>SUM(K361)</f>
        <v>0</v>
      </c>
      <c r="L360" s="177">
        <v>0</v>
      </c>
      <c r="M360" s="200">
        <f>SUM(M361)</f>
        <v>0</v>
      </c>
      <c r="N360" s="177">
        <v>0</v>
      </c>
      <c r="O360" s="309">
        <f t="shared" si="42"/>
        <v>1</v>
      </c>
      <c r="P360" s="309">
        <f>SUM(D360,F360,H360,J360,L360,N360)</f>
        <v>1</v>
      </c>
    </row>
    <row r="361" spans="1:136" ht="18.75" customHeight="1">
      <c r="A361" s="157" t="s">
        <v>128</v>
      </c>
      <c r="B361" s="158" t="s">
        <v>6</v>
      </c>
      <c r="C361" s="184"/>
      <c r="D361" s="223"/>
      <c r="E361" s="158"/>
      <c r="F361" s="185"/>
      <c r="G361" s="159">
        <v>1</v>
      </c>
      <c r="H361" s="159"/>
      <c r="I361" s="160"/>
      <c r="J361" s="158"/>
      <c r="K361" s="158"/>
      <c r="L361" s="185"/>
      <c r="M361" s="227"/>
      <c r="N361" s="181"/>
      <c r="O361" s="307">
        <f t="shared" si="42"/>
        <v>1</v>
      </c>
      <c r="P361" s="308"/>
    </row>
    <row r="362" spans="1:136" ht="18.75" customHeight="1">
      <c r="A362" s="311" t="s">
        <v>129</v>
      </c>
      <c r="B362" s="93" t="s">
        <v>2</v>
      </c>
      <c r="C362" s="199">
        <f>SUM(C363,C367)</f>
        <v>2</v>
      </c>
      <c r="D362" s="140">
        <f t="shared" ref="D362:N362" si="45">SUM(D363,D367)</f>
        <v>1</v>
      </c>
      <c r="E362" s="140">
        <f t="shared" si="45"/>
        <v>5</v>
      </c>
      <c r="F362" s="103">
        <f t="shared" si="45"/>
        <v>1</v>
      </c>
      <c r="G362" s="199">
        <f t="shared" si="45"/>
        <v>22</v>
      </c>
      <c r="H362" s="140">
        <f t="shared" si="45"/>
        <v>1</v>
      </c>
      <c r="I362" s="140">
        <f t="shared" si="45"/>
        <v>20</v>
      </c>
      <c r="J362" s="140">
        <f t="shared" si="45"/>
        <v>2</v>
      </c>
      <c r="K362" s="140">
        <f t="shared" si="45"/>
        <v>7</v>
      </c>
      <c r="L362" s="103">
        <f t="shared" si="45"/>
        <v>1</v>
      </c>
      <c r="M362" s="199">
        <f t="shared" si="45"/>
        <v>0</v>
      </c>
      <c r="N362" s="183">
        <f t="shared" si="45"/>
        <v>0</v>
      </c>
      <c r="O362" s="282">
        <f>SUM(C362,E362,G362,I362,K362,M362)</f>
        <v>56</v>
      </c>
      <c r="P362" s="282">
        <f>SUM(D362,F362,H362,J362,L362,N362)</f>
        <v>6</v>
      </c>
    </row>
    <row r="363" spans="1:136" ht="18.75" customHeight="1">
      <c r="A363" s="171" t="s">
        <v>130</v>
      </c>
      <c r="B363" s="29" t="s">
        <v>2</v>
      </c>
      <c r="C363" s="200">
        <f>SUM(C364:C366)</f>
        <v>2</v>
      </c>
      <c r="D363" s="114">
        <v>1</v>
      </c>
      <c r="E363" s="29">
        <f>SUM(E364)</f>
        <v>0</v>
      </c>
      <c r="F363" s="177">
        <v>0</v>
      </c>
      <c r="G363" s="30">
        <f>SUM(G364)</f>
        <v>0</v>
      </c>
      <c r="H363" s="30">
        <v>0</v>
      </c>
      <c r="I363" s="31">
        <f>SUM(I364)</f>
        <v>1</v>
      </c>
      <c r="J363" s="29">
        <v>1</v>
      </c>
      <c r="K363" s="29">
        <f>SUM(K364)</f>
        <v>0</v>
      </c>
      <c r="L363" s="177">
        <v>0</v>
      </c>
      <c r="M363" s="200">
        <f>SUM(M364)</f>
        <v>0</v>
      </c>
      <c r="N363" s="177">
        <v>0</v>
      </c>
      <c r="O363" s="309">
        <f t="shared" si="42"/>
        <v>3</v>
      </c>
      <c r="P363" s="309">
        <f>SUM(D363,F363,H363,J363,L363,N363)</f>
        <v>2</v>
      </c>
    </row>
    <row r="364" spans="1:136" s="145" customFormat="1" ht="18.75" customHeight="1">
      <c r="A364" s="167" t="s">
        <v>121</v>
      </c>
      <c r="B364" s="67" t="s">
        <v>6</v>
      </c>
      <c r="C364" s="190"/>
      <c r="D364" s="206"/>
      <c r="E364" s="67"/>
      <c r="F364" s="191"/>
      <c r="G364" s="168"/>
      <c r="H364" s="168"/>
      <c r="I364" s="169">
        <v>1</v>
      </c>
      <c r="J364" s="67"/>
      <c r="K364" s="67"/>
      <c r="L364" s="191"/>
      <c r="M364" s="226"/>
      <c r="N364" s="179"/>
      <c r="O364" s="280">
        <f t="shared" si="42"/>
        <v>1</v>
      </c>
      <c r="P364" s="28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1"/>
      <c r="AK364" s="1"/>
      <c r="AL364" s="1"/>
      <c r="AM364" s="1"/>
      <c r="AN364" s="1"/>
      <c r="AO364" s="1"/>
      <c r="AP364" s="1"/>
      <c r="AQ364" s="1"/>
      <c r="AR364" s="1"/>
      <c r="AS364" s="1"/>
      <c r="AT364" s="1"/>
      <c r="AU364" s="1"/>
      <c r="AV364" s="1"/>
      <c r="AW364" s="1"/>
      <c r="AX364" s="1"/>
      <c r="AY364" s="1"/>
      <c r="AZ364" s="1"/>
      <c r="BA364" s="1"/>
      <c r="BB364" s="1"/>
      <c r="BC364" s="1"/>
      <c r="BD364" s="1"/>
      <c r="BE364" s="1"/>
      <c r="BF364" s="1"/>
      <c r="BG364" s="1"/>
      <c r="BH364" s="1"/>
      <c r="BI364" s="1"/>
      <c r="BJ364" s="1"/>
      <c r="BK364" s="1"/>
      <c r="BL364" s="1"/>
      <c r="BM364" s="1"/>
      <c r="BN364" s="1"/>
      <c r="BO364" s="1"/>
      <c r="BP364" s="1"/>
      <c r="BQ364" s="1"/>
      <c r="BR364" s="1"/>
      <c r="BS364" s="1"/>
      <c r="BT364" s="1"/>
      <c r="BU364" s="1"/>
      <c r="BV364" s="1"/>
      <c r="BW364" s="1"/>
      <c r="BX364" s="1"/>
      <c r="BY364" s="1"/>
      <c r="BZ364" s="1"/>
      <c r="CA364" s="1"/>
      <c r="CB364" s="1"/>
      <c r="CC364" s="1"/>
      <c r="CD364" s="1"/>
      <c r="CE364" s="1"/>
      <c r="CF364" s="1"/>
      <c r="CG364" s="1"/>
      <c r="CH364" s="1"/>
      <c r="CI364" s="1"/>
      <c r="CJ364" s="1"/>
      <c r="CK364" s="1"/>
      <c r="CL364" s="1"/>
      <c r="CM364" s="1"/>
      <c r="CN364" s="1"/>
      <c r="CO364" s="1"/>
      <c r="CP364" s="1"/>
      <c r="CQ364" s="1"/>
      <c r="CR364" s="1"/>
      <c r="CS364" s="1"/>
      <c r="CT364" s="1"/>
      <c r="CU364" s="1"/>
      <c r="CV364" s="1"/>
      <c r="CW364" s="1"/>
      <c r="CX364" s="1"/>
      <c r="CY364" s="1"/>
      <c r="CZ364" s="1"/>
      <c r="DA364" s="1"/>
      <c r="DB364" s="1"/>
      <c r="DC364" s="1"/>
      <c r="DD364" s="1"/>
      <c r="DE364" s="1"/>
      <c r="DF364" s="1"/>
      <c r="DG364" s="1"/>
      <c r="DH364" s="1"/>
      <c r="DI364" s="1"/>
      <c r="DJ364" s="1"/>
      <c r="DK364" s="1"/>
      <c r="DL364" s="1"/>
      <c r="DM364" s="1"/>
      <c r="DN364" s="1"/>
      <c r="DO364" s="1"/>
      <c r="DP364" s="1"/>
      <c r="DQ364" s="1"/>
      <c r="DR364" s="1"/>
      <c r="DS364" s="1"/>
      <c r="DT364" s="1"/>
      <c r="DU364" s="1"/>
      <c r="DV364" s="1"/>
      <c r="DW364" s="1"/>
      <c r="DX364" s="1"/>
      <c r="DY364" s="1"/>
      <c r="DZ364" s="1"/>
      <c r="EA364" s="1"/>
      <c r="EB364" s="1"/>
      <c r="EC364" s="1"/>
      <c r="ED364" s="1"/>
      <c r="EE364" s="1"/>
      <c r="EF364" s="1"/>
    </row>
    <row r="365" spans="1:136" s="145" customFormat="1" ht="18.75" customHeight="1">
      <c r="A365" s="167" t="s">
        <v>7</v>
      </c>
      <c r="B365" s="67" t="s">
        <v>6</v>
      </c>
      <c r="C365" s="190">
        <v>1</v>
      </c>
      <c r="D365" s="206"/>
      <c r="E365" s="67"/>
      <c r="F365" s="191"/>
      <c r="G365" s="168"/>
      <c r="H365" s="168"/>
      <c r="I365" s="169"/>
      <c r="J365" s="67"/>
      <c r="K365" s="67"/>
      <c r="L365" s="191"/>
      <c r="M365" s="226"/>
      <c r="N365" s="179"/>
      <c r="O365" s="280">
        <f t="shared" si="42"/>
        <v>1</v>
      </c>
      <c r="P365" s="28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1"/>
      <c r="AK365" s="1"/>
      <c r="AL365" s="1"/>
      <c r="AM365" s="1"/>
      <c r="AN365" s="1"/>
      <c r="AO365" s="1"/>
      <c r="AP365" s="1"/>
      <c r="AQ365" s="1"/>
      <c r="AR365" s="1"/>
      <c r="AS365" s="1"/>
      <c r="AT365" s="1"/>
      <c r="AU365" s="1"/>
      <c r="AV365" s="1"/>
      <c r="AW365" s="1"/>
      <c r="AX365" s="1"/>
      <c r="AY365" s="1"/>
      <c r="AZ365" s="1"/>
      <c r="BA365" s="1"/>
      <c r="BB365" s="1"/>
      <c r="BC365" s="1"/>
      <c r="BD365" s="1"/>
      <c r="BE365" s="1"/>
      <c r="BF365" s="1"/>
      <c r="BG365" s="1"/>
      <c r="BH365" s="1"/>
      <c r="BI365" s="1"/>
      <c r="BJ365" s="1"/>
      <c r="BK365" s="1"/>
      <c r="BL365" s="1"/>
      <c r="BM365" s="1"/>
      <c r="BN365" s="1"/>
      <c r="BO365" s="1"/>
      <c r="BP365" s="1"/>
      <c r="BQ365" s="1"/>
      <c r="BR365" s="1"/>
      <c r="BS365" s="1"/>
      <c r="BT365" s="1"/>
      <c r="BU365" s="1"/>
      <c r="BV365" s="1"/>
      <c r="BW365" s="1"/>
      <c r="BX365" s="1"/>
      <c r="BY365" s="1"/>
      <c r="BZ365" s="1"/>
      <c r="CA365" s="1"/>
      <c r="CB365" s="1"/>
      <c r="CC365" s="1"/>
      <c r="CD365" s="1"/>
      <c r="CE365" s="1"/>
      <c r="CF365" s="1"/>
      <c r="CG365" s="1"/>
      <c r="CH365" s="1"/>
      <c r="CI365" s="1"/>
      <c r="CJ365" s="1"/>
      <c r="CK365" s="1"/>
      <c r="CL365" s="1"/>
      <c r="CM365" s="1"/>
      <c r="CN365" s="1"/>
      <c r="CO365" s="1"/>
      <c r="CP365" s="1"/>
      <c r="CQ365" s="1"/>
      <c r="CR365" s="1"/>
      <c r="CS365" s="1"/>
      <c r="CT365" s="1"/>
      <c r="CU365" s="1"/>
      <c r="CV365" s="1"/>
      <c r="CW365" s="1"/>
      <c r="CX365" s="1"/>
      <c r="CY365" s="1"/>
      <c r="CZ365" s="1"/>
      <c r="DA365" s="1"/>
      <c r="DB365" s="1"/>
      <c r="DC365" s="1"/>
      <c r="DD365" s="1"/>
      <c r="DE365" s="1"/>
      <c r="DF365" s="1"/>
      <c r="DG365" s="1"/>
      <c r="DH365" s="1"/>
      <c r="DI365" s="1"/>
      <c r="DJ365" s="1"/>
      <c r="DK365" s="1"/>
      <c r="DL365" s="1"/>
      <c r="DM365" s="1"/>
      <c r="DN365" s="1"/>
      <c r="DO365" s="1"/>
      <c r="DP365" s="1"/>
      <c r="DQ365" s="1"/>
      <c r="DR365" s="1"/>
      <c r="DS365" s="1"/>
      <c r="DT365" s="1"/>
      <c r="DU365" s="1"/>
      <c r="DV365" s="1"/>
      <c r="DW365" s="1"/>
      <c r="DX365" s="1"/>
      <c r="DY365" s="1"/>
      <c r="DZ365" s="1"/>
      <c r="EA365" s="1"/>
      <c r="EB365" s="1"/>
      <c r="EC365" s="1"/>
      <c r="ED365" s="1"/>
      <c r="EE365" s="1"/>
      <c r="EF365" s="1"/>
    </row>
    <row r="366" spans="1:136" s="145" customFormat="1" ht="18.75" customHeight="1">
      <c r="A366" s="167" t="s">
        <v>55</v>
      </c>
      <c r="B366" s="67" t="s">
        <v>6</v>
      </c>
      <c r="C366" s="190">
        <v>1</v>
      </c>
      <c r="D366" s="206"/>
      <c r="E366" s="67"/>
      <c r="F366" s="191"/>
      <c r="G366" s="168"/>
      <c r="H366" s="168"/>
      <c r="I366" s="169"/>
      <c r="J366" s="67"/>
      <c r="K366" s="67"/>
      <c r="L366" s="191"/>
      <c r="M366" s="226"/>
      <c r="N366" s="179"/>
      <c r="O366" s="280">
        <f t="shared" si="42"/>
        <v>1</v>
      </c>
      <c r="P366" s="28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1"/>
      <c r="AK366" s="1"/>
      <c r="AL366" s="1"/>
      <c r="AM366" s="1"/>
      <c r="AN366" s="1"/>
      <c r="AO366" s="1"/>
      <c r="AP366" s="1"/>
      <c r="AQ366" s="1"/>
      <c r="AR366" s="1"/>
      <c r="AS366" s="1"/>
      <c r="AT366" s="1"/>
      <c r="AU366" s="1"/>
      <c r="AV366" s="1"/>
      <c r="AW366" s="1"/>
      <c r="AX366" s="1"/>
      <c r="AY366" s="1"/>
      <c r="AZ366" s="1"/>
      <c r="BA366" s="1"/>
      <c r="BB366" s="1"/>
      <c r="BC366" s="1"/>
      <c r="BD366" s="1"/>
      <c r="BE366" s="1"/>
      <c r="BF366" s="1"/>
      <c r="BG366" s="1"/>
      <c r="BH366" s="1"/>
      <c r="BI366" s="1"/>
      <c r="BJ366" s="1"/>
      <c r="BK366" s="1"/>
      <c r="BL366" s="1"/>
      <c r="BM366" s="1"/>
      <c r="BN366" s="1"/>
      <c r="BO366" s="1"/>
      <c r="BP366" s="1"/>
      <c r="BQ366" s="1"/>
      <c r="BR366" s="1"/>
      <c r="BS366" s="1"/>
      <c r="BT366" s="1"/>
      <c r="BU366" s="1"/>
      <c r="BV366" s="1"/>
      <c r="BW366" s="1"/>
      <c r="BX366" s="1"/>
      <c r="BY366" s="1"/>
      <c r="BZ366" s="1"/>
      <c r="CA366" s="1"/>
      <c r="CB366" s="1"/>
      <c r="CC366" s="1"/>
      <c r="CD366" s="1"/>
      <c r="CE366" s="1"/>
      <c r="CF366" s="1"/>
      <c r="CG366" s="1"/>
      <c r="CH366" s="1"/>
      <c r="CI366" s="1"/>
      <c r="CJ366" s="1"/>
      <c r="CK366" s="1"/>
      <c r="CL366" s="1"/>
      <c r="CM366" s="1"/>
      <c r="CN366" s="1"/>
      <c r="CO366" s="1"/>
      <c r="CP366" s="1"/>
      <c r="CQ366" s="1"/>
      <c r="CR366" s="1"/>
      <c r="CS366" s="1"/>
      <c r="CT366" s="1"/>
      <c r="CU366" s="1"/>
      <c r="CV366" s="1"/>
      <c r="CW366" s="1"/>
      <c r="CX366" s="1"/>
      <c r="CY366" s="1"/>
      <c r="CZ366" s="1"/>
      <c r="DA366" s="1"/>
      <c r="DB366" s="1"/>
      <c r="DC366" s="1"/>
      <c r="DD366" s="1"/>
      <c r="DE366" s="1"/>
      <c r="DF366" s="1"/>
      <c r="DG366" s="1"/>
      <c r="DH366" s="1"/>
      <c r="DI366" s="1"/>
      <c r="DJ366" s="1"/>
      <c r="DK366" s="1"/>
      <c r="DL366" s="1"/>
      <c r="DM366" s="1"/>
      <c r="DN366" s="1"/>
      <c r="DO366" s="1"/>
      <c r="DP366" s="1"/>
      <c r="DQ366" s="1"/>
      <c r="DR366" s="1"/>
      <c r="DS366" s="1"/>
      <c r="DT366" s="1"/>
      <c r="DU366" s="1"/>
      <c r="DV366" s="1"/>
      <c r="DW366" s="1"/>
      <c r="DX366" s="1"/>
      <c r="DY366" s="1"/>
      <c r="DZ366" s="1"/>
      <c r="EA366" s="1"/>
      <c r="EB366" s="1"/>
      <c r="EC366" s="1"/>
      <c r="ED366" s="1"/>
      <c r="EE366" s="1"/>
      <c r="EF366" s="1"/>
    </row>
    <row r="367" spans="1:136" ht="18.75" customHeight="1">
      <c r="A367" s="171" t="s">
        <v>131</v>
      </c>
      <c r="B367" s="29" t="s">
        <v>2</v>
      </c>
      <c r="C367" s="176">
        <f t="shared" ref="C367:M367" si="46">SUM(C368:C369)</f>
        <v>0</v>
      </c>
      <c r="D367" s="114">
        <v>0</v>
      </c>
      <c r="E367" s="29">
        <f t="shared" si="46"/>
        <v>5</v>
      </c>
      <c r="F367" s="177">
        <v>1</v>
      </c>
      <c r="G367" s="30">
        <f t="shared" si="46"/>
        <v>22</v>
      </c>
      <c r="H367" s="30">
        <v>1</v>
      </c>
      <c r="I367" s="31">
        <f t="shared" si="46"/>
        <v>19</v>
      </c>
      <c r="J367" s="29">
        <v>1</v>
      </c>
      <c r="K367" s="29">
        <f t="shared" si="46"/>
        <v>7</v>
      </c>
      <c r="L367" s="177">
        <v>1</v>
      </c>
      <c r="M367" s="200">
        <f t="shared" si="46"/>
        <v>0</v>
      </c>
      <c r="N367" s="177">
        <v>0</v>
      </c>
      <c r="O367" s="309">
        <f t="shared" si="42"/>
        <v>53</v>
      </c>
      <c r="P367" s="309">
        <f>SUM(D367,F367,H367,J367,L367,N367)</f>
        <v>4</v>
      </c>
    </row>
    <row r="368" spans="1:136" ht="18.75" customHeight="1">
      <c r="A368" s="147" t="s">
        <v>132</v>
      </c>
      <c r="B368" s="67" t="s">
        <v>6</v>
      </c>
      <c r="C368" s="190"/>
      <c r="D368" s="206"/>
      <c r="E368" s="67">
        <v>5</v>
      </c>
      <c r="F368" s="191"/>
      <c r="G368" s="133">
        <v>22</v>
      </c>
      <c r="H368" s="133"/>
      <c r="I368" s="169">
        <v>19</v>
      </c>
      <c r="J368" s="67"/>
      <c r="K368" s="67">
        <v>6</v>
      </c>
      <c r="L368" s="191"/>
      <c r="M368" s="226"/>
      <c r="N368" s="179"/>
      <c r="O368" s="280">
        <f t="shared" si="42"/>
        <v>52</v>
      </c>
      <c r="P368" s="281"/>
    </row>
    <row r="369" spans="1:16" ht="18.75" customHeight="1">
      <c r="A369" s="174" t="s">
        <v>9</v>
      </c>
      <c r="B369" s="158" t="s">
        <v>6</v>
      </c>
      <c r="C369" s="184"/>
      <c r="D369" s="223"/>
      <c r="E369" s="158"/>
      <c r="F369" s="185"/>
      <c r="G369" s="159"/>
      <c r="H369" s="159"/>
      <c r="I369" s="160"/>
      <c r="J369" s="158"/>
      <c r="K369" s="158">
        <v>1</v>
      </c>
      <c r="L369" s="185"/>
      <c r="M369" s="227"/>
      <c r="N369" s="181"/>
      <c r="O369" s="307">
        <f t="shared" si="42"/>
        <v>1</v>
      </c>
      <c r="P369" s="308"/>
    </row>
    <row r="370" spans="1:16" ht="18.75" customHeight="1">
      <c r="A370" s="155" t="s">
        <v>133</v>
      </c>
      <c r="B370" s="93" t="s">
        <v>2</v>
      </c>
      <c r="C370" s="182">
        <f t="shared" ref="C370:N370" si="47">SUM(C371)</f>
        <v>4</v>
      </c>
      <c r="D370" s="140">
        <f t="shared" si="47"/>
        <v>1</v>
      </c>
      <c r="E370" s="140">
        <f t="shared" si="47"/>
        <v>1</v>
      </c>
      <c r="F370" s="93">
        <f t="shared" si="47"/>
        <v>1</v>
      </c>
      <c r="G370" s="182">
        <f t="shared" si="47"/>
        <v>42</v>
      </c>
      <c r="H370" s="140">
        <f t="shared" si="47"/>
        <v>9</v>
      </c>
      <c r="I370" s="140">
        <f t="shared" si="47"/>
        <v>14</v>
      </c>
      <c r="J370" s="140">
        <f t="shared" si="47"/>
        <v>4</v>
      </c>
      <c r="K370" s="140">
        <f t="shared" si="47"/>
        <v>0</v>
      </c>
      <c r="L370" s="93">
        <f t="shared" si="47"/>
        <v>0</v>
      </c>
      <c r="M370" s="182">
        <f t="shared" si="47"/>
        <v>0</v>
      </c>
      <c r="N370" s="130">
        <f t="shared" si="47"/>
        <v>0</v>
      </c>
      <c r="O370" s="282">
        <f>SUM(C370,E370,G370,I370,K370,M370)</f>
        <v>61</v>
      </c>
      <c r="P370" s="282">
        <f>SUM(D370,F370,H370,J370,L370,N370)</f>
        <v>15</v>
      </c>
    </row>
    <row r="371" spans="1:16" ht="18.75" customHeight="1">
      <c r="A371" s="171" t="s">
        <v>159</v>
      </c>
      <c r="B371" s="29" t="s">
        <v>2</v>
      </c>
      <c r="C371" s="176">
        <f t="shared" ref="C371:M371" si="48">SUM(C372:C375)</f>
        <v>4</v>
      </c>
      <c r="D371" s="114">
        <v>1</v>
      </c>
      <c r="E371" s="29">
        <f t="shared" si="48"/>
        <v>1</v>
      </c>
      <c r="F371" s="177">
        <v>1</v>
      </c>
      <c r="G371" s="30">
        <f t="shared" si="48"/>
        <v>42</v>
      </c>
      <c r="H371" s="30">
        <v>9</v>
      </c>
      <c r="I371" s="31">
        <f t="shared" si="48"/>
        <v>14</v>
      </c>
      <c r="J371" s="29">
        <v>4</v>
      </c>
      <c r="K371" s="29">
        <f t="shared" si="48"/>
        <v>0</v>
      </c>
      <c r="L371" s="177">
        <v>0</v>
      </c>
      <c r="M371" s="200">
        <f t="shared" si="48"/>
        <v>0</v>
      </c>
      <c r="N371" s="177">
        <v>0</v>
      </c>
      <c r="O371" s="309">
        <f t="shared" si="42"/>
        <v>61</v>
      </c>
      <c r="P371" s="309">
        <f>SUM(D371,F371,H371,J371,L371,N371)</f>
        <v>15</v>
      </c>
    </row>
    <row r="372" spans="1:16" ht="18.75" customHeight="1">
      <c r="A372" s="170" t="s">
        <v>7</v>
      </c>
      <c r="B372" s="67" t="s">
        <v>6</v>
      </c>
      <c r="C372" s="190"/>
      <c r="D372" s="206"/>
      <c r="E372" s="67"/>
      <c r="F372" s="191"/>
      <c r="G372" s="168">
        <v>4</v>
      </c>
      <c r="H372" s="168"/>
      <c r="I372" s="169"/>
      <c r="J372" s="67"/>
      <c r="K372" s="67"/>
      <c r="L372" s="191"/>
      <c r="M372" s="226"/>
      <c r="N372" s="179"/>
      <c r="O372" s="280">
        <f t="shared" si="42"/>
        <v>4</v>
      </c>
      <c r="P372" s="281"/>
    </row>
    <row r="373" spans="1:16" ht="18.75" customHeight="1">
      <c r="A373" s="167" t="s">
        <v>135</v>
      </c>
      <c r="B373" s="67" t="s">
        <v>6</v>
      </c>
      <c r="C373" s="190">
        <v>3</v>
      </c>
      <c r="D373" s="206"/>
      <c r="E373" s="67">
        <v>1</v>
      </c>
      <c r="F373" s="191"/>
      <c r="G373" s="168">
        <v>36</v>
      </c>
      <c r="H373" s="168"/>
      <c r="I373" s="169">
        <v>14</v>
      </c>
      <c r="J373" s="67"/>
      <c r="K373" s="67"/>
      <c r="L373" s="191"/>
      <c r="M373" s="226"/>
      <c r="N373" s="179"/>
      <c r="O373" s="280">
        <f t="shared" si="42"/>
        <v>54</v>
      </c>
      <c r="P373" s="281"/>
    </row>
    <row r="374" spans="1:16" ht="18.75" customHeight="1">
      <c r="A374" s="167" t="s">
        <v>9</v>
      </c>
      <c r="B374" s="67" t="s">
        <v>6</v>
      </c>
      <c r="C374" s="190">
        <v>1</v>
      </c>
      <c r="D374" s="206"/>
      <c r="E374" s="67"/>
      <c r="F374" s="191"/>
      <c r="G374" s="168"/>
      <c r="H374" s="168"/>
      <c r="I374" s="169"/>
      <c r="J374" s="67"/>
      <c r="K374" s="67"/>
      <c r="L374" s="191"/>
      <c r="M374" s="226"/>
      <c r="N374" s="179"/>
      <c r="O374" s="280">
        <f t="shared" si="42"/>
        <v>1</v>
      </c>
      <c r="P374" s="281"/>
    </row>
    <row r="375" spans="1:16" ht="18.75" customHeight="1">
      <c r="A375" s="157" t="s">
        <v>66</v>
      </c>
      <c r="B375" s="158" t="s">
        <v>6</v>
      </c>
      <c r="C375" s="184"/>
      <c r="D375" s="223"/>
      <c r="E375" s="158"/>
      <c r="F375" s="185"/>
      <c r="G375" s="159">
        <v>2</v>
      </c>
      <c r="H375" s="159"/>
      <c r="I375" s="160"/>
      <c r="J375" s="158"/>
      <c r="K375" s="158"/>
      <c r="L375" s="185"/>
      <c r="M375" s="227"/>
      <c r="N375" s="181"/>
      <c r="O375" s="280">
        <f t="shared" si="42"/>
        <v>2</v>
      </c>
      <c r="P375" s="281"/>
    </row>
    <row r="376" spans="1:16" ht="18.75" customHeight="1" thickBot="1">
      <c r="A376" s="312" t="s">
        <v>136</v>
      </c>
      <c r="B376" s="313" t="s">
        <v>2</v>
      </c>
      <c r="C376" s="314">
        <f t="shared" ref="C376:N376" si="49">SUM(C5,C15,C18,C162,C202,C206,C210,C312,C359,C362,C370)</f>
        <v>58</v>
      </c>
      <c r="D376" s="315">
        <f t="shared" si="49"/>
        <v>17</v>
      </c>
      <c r="E376" s="315">
        <f t="shared" si="49"/>
        <v>40</v>
      </c>
      <c r="F376" s="316">
        <f t="shared" si="49"/>
        <v>13</v>
      </c>
      <c r="G376" s="314">
        <f t="shared" si="49"/>
        <v>382</v>
      </c>
      <c r="H376" s="315">
        <f t="shared" si="49"/>
        <v>62</v>
      </c>
      <c r="I376" s="315">
        <f t="shared" si="49"/>
        <v>293</v>
      </c>
      <c r="J376" s="315">
        <f t="shared" si="49"/>
        <v>44</v>
      </c>
      <c r="K376" s="315">
        <f t="shared" si="49"/>
        <v>44</v>
      </c>
      <c r="L376" s="316">
        <f t="shared" si="49"/>
        <v>13</v>
      </c>
      <c r="M376" s="314">
        <f t="shared" si="49"/>
        <v>1</v>
      </c>
      <c r="N376" s="317">
        <f t="shared" si="49"/>
        <v>1</v>
      </c>
      <c r="O376" s="283">
        <f t="shared" ref="O376:P376" si="50">SUM(O5,O15,O18,O162,O202,O206,O210,O312,O359,O362,O370)</f>
        <v>818</v>
      </c>
      <c r="P376" s="283">
        <f t="shared" si="50"/>
        <v>150</v>
      </c>
    </row>
    <row r="377" spans="1:16" ht="18.75" customHeight="1" thickTop="1">
      <c r="B377" s="203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286"/>
    </row>
    <row r="378" spans="1:16" ht="18.75" customHeight="1">
      <c r="B378" s="203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05"/>
    </row>
    <row r="379" spans="1:16" ht="18.75" customHeight="1">
      <c r="B379" s="203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05"/>
    </row>
    <row r="380" spans="1:16" ht="18.75" customHeight="1">
      <c r="B380" s="203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05"/>
    </row>
    <row r="381" spans="1:16" ht="18.75" customHeight="1">
      <c r="B381" s="203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05"/>
    </row>
    <row r="382" spans="1:16" ht="18.75" customHeight="1">
      <c r="B382" s="203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05"/>
    </row>
    <row r="383" spans="1:16" ht="18.75" customHeight="1">
      <c r="B383" s="203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05"/>
    </row>
    <row r="384" spans="1:16" ht="18.75" customHeight="1">
      <c r="B384" s="203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05"/>
    </row>
    <row r="385" spans="2:15" ht="18.75" customHeight="1">
      <c r="B385" s="203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05"/>
    </row>
    <row r="386" spans="2:15" ht="18.75" customHeight="1">
      <c r="B386" s="203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05"/>
    </row>
    <row r="387" spans="2:15" ht="18.75" customHeight="1">
      <c r="B387" s="203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05"/>
    </row>
    <row r="388" spans="2:15" ht="18.75" customHeight="1">
      <c r="B388" s="203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05"/>
    </row>
    <row r="389" spans="2:15" ht="18.75" customHeight="1">
      <c r="B389" s="203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05"/>
    </row>
    <row r="390" spans="2:15" ht="18.75" customHeight="1">
      <c r="B390" s="203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05"/>
    </row>
    <row r="391" spans="2:15" ht="18.75" customHeight="1">
      <c r="B391" s="203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05"/>
    </row>
    <row r="392" spans="2:15" ht="18.75" customHeight="1">
      <c r="B392" s="203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05"/>
    </row>
    <row r="393" spans="2:15" ht="18.75" customHeight="1">
      <c r="B393" s="203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05"/>
    </row>
    <row r="394" spans="2:15" ht="18.75" customHeight="1">
      <c r="B394" s="203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05"/>
    </row>
    <row r="395" spans="2:15" ht="18.75" customHeight="1">
      <c r="B395" s="203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05"/>
    </row>
    <row r="396" spans="2:15" ht="18.75" customHeight="1">
      <c r="B396" s="203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05"/>
    </row>
    <row r="397" spans="2:15" ht="18.75" customHeight="1">
      <c r="B397" s="203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05"/>
    </row>
    <row r="398" spans="2:15" ht="18.75" customHeight="1">
      <c r="B398" s="203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05"/>
    </row>
    <row r="399" spans="2:15" ht="18.75" customHeight="1">
      <c r="B399" s="203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05"/>
    </row>
    <row r="400" spans="2:15" ht="18.75" customHeight="1">
      <c r="B400" s="203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05"/>
    </row>
    <row r="401" spans="2:15" ht="18.75" customHeight="1">
      <c r="B401" s="203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05"/>
    </row>
    <row r="402" spans="2:15" ht="18.75" customHeight="1">
      <c r="B402" s="203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05"/>
    </row>
    <row r="403" spans="2:15" ht="18.75" customHeight="1">
      <c r="B403" s="203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05"/>
    </row>
    <row r="404" spans="2:15" ht="18.75" customHeight="1">
      <c r="B404" s="203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05"/>
    </row>
    <row r="405" spans="2:15" ht="18.75" customHeight="1">
      <c r="B405" s="203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05"/>
    </row>
    <row r="406" spans="2:15" ht="18.75" customHeight="1">
      <c r="B406" s="203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05"/>
    </row>
    <row r="407" spans="2:15" ht="18.75" customHeight="1">
      <c r="B407" s="203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05"/>
    </row>
    <row r="408" spans="2:15" ht="18.75" customHeight="1">
      <c r="B408" s="203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05"/>
    </row>
    <row r="409" spans="2:15" ht="18.75" customHeight="1">
      <c r="B409" s="203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05"/>
    </row>
    <row r="410" spans="2:15" ht="18.75" customHeight="1">
      <c r="B410" s="203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05"/>
    </row>
    <row r="411" spans="2:15" ht="18.75" customHeight="1">
      <c r="B411" s="203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05"/>
    </row>
    <row r="412" spans="2:15" ht="18.75" customHeight="1">
      <c r="B412" s="203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05"/>
    </row>
    <row r="413" spans="2:15" ht="18.75" customHeight="1">
      <c r="B413" s="203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05"/>
    </row>
    <row r="414" spans="2:15" ht="18.75" customHeight="1">
      <c r="B414" s="203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05"/>
    </row>
    <row r="415" spans="2:15" ht="18.75" customHeight="1">
      <c r="B415" s="203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05"/>
    </row>
    <row r="416" spans="2:15" ht="18.75" customHeight="1">
      <c r="B416" s="203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05"/>
    </row>
    <row r="417" spans="2:15" ht="18.75" customHeight="1">
      <c r="B417" s="203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05"/>
    </row>
    <row r="418" spans="2:15" ht="18.75" customHeight="1">
      <c r="B418" s="203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05"/>
    </row>
    <row r="419" spans="2:15" ht="18.75" customHeight="1">
      <c r="B419" s="203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05"/>
    </row>
    <row r="420" spans="2:15" ht="18.75" customHeight="1">
      <c r="B420" s="203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05"/>
    </row>
    <row r="421" spans="2:15" ht="18.75" customHeight="1">
      <c r="B421" s="203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05"/>
    </row>
    <row r="422" spans="2:15" ht="18.75" customHeight="1">
      <c r="B422" s="203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05"/>
    </row>
    <row r="423" spans="2:15" ht="18.75" customHeight="1">
      <c r="B423" s="203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05"/>
    </row>
    <row r="424" spans="2:15" ht="18.75" customHeight="1">
      <c r="B424" s="203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05"/>
    </row>
    <row r="425" spans="2:15" ht="18.75" customHeight="1">
      <c r="B425" s="203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05"/>
    </row>
    <row r="426" spans="2:15" ht="18.75" customHeight="1">
      <c r="B426" s="203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05"/>
    </row>
    <row r="427" spans="2:15" ht="18.75" customHeight="1">
      <c r="B427" s="203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05"/>
    </row>
    <row r="428" spans="2:15" ht="18.75" customHeight="1">
      <c r="B428" s="203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05"/>
    </row>
    <row r="429" spans="2:15" ht="18.75" customHeight="1">
      <c r="B429" s="203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05"/>
    </row>
    <row r="430" spans="2:15" ht="18.75" customHeight="1">
      <c r="B430" s="203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05"/>
    </row>
    <row r="431" spans="2:15" ht="18.75" customHeight="1">
      <c r="B431" s="203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05"/>
    </row>
    <row r="432" spans="2:15" ht="18.75" customHeight="1">
      <c r="B432" s="203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05"/>
    </row>
    <row r="433" spans="2:15" ht="18.75" customHeight="1">
      <c r="B433" s="203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05"/>
    </row>
    <row r="434" spans="2:15" ht="18.75" customHeight="1">
      <c r="B434" s="203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05"/>
    </row>
    <row r="435" spans="2:15" ht="18.75" customHeight="1">
      <c r="B435" s="203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05"/>
    </row>
    <row r="436" spans="2:15" ht="18.75" customHeight="1">
      <c r="B436" s="203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05"/>
    </row>
    <row r="437" spans="2:15" ht="18.75" customHeight="1">
      <c r="B437" s="203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05"/>
    </row>
    <row r="438" spans="2:15" ht="18.75" customHeight="1">
      <c r="B438" s="203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05"/>
    </row>
    <row r="439" spans="2:15" ht="18.75" customHeight="1">
      <c r="B439" s="203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05"/>
    </row>
    <row r="440" spans="2:15" ht="18.75" customHeight="1">
      <c r="B440" s="203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05"/>
    </row>
    <row r="441" spans="2:15" ht="18.75" customHeight="1">
      <c r="B441" s="203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05"/>
    </row>
    <row r="442" spans="2:15" ht="18.75" customHeight="1">
      <c r="B442" s="203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05"/>
    </row>
    <row r="443" spans="2:15" ht="18.75" customHeight="1">
      <c r="B443" s="203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05"/>
    </row>
    <row r="444" spans="2:15" ht="18.75" customHeight="1">
      <c r="B444" s="203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05"/>
    </row>
    <row r="445" spans="2:15" ht="18.75" customHeight="1">
      <c r="B445" s="203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05"/>
    </row>
    <row r="446" spans="2:15" ht="18.75" customHeight="1">
      <c r="B446" s="203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05"/>
    </row>
    <row r="447" spans="2:15" ht="18.75" customHeight="1">
      <c r="B447" s="203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05"/>
    </row>
    <row r="448" spans="2:15" ht="18.75" customHeight="1">
      <c r="B448" s="203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05"/>
    </row>
    <row r="449" spans="2:15" ht="18.75" customHeight="1">
      <c r="B449" s="203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05"/>
    </row>
    <row r="450" spans="2:15" ht="18.75" customHeight="1">
      <c r="B450" s="203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05"/>
    </row>
    <row r="451" spans="2:15" ht="18.75" customHeight="1">
      <c r="B451" s="203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05"/>
    </row>
    <row r="452" spans="2:15" ht="18.75" customHeight="1">
      <c r="B452" s="203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05"/>
    </row>
    <row r="453" spans="2:15" ht="18.75" customHeight="1">
      <c r="B453" s="203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05"/>
    </row>
    <row r="454" spans="2:15" ht="18.75" customHeight="1">
      <c r="B454" s="203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05"/>
    </row>
    <row r="455" spans="2:15" ht="18.75" customHeight="1">
      <c r="B455" s="203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05"/>
    </row>
    <row r="456" spans="2:15" ht="18.75" customHeight="1">
      <c r="B456" s="203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05"/>
    </row>
    <row r="457" spans="2:15" ht="18.75" customHeight="1">
      <c r="B457" s="203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05"/>
    </row>
    <row r="458" spans="2:15" ht="18.75" customHeight="1">
      <c r="B458" s="203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05"/>
    </row>
    <row r="459" spans="2:15" ht="18.75" customHeight="1">
      <c r="B459" s="203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05"/>
    </row>
    <row r="460" spans="2:15" ht="18.75" customHeight="1">
      <c r="B460" s="203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05"/>
    </row>
    <row r="461" spans="2:15" ht="18.75" customHeight="1">
      <c r="B461" s="203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05"/>
    </row>
    <row r="462" spans="2:15" ht="18.75" customHeight="1">
      <c r="B462" s="203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05"/>
    </row>
    <row r="463" spans="2:15" ht="18.75" customHeight="1">
      <c r="B463" s="203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05"/>
    </row>
    <row r="464" spans="2:15" ht="18.75" customHeight="1">
      <c r="B464" s="203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05"/>
    </row>
    <row r="465" spans="2:15" ht="18.75" customHeight="1">
      <c r="B465" s="203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05"/>
    </row>
    <row r="466" spans="2:15" ht="18.75" customHeight="1">
      <c r="B466" s="203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05"/>
    </row>
    <row r="467" spans="2:15" ht="18.75" customHeight="1">
      <c r="B467" s="203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05"/>
    </row>
    <row r="468" spans="2:15" ht="18.75" customHeight="1">
      <c r="B468" s="203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05"/>
    </row>
    <row r="469" spans="2:15" ht="18.75" customHeight="1">
      <c r="B469" s="203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05"/>
    </row>
    <row r="470" spans="2:15" ht="18.75" customHeight="1">
      <c r="B470" s="203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05"/>
    </row>
    <row r="471" spans="2:15" ht="18.75" customHeight="1">
      <c r="B471" s="203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05"/>
    </row>
    <row r="472" spans="2:15" ht="18.75" customHeight="1">
      <c r="B472" s="203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05"/>
    </row>
    <row r="473" spans="2:15" ht="18.75" customHeight="1">
      <c r="B473" s="203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05"/>
    </row>
    <row r="474" spans="2:15" ht="18.75" customHeight="1">
      <c r="B474" s="203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05"/>
    </row>
    <row r="475" spans="2:15" ht="18.75" customHeight="1">
      <c r="B475" s="203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05"/>
    </row>
    <row r="476" spans="2:15" ht="18.75" customHeight="1">
      <c r="B476" s="203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05"/>
    </row>
    <row r="477" spans="2:15" ht="18.75" customHeight="1">
      <c r="B477" s="203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05"/>
    </row>
    <row r="478" spans="2:15" ht="18.75" customHeight="1">
      <c r="B478" s="203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05"/>
    </row>
    <row r="479" spans="2:15" ht="18.75" customHeight="1">
      <c r="B479" s="203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05"/>
    </row>
    <row r="480" spans="2:15" ht="18.75" customHeight="1">
      <c r="B480" s="203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05"/>
    </row>
    <row r="481" spans="2:15" ht="18.75" customHeight="1">
      <c r="B481" s="203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05"/>
    </row>
    <row r="482" spans="2:15" ht="18.75" customHeight="1">
      <c r="B482" s="203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05"/>
    </row>
    <row r="483" spans="2:15" ht="18.75" customHeight="1">
      <c r="B483" s="203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05"/>
    </row>
    <row r="484" spans="2:15" ht="18.75" customHeight="1">
      <c r="B484" s="203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05"/>
    </row>
    <row r="485" spans="2:15" ht="18.75" customHeight="1">
      <c r="B485" s="203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05"/>
    </row>
    <row r="486" spans="2:15" ht="18.75" customHeight="1">
      <c r="B486" s="203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05"/>
    </row>
    <row r="487" spans="2:15" ht="18.75" customHeight="1">
      <c r="B487" s="203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05"/>
    </row>
    <row r="488" spans="2:15" ht="18.75" customHeight="1">
      <c r="B488" s="203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05"/>
    </row>
    <row r="489" spans="2:15" ht="18.75" customHeight="1">
      <c r="B489" s="203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05"/>
    </row>
    <row r="490" spans="2:15" ht="18.75" customHeight="1">
      <c r="B490" s="203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05"/>
    </row>
    <row r="491" spans="2:15" ht="18.75" customHeight="1">
      <c r="B491" s="203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05"/>
    </row>
    <row r="492" spans="2:15" ht="18.75" customHeight="1">
      <c r="B492" s="203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05"/>
    </row>
    <row r="493" spans="2:15" ht="18.75" customHeight="1">
      <c r="B493" s="203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05"/>
    </row>
    <row r="494" spans="2:15" ht="18.75" customHeight="1">
      <c r="B494" s="203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05"/>
    </row>
    <row r="495" spans="2:15" ht="18.75" customHeight="1">
      <c r="B495" s="203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05"/>
    </row>
    <row r="496" spans="2:15" ht="18.75" customHeight="1">
      <c r="B496" s="203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05"/>
    </row>
    <row r="497" spans="2:15" ht="18.75" customHeight="1">
      <c r="B497" s="203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05"/>
    </row>
    <row r="498" spans="2:15" ht="18.75" customHeight="1">
      <c r="B498" s="203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05"/>
    </row>
    <row r="499" spans="2:15" ht="18.75" customHeight="1">
      <c r="B499" s="203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05"/>
    </row>
    <row r="500" spans="2:15" ht="18.75" customHeight="1">
      <c r="B500" s="203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05"/>
    </row>
    <row r="501" spans="2:15" ht="18.75" customHeight="1">
      <c r="B501" s="203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05"/>
    </row>
    <row r="502" spans="2:15" ht="18.75" customHeight="1">
      <c r="B502" s="203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05"/>
    </row>
    <row r="503" spans="2:15" ht="18.75" customHeight="1">
      <c r="B503" s="203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05"/>
    </row>
    <row r="504" spans="2:15" ht="18.75" customHeight="1">
      <c r="B504" s="203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05"/>
    </row>
    <row r="505" spans="2:15" ht="18.75" customHeight="1">
      <c r="B505" s="203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05"/>
    </row>
    <row r="506" spans="2:15" ht="18.75" customHeight="1">
      <c r="B506" s="203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05"/>
    </row>
    <row r="507" spans="2:15" ht="18.75" customHeight="1">
      <c r="B507" s="203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05"/>
    </row>
  </sheetData>
  <mergeCells count="1">
    <mergeCell ref="A1:O1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Table S1 Area 1</vt:lpstr>
      <vt:lpstr>Table S2 Area 2</vt:lpstr>
      <vt:lpstr>Table S3 Area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MDPI</cp:lastModifiedBy>
  <dcterms:created xsi:type="dcterms:W3CDTF">2021-06-06T13:05:27Z</dcterms:created>
  <dcterms:modified xsi:type="dcterms:W3CDTF">2022-12-06T16:35:53Z</dcterms:modified>
</cp:coreProperties>
</file>