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S\Under Processing\fire\fire-2788467\supplementary material\"/>
    </mc:Choice>
  </mc:AlternateContent>
  <xr:revisionPtr revIDLastSave="0" documentId="8_{711C9B1C-BC68-4787-9F71-E6D49F13B3BC}" xr6:coauthVersionLast="47" xr6:coauthVersionMax="47" xr10:uidLastSave="{00000000-0000-0000-0000-000000000000}"/>
  <bookViews>
    <workbookView xWindow="-120" yWindow="-120" windowWidth="29040" windowHeight="15840" xr2:uid="{1909F065-5C42-4872-8C03-5B78DC1BD78C}"/>
  </bookViews>
  <sheets>
    <sheet name="Redwood Mt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7" i="1" l="1"/>
  <c r="N28" i="1"/>
  <c r="O28" i="1"/>
  <c r="N29" i="1"/>
  <c r="O29" i="1"/>
  <c r="N30" i="1"/>
  <c r="O30" i="1"/>
  <c r="N31" i="1"/>
  <c r="O31" i="1"/>
  <c r="N32" i="1"/>
  <c r="O32" i="1"/>
  <c r="N33" i="1"/>
  <c r="O33" i="1"/>
  <c r="O27" i="1"/>
  <c r="N3" i="1"/>
  <c r="O3" i="1"/>
  <c r="N4" i="1"/>
  <c r="O4" i="1"/>
  <c r="N5" i="1"/>
  <c r="O5" i="1"/>
  <c r="N6" i="1"/>
  <c r="O6" i="1"/>
  <c r="N7" i="1"/>
  <c r="O7" i="1"/>
  <c r="N8" i="1"/>
  <c r="O8" i="1"/>
  <c r="N9" i="1"/>
  <c r="O9" i="1"/>
  <c r="N10" i="1"/>
  <c r="O10" i="1"/>
  <c r="N11" i="1"/>
  <c r="O11" i="1"/>
  <c r="N12" i="1"/>
  <c r="O12" i="1"/>
  <c r="N13" i="1"/>
  <c r="O13" i="1"/>
  <c r="N14" i="1"/>
  <c r="O14" i="1"/>
  <c r="N15" i="1"/>
  <c r="O15" i="1"/>
  <c r="N16" i="1"/>
  <c r="O16" i="1"/>
  <c r="N17" i="1"/>
  <c r="O17" i="1"/>
  <c r="N18" i="1"/>
  <c r="O18" i="1"/>
  <c r="N19" i="1"/>
  <c r="O19" i="1"/>
  <c r="N20" i="1"/>
  <c r="O20" i="1"/>
  <c r="N21" i="1"/>
  <c r="O21" i="1"/>
  <c r="N22" i="1"/>
  <c r="O22" i="1"/>
  <c r="N23" i="1"/>
  <c r="O23" i="1"/>
  <c r="N24" i="1"/>
  <c r="O24" i="1"/>
  <c r="N25" i="1"/>
  <c r="O25" i="1"/>
  <c r="N2" i="1"/>
  <c r="O2" i="1"/>
  <c r="G28" i="1"/>
  <c r="L28" i="1" s="1"/>
  <c r="G29" i="1"/>
  <c r="M29" i="1" s="1"/>
  <c r="G30" i="1"/>
  <c r="M30" i="1" s="1"/>
  <c r="G31" i="1"/>
  <c r="M31" i="1" s="1"/>
  <c r="G32" i="1"/>
  <c r="M32" i="1" s="1"/>
  <c r="G33" i="1"/>
  <c r="M33" i="1" s="1"/>
  <c r="G27" i="1"/>
  <c r="M27" i="1" s="1"/>
  <c r="G3" i="1"/>
  <c r="M3" i="1" s="1"/>
  <c r="G4" i="1"/>
  <c r="L4" i="1" s="1"/>
  <c r="G5" i="1"/>
  <c r="M5" i="1" s="1"/>
  <c r="G6" i="1"/>
  <c r="M6" i="1" s="1"/>
  <c r="G7" i="1"/>
  <c r="L7" i="1" s="1"/>
  <c r="G8" i="1"/>
  <c r="L8" i="1" s="1"/>
  <c r="G9" i="1"/>
  <c r="L9" i="1" s="1"/>
  <c r="G10" i="1"/>
  <c r="L10" i="1" s="1"/>
  <c r="G11" i="1"/>
  <c r="L11" i="1" s="1"/>
  <c r="G12" i="1"/>
  <c r="L12" i="1" s="1"/>
  <c r="G13" i="1"/>
  <c r="M13" i="1" s="1"/>
  <c r="G14" i="1"/>
  <c r="M14" i="1" s="1"/>
  <c r="G15" i="1"/>
  <c r="L15" i="1" s="1"/>
  <c r="G16" i="1"/>
  <c r="L16" i="1" s="1"/>
  <c r="G17" i="1"/>
  <c r="L17" i="1" s="1"/>
  <c r="G18" i="1"/>
  <c r="L18" i="1" s="1"/>
  <c r="G19" i="1"/>
  <c r="L19" i="1" s="1"/>
  <c r="G20" i="1"/>
  <c r="L20" i="1" s="1"/>
  <c r="G21" i="1"/>
  <c r="M21" i="1" s="1"/>
  <c r="G22" i="1"/>
  <c r="M22" i="1" s="1"/>
  <c r="G23" i="1"/>
  <c r="L23" i="1" s="1"/>
  <c r="G24" i="1"/>
  <c r="L24" i="1" s="1"/>
  <c r="G25" i="1"/>
  <c r="L25" i="1" s="1"/>
  <c r="G2" i="1"/>
  <c r="L2" i="1" s="1"/>
  <c r="J2" i="1"/>
  <c r="K2" i="1"/>
  <c r="J3" i="1"/>
  <c r="K3" i="1"/>
  <c r="J4" i="1"/>
  <c r="K4" i="1"/>
  <c r="J5" i="1"/>
  <c r="K5" i="1"/>
  <c r="J6" i="1"/>
  <c r="K6" i="1"/>
  <c r="J7" i="1"/>
  <c r="K7" i="1"/>
  <c r="J8" i="1"/>
  <c r="K8" i="1"/>
  <c r="J9" i="1"/>
  <c r="K9" i="1"/>
  <c r="I2" i="1"/>
  <c r="I3" i="1"/>
  <c r="I4" i="1"/>
  <c r="I5" i="1"/>
  <c r="I6" i="1"/>
  <c r="I7" i="1"/>
  <c r="I8" i="1"/>
  <c r="I9" i="1"/>
  <c r="K27" i="1"/>
  <c r="J27" i="1"/>
  <c r="I27" i="1"/>
  <c r="I10" i="1"/>
  <c r="I11" i="1"/>
  <c r="I12" i="1"/>
  <c r="I13" i="1"/>
  <c r="I14" i="1"/>
  <c r="I15" i="1"/>
  <c r="I16" i="1"/>
  <c r="I17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I28" i="1"/>
  <c r="J28" i="1"/>
  <c r="K28" i="1"/>
  <c r="I29" i="1"/>
  <c r="J29" i="1"/>
  <c r="K29" i="1"/>
  <c r="I30" i="1"/>
  <c r="J30" i="1"/>
  <c r="K30" i="1"/>
  <c r="I31" i="1"/>
  <c r="J31" i="1"/>
  <c r="K31" i="1"/>
  <c r="I32" i="1"/>
  <c r="J32" i="1"/>
  <c r="K32" i="1"/>
  <c r="K33" i="1"/>
  <c r="J33" i="1"/>
  <c r="I33" i="1"/>
  <c r="K19" i="1"/>
  <c r="K20" i="1"/>
  <c r="K21" i="1"/>
  <c r="K22" i="1"/>
  <c r="K23" i="1"/>
  <c r="K24" i="1"/>
  <c r="K25" i="1"/>
  <c r="K18" i="1"/>
  <c r="J19" i="1"/>
  <c r="J20" i="1"/>
  <c r="J21" i="1"/>
  <c r="J22" i="1"/>
  <c r="J23" i="1"/>
  <c r="J24" i="1"/>
  <c r="J25" i="1"/>
  <c r="J18" i="1"/>
  <c r="I19" i="1"/>
  <c r="I20" i="1"/>
  <c r="I21" i="1"/>
  <c r="I22" i="1"/>
  <c r="I23" i="1"/>
  <c r="I24" i="1"/>
  <c r="I25" i="1"/>
  <c r="I18" i="1"/>
  <c r="M19" i="1" l="1"/>
  <c r="L13" i="1"/>
  <c r="M11" i="1"/>
  <c r="M10" i="1"/>
  <c r="L5" i="1"/>
  <c r="L3" i="1"/>
  <c r="L27" i="1"/>
  <c r="M2" i="1"/>
  <c r="L21" i="1"/>
  <c r="M18" i="1"/>
  <c r="L22" i="1"/>
  <c r="L14" i="1"/>
  <c r="L6" i="1"/>
  <c r="L29" i="1"/>
  <c r="M28" i="1"/>
  <c r="M20" i="1"/>
  <c r="M12" i="1"/>
  <c r="M4" i="1"/>
  <c r="L33" i="1"/>
  <c r="M25" i="1"/>
  <c r="M17" i="1"/>
  <c r="M9" i="1"/>
  <c r="L32" i="1"/>
  <c r="M24" i="1"/>
  <c r="M16" i="1"/>
  <c r="M8" i="1"/>
  <c r="L31" i="1"/>
  <c r="M23" i="1"/>
  <c r="M15" i="1"/>
  <c r="M7" i="1"/>
  <c r="L30" i="1"/>
</calcChain>
</file>

<file path=xl/sharedStrings.xml><?xml version="1.0" encoding="utf-8"?>
<sst xmlns="http://schemas.openxmlformats.org/spreadsheetml/2006/main" count="15" uniqueCount="15">
  <si>
    <t>Plot</t>
  </si>
  <si>
    <t>Dist. To Nearest Live Mature SEGI (m)</t>
  </si>
  <si>
    <t>Transect</t>
  </si>
  <si>
    <t>% 2023</t>
  </si>
  <si>
    <t>RAVG RdNBR</t>
  </si>
  <si>
    <t>Plot Radius (m)</t>
  </si>
  <si>
    <t># Live SEGI</t>
  </si>
  <si>
    <t># 2023 SEGI</t>
  </si>
  <si>
    <t># 2022 SEGI</t>
  </si>
  <si>
    <t>Total Live SEGI per Acre</t>
  </si>
  <si>
    <t>Total Live SEGI per Hectare</t>
  </si>
  <si>
    <t>2022 Live SEGI per Acre</t>
  </si>
  <si>
    <t>2022 Live SEGI per Hectare</t>
  </si>
  <si>
    <t>2023 Live SEGI per Acre</t>
  </si>
  <si>
    <t>2023 Live SEGI per Hectare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</si>
</sst>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/>
    </xf>
    <xf numFmtId="164" fontId="0" fillId="2" borderId="0" xfId="0" applyNumberForma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49603-635A-4A6B-9248-C5D7D8804054}">
  <dimension ref="A1:O34"/>
  <sheetViews>
    <sheetView tabSelected="1" zoomScale="98" zoomScaleNormal="98" workbookViewId="0">
      <selection activeCell="A2" sqref="A2"/>
    </sheetView>
  </sheetViews>
  <sheetFormatPr defaultColWidth="8.85546875" defaultRowHeight="15" x14ac:dyDescent="0.25"/>
  <cols>
    <col min="1" max="1" width="9.7109375" style="3" customWidth="1"/>
    <col min="2" max="2" width="8.28515625" style="2" customWidth="1"/>
    <col min="3" max="4" width="10.140625" style="2" customWidth="1"/>
    <col min="5" max="5" width="19.7109375" style="2" customWidth="1"/>
    <col min="6" max="15" width="17.42578125" style="3" customWidth="1"/>
    <col min="16" max="16" width="20.42578125" customWidth="1"/>
  </cols>
  <sheetData>
    <row r="1" spans="1:15" s="1" customFormat="1" ht="54" customHeight="1" x14ac:dyDescent="0.25">
      <c r="A1" s="4" t="s">
        <v>2</v>
      </c>
      <c r="B1" s="4" t="s">
        <v>0</v>
      </c>
      <c r="C1" s="4" t="s">
        <v>4</v>
      </c>
      <c r="D1" s="4" t="s">
        <v>5</v>
      </c>
      <c r="E1" s="4" t="s">
        <v>1</v>
      </c>
      <c r="F1" s="4" t="s">
        <v>6</v>
      </c>
      <c r="G1" s="4" t="s">
        <v>8</v>
      </c>
      <c r="H1" s="4" t="s">
        <v>7</v>
      </c>
      <c r="I1" s="6" t="s">
        <v>3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</row>
    <row r="2" spans="1:15" s="1" customFormat="1" ht="21" customHeight="1" x14ac:dyDescent="0.25">
      <c r="A2" s="7">
        <v>1</v>
      </c>
      <c r="B2" s="7">
        <v>1</v>
      </c>
      <c r="C2" s="7">
        <v>992</v>
      </c>
      <c r="D2" s="7">
        <v>10</v>
      </c>
      <c r="E2" s="7">
        <v>34</v>
      </c>
      <c r="F2" s="7">
        <v>10</v>
      </c>
      <c r="G2" s="7">
        <f>F2-H2</f>
        <v>8</v>
      </c>
      <c r="H2" s="7">
        <v>2</v>
      </c>
      <c r="I2" s="5">
        <f t="shared" ref="I2:I9" si="0">H2/F2*100</f>
        <v>20</v>
      </c>
      <c r="J2" s="5">
        <f t="shared" ref="J2:J25" si="1">($F2/(PI()*($D2^2)))*4046.86</f>
        <v>128.81555460017353</v>
      </c>
      <c r="K2" s="5">
        <f t="shared" ref="K2:K25" si="2">($F2/(PI()*($D2^2)))*10000</f>
        <v>318.3098861837907</v>
      </c>
      <c r="L2" s="5">
        <f t="shared" ref="L2:L25" si="3">($G2/(PI()*($D2^2)))*4046.86</f>
        <v>103.05244368013881</v>
      </c>
      <c r="M2" s="5">
        <f t="shared" ref="M2:M25" si="4">($G2/(PI()*($D2^2)))*10000</f>
        <v>254.64790894703253</v>
      </c>
      <c r="N2" s="5">
        <f t="shared" ref="N2:N25" si="5">($H2/(PI()*($D2^2)))*4046.86</f>
        <v>25.763110920034702</v>
      </c>
      <c r="O2" s="5">
        <f t="shared" ref="O2:O25" si="6">($H2/(PI()*($D2^2)))*10000</f>
        <v>63.661977236758133</v>
      </c>
    </row>
    <row r="3" spans="1:15" s="1" customFormat="1" ht="21" customHeight="1" x14ac:dyDescent="0.25">
      <c r="A3" s="7">
        <v>1</v>
      </c>
      <c r="B3" s="7">
        <v>2</v>
      </c>
      <c r="C3" s="7">
        <v>1173</v>
      </c>
      <c r="D3" s="7">
        <v>5</v>
      </c>
      <c r="E3" s="7">
        <v>125</v>
      </c>
      <c r="F3" s="7">
        <v>12</v>
      </c>
      <c r="G3" s="7">
        <f t="shared" ref="G3:G33" si="7">F3-H3</f>
        <v>5</v>
      </c>
      <c r="H3" s="7">
        <v>7</v>
      </c>
      <c r="I3" s="5">
        <f t="shared" si="0"/>
        <v>58.333333333333336</v>
      </c>
      <c r="J3" s="5">
        <f t="shared" si="1"/>
        <v>618.31466208083282</v>
      </c>
      <c r="K3" s="5">
        <f t="shared" si="2"/>
        <v>1527.8874536821952</v>
      </c>
      <c r="L3" s="5">
        <f t="shared" si="3"/>
        <v>257.63110920034705</v>
      </c>
      <c r="M3" s="5">
        <f t="shared" si="4"/>
        <v>636.61977236758139</v>
      </c>
      <c r="N3" s="5">
        <f t="shared" si="5"/>
        <v>360.68355288048588</v>
      </c>
      <c r="O3" s="5">
        <f t="shared" si="6"/>
        <v>891.26768131461392</v>
      </c>
    </row>
    <row r="4" spans="1:15" s="1" customFormat="1" ht="21" customHeight="1" x14ac:dyDescent="0.25">
      <c r="A4" s="7">
        <v>1</v>
      </c>
      <c r="B4" s="7">
        <v>3</v>
      </c>
      <c r="C4" s="7">
        <v>1177</v>
      </c>
      <c r="D4" s="7">
        <v>1</v>
      </c>
      <c r="E4" s="7">
        <v>246</v>
      </c>
      <c r="F4" s="7">
        <v>79</v>
      </c>
      <c r="G4" s="7">
        <f t="shared" si="7"/>
        <v>0</v>
      </c>
      <c r="H4" s="7">
        <v>79</v>
      </c>
      <c r="I4" s="5">
        <f t="shared" si="0"/>
        <v>100</v>
      </c>
      <c r="J4" s="5">
        <f t="shared" si="1"/>
        <v>101764.28813413708</v>
      </c>
      <c r="K4" s="5">
        <f t="shared" si="2"/>
        <v>251464.81008519465</v>
      </c>
      <c r="L4" s="5">
        <f t="shared" si="3"/>
        <v>0</v>
      </c>
      <c r="M4" s="5">
        <f t="shared" si="4"/>
        <v>0</v>
      </c>
      <c r="N4" s="5">
        <f t="shared" si="5"/>
        <v>101764.28813413708</v>
      </c>
      <c r="O4" s="5">
        <f t="shared" si="6"/>
        <v>251464.81008519465</v>
      </c>
    </row>
    <row r="5" spans="1:15" s="1" customFormat="1" ht="21" customHeight="1" x14ac:dyDescent="0.25">
      <c r="A5" s="7">
        <v>1</v>
      </c>
      <c r="B5" s="7">
        <v>4</v>
      </c>
      <c r="C5" s="7">
        <v>1224</v>
      </c>
      <c r="D5" s="7">
        <v>1</v>
      </c>
      <c r="E5" s="7">
        <v>260</v>
      </c>
      <c r="F5" s="7">
        <v>51</v>
      </c>
      <c r="G5" s="7">
        <f t="shared" si="7"/>
        <v>27</v>
      </c>
      <c r="H5" s="7">
        <v>24</v>
      </c>
      <c r="I5" s="5">
        <f t="shared" si="0"/>
        <v>47.058823529411761</v>
      </c>
      <c r="J5" s="5">
        <f t="shared" si="1"/>
        <v>65695.932846088486</v>
      </c>
      <c r="K5" s="5">
        <f t="shared" si="2"/>
        <v>162338.04195373325</v>
      </c>
      <c r="L5" s="5">
        <f t="shared" si="3"/>
        <v>34780.199742046847</v>
      </c>
      <c r="M5" s="5">
        <f t="shared" si="4"/>
        <v>85943.669269623482</v>
      </c>
      <c r="N5" s="5">
        <f t="shared" si="5"/>
        <v>30915.733104041643</v>
      </c>
      <c r="O5" s="5">
        <f t="shared" si="6"/>
        <v>76394.372684109767</v>
      </c>
    </row>
    <row r="6" spans="1:15" s="1" customFormat="1" ht="21" customHeight="1" x14ac:dyDescent="0.25">
      <c r="A6" s="7">
        <v>1</v>
      </c>
      <c r="B6" s="7">
        <v>5</v>
      </c>
      <c r="C6" s="7">
        <v>1208</v>
      </c>
      <c r="D6" s="7">
        <v>10</v>
      </c>
      <c r="E6" s="7">
        <v>180</v>
      </c>
      <c r="F6" s="7">
        <v>27</v>
      </c>
      <c r="G6" s="7">
        <f t="shared" si="7"/>
        <v>16</v>
      </c>
      <c r="H6" s="7">
        <v>11</v>
      </c>
      <c r="I6" s="5">
        <f t="shared" si="0"/>
        <v>40.74074074074074</v>
      </c>
      <c r="J6" s="5">
        <f t="shared" si="1"/>
        <v>347.80199742046847</v>
      </c>
      <c r="K6" s="5">
        <f t="shared" si="2"/>
        <v>859.43669269623479</v>
      </c>
      <c r="L6" s="5">
        <f t="shared" si="3"/>
        <v>206.10488736027762</v>
      </c>
      <c r="M6" s="5">
        <f t="shared" si="4"/>
        <v>509.29581789406507</v>
      </c>
      <c r="N6" s="5">
        <f t="shared" si="5"/>
        <v>141.69711006019088</v>
      </c>
      <c r="O6" s="5">
        <f t="shared" si="6"/>
        <v>350.14087480216978</v>
      </c>
    </row>
    <row r="7" spans="1:15" s="1" customFormat="1" ht="21" customHeight="1" x14ac:dyDescent="0.25">
      <c r="A7" s="7">
        <v>1</v>
      </c>
      <c r="B7" s="7">
        <v>6</v>
      </c>
      <c r="C7" s="7">
        <v>1096</v>
      </c>
      <c r="D7" s="7">
        <v>2</v>
      </c>
      <c r="E7" s="7">
        <v>112</v>
      </c>
      <c r="F7" s="7">
        <v>2</v>
      </c>
      <c r="G7" s="7">
        <f t="shared" si="7"/>
        <v>0</v>
      </c>
      <c r="H7" s="7">
        <v>2</v>
      </c>
      <c r="I7" s="5">
        <f t="shared" si="0"/>
        <v>100</v>
      </c>
      <c r="J7" s="5">
        <f t="shared" si="1"/>
        <v>644.07777300086764</v>
      </c>
      <c r="K7" s="5">
        <f t="shared" si="2"/>
        <v>1591.5494309189535</v>
      </c>
      <c r="L7" s="5">
        <f t="shared" si="3"/>
        <v>0</v>
      </c>
      <c r="M7" s="5">
        <f t="shared" si="4"/>
        <v>0</v>
      </c>
      <c r="N7" s="5">
        <f t="shared" si="5"/>
        <v>644.07777300086764</v>
      </c>
      <c r="O7" s="5">
        <f t="shared" si="6"/>
        <v>1591.5494309189535</v>
      </c>
    </row>
    <row r="8" spans="1:15" s="1" customFormat="1" ht="21" customHeight="1" x14ac:dyDescent="0.25">
      <c r="A8" s="7">
        <v>1</v>
      </c>
      <c r="B8" s="7">
        <v>7</v>
      </c>
      <c r="C8" s="7">
        <v>1010</v>
      </c>
      <c r="D8" s="7">
        <v>5</v>
      </c>
      <c r="E8" s="7">
        <v>51</v>
      </c>
      <c r="F8" s="7">
        <v>26</v>
      </c>
      <c r="G8" s="7">
        <f t="shared" si="7"/>
        <v>20</v>
      </c>
      <c r="H8" s="7">
        <v>6</v>
      </c>
      <c r="I8" s="5">
        <f t="shared" si="0"/>
        <v>23.076923076923077</v>
      </c>
      <c r="J8" s="5">
        <f t="shared" si="1"/>
        <v>1339.6817678418045</v>
      </c>
      <c r="K8" s="5">
        <f t="shared" si="2"/>
        <v>3310.422816311423</v>
      </c>
      <c r="L8" s="5">
        <f t="shared" si="3"/>
        <v>1030.5244368013882</v>
      </c>
      <c r="M8" s="5">
        <f t="shared" si="4"/>
        <v>2546.4790894703256</v>
      </c>
      <c r="N8" s="5">
        <f t="shared" si="5"/>
        <v>309.15733104041641</v>
      </c>
      <c r="O8" s="5">
        <f t="shared" si="6"/>
        <v>763.9437268410976</v>
      </c>
    </row>
    <row r="9" spans="1:15" s="1" customFormat="1" ht="21" customHeight="1" x14ac:dyDescent="0.25">
      <c r="A9" s="7">
        <v>1</v>
      </c>
      <c r="B9" s="7">
        <v>8</v>
      </c>
      <c r="C9" s="7">
        <v>805</v>
      </c>
      <c r="D9" s="7">
        <v>1</v>
      </c>
      <c r="E9" s="7">
        <v>39</v>
      </c>
      <c r="F9" s="7">
        <v>21</v>
      </c>
      <c r="G9" s="7">
        <f t="shared" si="7"/>
        <v>9</v>
      </c>
      <c r="H9" s="7">
        <v>12</v>
      </c>
      <c r="I9" s="5">
        <f t="shared" si="0"/>
        <v>57.142857142857139</v>
      </c>
      <c r="J9" s="5">
        <f t="shared" si="1"/>
        <v>27051.266466036439</v>
      </c>
      <c r="K9" s="5">
        <f t="shared" si="2"/>
        <v>66845.076098596051</v>
      </c>
      <c r="L9" s="5">
        <f t="shared" si="3"/>
        <v>11593.399914015616</v>
      </c>
      <c r="M9" s="5">
        <f t="shared" si="4"/>
        <v>28647.889756541161</v>
      </c>
      <c r="N9" s="5">
        <f t="shared" si="5"/>
        <v>15457.866552020821</v>
      </c>
      <c r="O9" s="5">
        <f t="shared" si="6"/>
        <v>38197.186342054883</v>
      </c>
    </row>
    <row r="10" spans="1:15" s="1" customFormat="1" ht="21" customHeight="1" x14ac:dyDescent="0.25">
      <c r="A10" s="7">
        <v>2</v>
      </c>
      <c r="B10" s="7">
        <v>9</v>
      </c>
      <c r="C10" s="7">
        <v>1091</v>
      </c>
      <c r="D10" s="7">
        <v>1</v>
      </c>
      <c r="E10" s="7">
        <v>250</v>
      </c>
      <c r="F10" s="7">
        <v>5</v>
      </c>
      <c r="G10" s="7">
        <f t="shared" si="7"/>
        <v>4</v>
      </c>
      <c r="H10" s="7">
        <v>1</v>
      </c>
      <c r="I10" s="5">
        <f t="shared" ref="I10:I25" si="8">H10/F10*100</f>
        <v>20</v>
      </c>
      <c r="J10" s="5">
        <f t="shared" si="1"/>
        <v>6440.7777300086764</v>
      </c>
      <c r="K10" s="5">
        <f t="shared" si="2"/>
        <v>15915.494309189535</v>
      </c>
      <c r="L10" s="5">
        <f t="shared" si="3"/>
        <v>5152.6221840069411</v>
      </c>
      <c r="M10" s="5">
        <f t="shared" si="4"/>
        <v>12732.395447351628</v>
      </c>
      <c r="N10" s="5">
        <f t="shared" si="5"/>
        <v>1288.1555460017353</v>
      </c>
      <c r="O10" s="5">
        <f t="shared" si="6"/>
        <v>3183.098861837907</v>
      </c>
    </row>
    <row r="11" spans="1:15" s="1" customFormat="1" ht="21" customHeight="1" x14ac:dyDescent="0.25">
      <c r="A11" s="7">
        <v>2</v>
      </c>
      <c r="B11" s="7">
        <v>10</v>
      </c>
      <c r="C11" s="7">
        <v>1250</v>
      </c>
      <c r="D11" s="7">
        <v>2</v>
      </c>
      <c r="E11" s="7">
        <v>234</v>
      </c>
      <c r="F11" s="7">
        <v>4</v>
      </c>
      <c r="G11" s="7">
        <f t="shared" si="7"/>
        <v>4</v>
      </c>
      <c r="H11" s="7">
        <v>0</v>
      </c>
      <c r="I11" s="5">
        <f t="shared" si="8"/>
        <v>0</v>
      </c>
      <c r="J11" s="5">
        <f t="shared" si="1"/>
        <v>1288.1555460017353</v>
      </c>
      <c r="K11" s="5">
        <f t="shared" si="2"/>
        <v>3183.098861837907</v>
      </c>
      <c r="L11" s="5">
        <f t="shared" si="3"/>
        <v>1288.1555460017353</v>
      </c>
      <c r="M11" s="5">
        <f t="shared" si="4"/>
        <v>3183.098861837907</v>
      </c>
      <c r="N11" s="5">
        <f t="shared" si="5"/>
        <v>0</v>
      </c>
      <c r="O11" s="5">
        <f t="shared" si="6"/>
        <v>0</v>
      </c>
    </row>
    <row r="12" spans="1:15" s="1" customFormat="1" ht="21" customHeight="1" x14ac:dyDescent="0.25">
      <c r="A12" s="7">
        <v>2</v>
      </c>
      <c r="B12" s="7">
        <v>11</v>
      </c>
      <c r="C12" s="7">
        <v>1004</v>
      </c>
      <c r="D12" s="7">
        <v>1</v>
      </c>
      <c r="E12" s="7">
        <v>155</v>
      </c>
      <c r="F12" s="7">
        <v>3</v>
      </c>
      <c r="G12" s="7">
        <f t="shared" si="7"/>
        <v>3</v>
      </c>
      <c r="H12" s="7">
        <v>0</v>
      </c>
      <c r="I12" s="5">
        <f t="shared" si="8"/>
        <v>0</v>
      </c>
      <c r="J12" s="5">
        <f t="shared" si="1"/>
        <v>3864.4666380052054</v>
      </c>
      <c r="K12" s="5">
        <f t="shared" si="2"/>
        <v>9549.2965855137209</v>
      </c>
      <c r="L12" s="5">
        <f t="shared" si="3"/>
        <v>3864.4666380052054</v>
      </c>
      <c r="M12" s="5">
        <f t="shared" si="4"/>
        <v>9549.2965855137209</v>
      </c>
      <c r="N12" s="5">
        <f t="shared" si="5"/>
        <v>0</v>
      </c>
      <c r="O12" s="5">
        <f t="shared" si="6"/>
        <v>0</v>
      </c>
    </row>
    <row r="13" spans="1:15" s="1" customFormat="1" ht="21" customHeight="1" x14ac:dyDescent="0.25">
      <c r="A13" s="7">
        <v>2</v>
      </c>
      <c r="B13" s="7">
        <v>12</v>
      </c>
      <c r="C13" s="7">
        <v>1112</v>
      </c>
      <c r="D13" s="7">
        <v>1</v>
      </c>
      <c r="E13" s="7">
        <v>89</v>
      </c>
      <c r="F13" s="7">
        <v>6</v>
      </c>
      <c r="G13" s="7">
        <f t="shared" si="7"/>
        <v>6</v>
      </c>
      <c r="H13" s="7">
        <v>0</v>
      </c>
      <c r="I13" s="5">
        <f t="shared" si="8"/>
        <v>0</v>
      </c>
      <c r="J13" s="5">
        <f t="shared" si="1"/>
        <v>7728.9332760104107</v>
      </c>
      <c r="K13" s="5">
        <f t="shared" si="2"/>
        <v>19098.593171027442</v>
      </c>
      <c r="L13" s="5">
        <f t="shared" si="3"/>
        <v>7728.9332760104107</v>
      </c>
      <c r="M13" s="5">
        <f t="shared" si="4"/>
        <v>19098.593171027442</v>
      </c>
      <c r="N13" s="5">
        <f t="shared" si="5"/>
        <v>0</v>
      </c>
      <c r="O13" s="5">
        <f t="shared" si="6"/>
        <v>0</v>
      </c>
    </row>
    <row r="14" spans="1:15" s="1" customFormat="1" ht="21" customHeight="1" x14ac:dyDescent="0.25">
      <c r="A14" s="7">
        <v>2</v>
      </c>
      <c r="B14" s="7">
        <v>13</v>
      </c>
      <c r="C14" s="7">
        <v>974</v>
      </c>
      <c r="D14" s="7">
        <v>1</v>
      </c>
      <c r="E14" s="7">
        <v>139</v>
      </c>
      <c r="F14" s="7">
        <v>19</v>
      </c>
      <c r="G14" s="7">
        <f t="shared" si="7"/>
        <v>5</v>
      </c>
      <c r="H14" s="7">
        <v>14</v>
      </c>
      <c r="I14" s="5">
        <f t="shared" si="8"/>
        <v>73.68421052631578</v>
      </c>
      <c r="J14" s="5">
        <f t="shared" si="1"/>
        <v>24474.955374032968</v>
      </c>
      <c r="K14" s="5">
        <f t="shared" si="2"/>
        <v>60478.878374920227</v>
      </c>
      <c r="L14" s="5">
        <f t="shared" si="3"/>
        <v>6440.7777300086764</v>
      </c>
      <c r="M14" s="5">
        <f t="shared" si="4"/>
        <v>15915.494309189535</v>
      </c>
      <c r="N14" s="5">
        <f t="shared" si="5"/>
        <v>18034.177644024294</v>
      </c>
      <c r="O14" s="5">
        <f t="shared" si="6"/>
        <v>44563.384065730701</v>
      </c>
    </row>
    <row r="15" spans="1:15" s="1" customFormat="1" ht="21" customHeight="1" x14ac:dyDescent="0.25">
      <c r="A15" s="7">
        <v>2</v>
      </c>
      <c r="B15" s="7">
        <v>14</v>
      </c>
      <c r="C15" s="7">
        <v>929</v>
      </c>
      <c r="D15" s="7">
        <v>1</v>
      </c>
      <c r="E15" s="7">
        <v>116</v>
      </c>
      <c r="F15" s="7">
        <v>3</v>
      </c>
      <c r="G15" s="7">
        <f t="shared" si="7"/>
        <v>3</v>
      </c>
      <c r="H15" s="7">
        <v>0</v>
      </c>
      <c r="I15" s="5">
        <f t="shared" si="8"/>
        <v>0</v>
      </c>
      <c r="J15" s="5">
        <f t="shared" si="1"/>
        <v>3864.4666380052054</v>
      </c>
      <c r="K15" s="5">
        <f t="shared" si="2"/>
        <v>9549.2965855137209</v>
      </c>
      <c r="L15" s="5">
        <f t="shared" si="3"/>
        <v>3864.4666380052054</v>
      </c>
      <c r="M15" s="5">
        <f t="shared" si="4"/>
        <v>9549.2965855137209</v>
      </c>
      <c r="N15" s="5">
        <f t="shared" si="5"/>
        <v>0</v>
      </c>
      <c r="O15" s="5">
        <f t="shared" si="6"/>
        <v>0</v>
      </c>
    </row>
    <row r="16" spans="1:15" s="1" customFormat="1" ht="21" customHeight="1" x14ac:dyDescent="0.25">
      <c r="A16" s="7">
        <v>2</v>
      </c>
      <c r="B16" s="7">
        <v>15</v>
      </c>
      <c r="C16" s="7">
        <v>1009</v>
      </c>
      <c r="D16" s="7">
        <v>1</v>
      </c>
      <c r="E16" s="7">
        <v>58</v>
      </c>
      <c r="F16" s="7">
        <v>12</v>
      </c>
      <c r="G16" s="7">
        <f t="shared" si="7"/>
        <v>10</v>
      </c>
      <c r="H16" s="7">
        <v>2</v>
      </c>
      <c r="I16" s="5">
        <f t="shared" si="8"/>
        <v>16.666666666666664</v>
      </c>
      <c r="J16" s="5">
        <f t="shared" si="1"/>
        <v>15457.866552020821</v>
      </c>
      <c r="K16" s="5">
        <f t="shared" si="2"/>
        <v>38197.186342054883</v>
      </c>
      <c r="L16" s="5">
        <f t="shared" si="3"/>
        <v>12881.555460017353</v>
      </c>
      <c r="M16" s="5">
        <f t="shared" si="4"/>
        <v>31830.98861837907</v>
      </c>
      <c r="N16" s="5">
        <f t="shared" si="5"/>
        <v>2576.3110920034705</v>
      </c>
      <c r="O16" s="5">
        <f t="shared" si="6"/>
        <v>6366.1977236758139</v>
      </c>
    </row>
    <row r="17" spans="1:15" s="1" customFormat="1" ht="21" customHeight="1" x14ac:dyDescent="0.25">
      <c r="A17" s="7">
        <v>2</v>
      </c>
      <c r="B17" s="7">
        <v>16</v>
      </c>
      <c r="C17" s="7">
        <v>549</v>
      </c>
      <c r="D17" s="7">
        <v>1</v>
      </c>
      <c r="E17" s="7">
        <v>13</v>
      </c>
      <c r="F17" s="7">
        <v>8</v>
      </c>
      <c r="G17" s="7">
        <f t="shared" si="7"/>
        <v>7</v>
      </c>
      <c r="H17" s="7">
        <v>1</v>
      </c>
      <c r="I17" s="5">
        <f t="shared" si="8"/>
        <v>12.5</v>
      </c>
      <c r="J17" s="5">
        <f t="shared" si="1"/>
        <v>10305.244368013882</v>
      </c>
      <c r="K17" s="5">
        <f t="shared" si="2"/>
        <v>25464.790894703256</v>
      </c>
      <c r="L17" s="5">
        <f t="shared" si="3"/>
        <v>9017.0888220121469</v>
      </c>
      <c r="M17" s="5">
        <f t="shared" si="4"/>
        <v>22281.69203286535</v>
      </c>
      <c r="N17" s="5">
        <f t="shared" si="5"/>
        <v>1288.1555460017353</v>
      </c>
      <c r="O17" s="5">
        <f t="shared" si="6"/>
        <v>3183.098861837907</v>
      </c>
    </row>
    <row r="18" spans="1:15" s="3" customFormat="1" ht="21" customHeight="1" x14ac:dyDescent="0.25">
      <c r="A18" s="3">
        <v>3</v>
      </c>
      <c r="B18" s="7">
        <v>17</v>
      </c>
      <c r="C18" s="3">
        <v>980</v>
      </c>
      <c r="D18" s="3">
        <v>1</v>
      </c>
      <c r="E18" s="3">
        <v>36</v>
      </c>
      <c r="F18" s="3">
        <v>46</v>
      </c>
      <c r="G18" s="7">
        <f t="shared" si="7"/>
        <v>0</v>
      </c>
      <c r="H18" s="3">
        <v>46</v>
      </c>
      <c r="I18" s="5">
        <f t="shared" si="8"/>
        <v>100</v>
      </c>
      <c r="J18" s="5">
        <f t="shared" si="1"/>
        <v>59255.155116079819</v>
      </c>
      <c r="K18" s="5">
        <f t="shared" si="2"/>
        <v>146422.54764454372</v>
      </c>
      <c r="L18" s="5">
        <f t="shared" si="3"/>
        <v>0</v>
      </c>
      <c r="M18" s="5">
        <f t="shared" si="4"/>
        <v>0</v>
      </c>
      <c r="N18" s="5">
        <f t="shared" si="5"/>
        <v>59255.155116079819</v>
      </c>
      <c r="O18" s="5">
        <f t="shared" si="6"/>
        <v>146422.54764454372</v>
      </c>
    </row>
    <row r="19" spans="1:15" s="3" customFormat="1" ht="21" customHeight="1" x14ac:dyDescent="0.25">
      <c r="A19" s="3">
        <v>3</v>
      </c>
      <c r="B19" s="7">
        <v>18</v>
      </c>
      <c r="C19" s="3">
        <v>848</v>
      </c>
      <c r="D19" s="3">
        <v>1</v>
      </c>
      <c r="E19" s="3">
        <v>68</v>
      </c>
      <c r="F19" s="3">
        <v>111</v>
      </c>
      <c r="G19" s="7">
        <f t="shared" si="7"/>
        <v>111</v>
      </c>
      <c r="H19" s="3">
        <v>0</v>
      </c>
      <c r="I19" s="5">
        <f t="shared" si="8"/>
        <v>0</v>
      </c>
      <c r="J19" s="5">
        <f t="shared" si="1"/>
        <v>142985.26560619258</v>
      </c>
      <c r="K19" s="5">
        <f t="shared" si="2"/>
        <v>353323.97366400762</v>
      </c>
      <c r="L19" s="5">
        <f t="shared" si="3"/>
        <v>142985.26560619258</v>
      </c>
      <c r="M19" s="5">
        <f t="shared" si="4"/>
        <v>353323.97366400762</v>
      </c>
      <c r="N19" s="5">
        <f t="shared" si="5"/>
        <v>0</v>
      </c>
      <c r="O19" s="5">
        <f t="shared" si="6"/>
        <v>0</v>
      </c>
    </row>
    <row r="20" spans="1:15" s="3" customFormat="1" ht="21" customHeight="1" x14ac:dyDescent="0.25">
      <c r="A20" s="3">
        <v>3</v>
      </c>
      <c r="B20" s="7">
        <v>19</v>
      </c>
      <c r="C20" s="3">
        <v>938</v>
      </c>
      <c r="D20" s="3">
        <v>1</v>
      </c>
      <c r="E20" s="3">
        <v>138</v>
      </c>
      <c r="F20" s="3">
        <v>2</v>
      </c>
      <c r="G20" s="7">
        <f t="shared" si="7"/>
        <v>0</v>
      </c>
      <c r="H20" s="3">
        <v>2</v>
      </c>
      <c r="I20" s="5">
        <f t="shared" si="8"/>
        <v>100</v>
      </c>
      <c r="J20" s="5">
        <f t="shared" si="1"/>
        <v>2576.3110920034705</v>
      </c>
      <c r="K20" s="5">
        <f t="shared" si="2"/>
        <v>6366.1977236758139</v>
      </c>
      <c r="L20" s="5">
        <f t="shared" si="3"/>
        <v>0</v>
      </c>
      <c r="M20" s="5">
        <f t="shared" si="4"/>
        <v>0</v>
      </c>
      <c r="N20" s="5">
        <f t="shared" si="5"/>
        <v>2576.3110920034705</v>
      </c>
      <c r="O20" s="5">
        <f t="shared" si="6"/>
        <v>6366.1977236758139</v>
      </c>
    </row>
    <row r="21" spans="1:15" s="3" customFormat="1" ht="21" customHeight="1" x14ac:dyDescent="0.25">
      <c r="A21" s="3">
        <v>3</v>
      </c>
      <c r="B21" s="7">
        <v>20</v>
      </c>
      <c r="C21" s="3">
        <v>921</v>
      </c>
      <c r="D21" s="3">
        <v>1</v>
      </c>
      <c r="E21" s="3">
        <v>62</v>
      </c>
      <c r="F21" s="3">
        <v>9</v>
      </c>
      <c r="G21" s="7">
        <f t="shared" si="7"/>
        <v>2</v>
      </c>
      <c r="H21" s="3">
        <v>7</v>
      </c>
      <c r="I21" s="5">
        <f t="shared" si="8"/>
        <v>77.777777777777786</v>
      </c>
      <c r="J21" s="5">
        <f t="shared" si="1"/>
        <v>11593.399914015616</v>
      </c>
      <c r="K21" s="5">
        <f t="shared" si="2"/>
        <v>28647.889756541161</v>
      </c>
      <c r="L21" s="5">
        <f t="shared" si="3"/>
        <v>2576.3110920034705</v>
      </c>
      <c r="M21" s="5">
        <f t="shared" si="4"/>
        <v>6366.1977236758139</v>
      </c>
      <c r="N21" s="5">
        <f t="shared" si="5"/>
        <v>9017.0888220121469</v>
      </c>
      <c r="O21" s="5">
        <f t="shared" si="6"/>
        <v>22281.69203286535</v>
      </c>
    </row>
    <row r="22" spans="1:15" s="3" customFormat="1" ht="21" customHeight="1" x14ac:dyDescent="0.25">
      <c r="A22" s="3">
        <v>3</v>
      </c>
      <c r="B22" s="7">
        <v>21</v>
      </c>
      <c r="C22" s="3">
        <v>1210</v>
      </c>
      <c r="D22" s="3">
        <v>1</v>
      </c>
      <c r="E22" s="3">
        <v>134</v>
      </c>
      <c r="F22" s="3">
        <v>15</v>
      </c>
      <c r="G22" s="7">
        <f t="shared" si="7"/>
        <v>7</v>
      </c>
      <c r="H22" s="3">
        <v>8</v>
      </c>
      <c r="I22" s="5">
        <f t="shared" si="8"/>
        <v>53.333333333333336</v>
      </c>
      <c r="J22" s="5">
        <f t="shared" si="1"/>
        <v>19322.333190026031</v>
      </c>
      <c r="K22" s="5">
        <f t="shared" si="2"/>
        <v>47746.482927568606</v>
      </c>
      <c r="L22" s="5">
        <f t="shared" si="3"/>
        <v>9017.0888220121469</v>
      </c>
      <c r="M22" s="5">
        <f t="shared" si="4"/>
        <v>22281.69203286535</v>
      </c>
      <c r="N22" s="5">
        <f t="shared" si="5"/>
        <v>10305.244368013882</v>
      </c>
      <c r="O22" s="5">
        <f t="shared" si="6"/>
        <v>25464.790894703256</v>
      </c>
    </row>
    <row r="23" spans="1:15" s="3" customFormat="1" ht="21" customHeight="1" x14ac:dyDescent="0.25">
      <c r="A23" s="3">
        <v>3</v>
      </c>
      <c r="B23" s="7">
        <v>22</v>
      </c>
      <c r="C23" s="3">
        <v>1231</v>
      </c>
      <c r="D23" s="3">
        <v>1</v>
      </c>
      <c r="E23" s="3">
        <v>170</v>
      </c>
      <c r="F23" s="3">
        <v>8</v>
      </c>
      <c r="G23" s="7">
        <f t="shared" si="7"/>
        <v>0</v>
      </c>
      <c r="H23" s="3">
        <v>8</v>
      </c>
      <c r="I23" s="5">
        <f t="shared" si="8"/>
        <v>100</v>
      </c>
      <c r="J23" s="5">
        <f t="shared" si="1"/>
        <v>10305.244368013882</v>
      </c>
      <c r="K23" s="5">
        <f t="shared" si="2"/>
        <v>25464.790894703256</v>
      </c>
      <c r="L23" s="5">
        <f t="shared" si="3"/>
        <v>0</v>
      </c>
      <c r="M23" s="5">
        <f t="shared" si="4"/>
        <v>0</v>
      </c>
      <c r="N23" s="5">
        <f t="shared" si="5"/>
        <v>10305.244368013882</v>
      </c>
      <c r="O23" s="5">
        <f t="shared" si="6"/>
        <v>25464.790894703256</v>
      </c>
    </row>
    <row r="24" spans="1:15" s="3" customFormat="1" ht="21" customHeight="1" x14ac:dyDescent="0.25">
      <c r="A24" s="3">
        <v>3</v>
      </c>
      <c r="B24" s="7">
        <v>23</v>
      </c>
      <c r="C24" s="3">
        <v>963</v>
      </c>
      <c r="D24" s="3">
        <v>1</v>
      </c>
      <c r="E24" s="3">
        <v>83</v>
      </c>
      <c r="F24" s="3">
        <v>50</v>
      </c>
      <c r="G24" s="7">
        <f t="shared" si="7"/>
        <v>19</v>
      </c>
      <c r="H24" s="3">
        <v>31</v>
      </c>
      <c r="I24" s="5">
        <f t="shared" si="8"/>
        <v>62</v>
      </c>
      <c r="J24" s="5">
        <f t="shared" si="1"/>
        <v>64407.77730008676</v>
      </c>
      <c r="K24" s="5">
        <f t="shared" si="2"/>
        <v>159154.94309189534</v>
      </c>
      <c r="L24" s="5">
        <f t="shared" si="3"/>
        <v>24474.955374032968</v>
      </c>
      <c r="M24" s="5">
        <f t="shared" si="4"/>
        <v>60478.878374920227</v>
      </c>
      <c r="N24" s="5">
        <f t="shared" si="5"/>
        <v>39932.821926053795</v>
      </c>
      <c r="O24" s="5">
        <f t="shared" si="6"/>
        <v>98676.064716975117</v>
      </c>
    </row>
    <row r="25" spans="1:15" s="3" customFormat="1" ht="21" customHeight="1" x14ac:dyDescent="0.25">
      <c r="A25" s="3">
        <v>3</v>
      </c>
      <c r="B25" s="7">
        <v>24</v>
      </c>
      <c r="C25" s="3">
        <v>981</v>
      </c>
      <c r="D25" s="3">
        <v>1</v>
      </c>
      <c r="E25" s="3">
        <v>57</v>
      </c>
      <c r="F25" s="3">
        <v>64</v>
      </c>
      <c r="G25" s="7">
        <f t="shared" si="7"/>
        <v>58</v>
      </c>
      <c r="H25" s="3">
        <v>6</v>
      </c>
      <c r="I25" s="5">
        <f t="shared" si="8"/>
        <v>9.375</v>
      </c>
      <c r="J25" s="5">
        <f t="shared" si="1"/>
        <v>82441.954944111058</v>
      </c>
      <c r="K25" s="5">
        <f t="shared" si="2"/>
        <v>203718.32715762604</v>
      </c>
      <c r="L25" s="5">
        <f t="shared" si="3"/>
        <v>74713.021668100642</v>
      </c>
      <c r="M25" s="5">
        <f t="shared" si="4"/>
        <v>184619.73398659861</v>
      </c>
      <c r="N25" s="5">
        <f t="shared" si="5"/>
        <v>7728.9332760104107</v>
      </c>
      <c r="O25" s="5">
        <f t="shared" si="6"/>
        <v>19098.593171027442</v>
      </c>
    </row>
    <row r="26" spans="1:15" ht="21" customHeight="1" x14ac:dyDescent="0.25">
      <c r="A26" s="8">
        <v>4</v>
      </c>
      <c r="B26" s="9">
        <v>25</v>
      </c>
      <c r="C26" s="10">
        <v>1245</v>
      </c>
      <c r="D26" s="10"/>
      <c r="E26" s="10"/>
      <c r="F26" s="8"/>
      <c r="G26" s="8"/>
      <c r="H26" s="8"/>
      <c r="I26" s="11"/>
      <c r="J26" s="11"/>
      <c r="K26" s="11"/>
      <c r="L26" s="11"/>
      <c r="M26" s="11"/>
      <c r="N26" s="11"/>
      <c r="O26" s="11"/>
    </row>
    <row r="27" spans="1:15" ht="21" customHeight="1" x14ac:dyDescent="0.25">
      <c r="A27" s="3">
        <v>4</v>
      </c>
      <c r="B27" s="7">
        <v>26</v>
      </c>
      <c r="C27" s="2">
        <v>1268</v>
      </c>
      <c r="D27" s="2">
        <v>10</v>
      </c>
      <c r="E27" s="2">
        <v>300</v>
      </c>
      <c r="F27" s="3">
        <v>1</v>
      </c>
      <c r="G27" s="7">
        <f t="shared" si="7"/>
        <v>1</v>
      </c>
      <c r="H27" s="3">
        <v>0</v>
      </c>
      <c r="I27" s="5">
        <f t="shared" ref="I27:I33" si="9">H27/F27*100</f>
        <v>0</v>
      </c>
      <c r="J27" s="5">
        <f t="shared" ref="J27:J33" si="10">($F27/(PI()*($D27^2)))*4046.86</f>
        <v>12.881555460017351</v>
      </c>
      <c r="K27" s="5">
        <f t="shared" ref="K27:K33" si="11">($F27/(PI()*($D27^2)))*10000</f>
        <v>31.830988618379067</v>
      </c>
      <c r="L27" s="5">
        <f t="shared" ref="L27:L33" si="12">($G27/(PI()*($D27^2)))*4046.86</f>
        <v>12.881555460017351</v>
      </c>
      <c r="M27" s="5">
        <f t="shared" ref="M27:M33" si="13">($G27/(PI()*($D27^2)))*10000</f>
        <v>31.830988618379067</v>
      </c>
      <c r="N27" s="5">
        <f t="shared" ref="N27:N33" si="14">($H27/(PI()*($D27^2)))*4046.86</f>
        <v>0</v>
      </c>
      <c r="O27" s="5">
        <f t="shared" ref="O27:O33" si="15">($H27/(PI()*($D27^2)))*10000</f>
        <v>0</v>
      </c>
    </row>
    <row r="28" spans="1:15" ht="21" customHeight="1" x14ac:dyDescent="0.25">
      <c r="A28" s="3">
        <v>4</v>
      </c>
      <c r="B28" s="7">
        <v>27</v>
      </c>
      <c r="C28" s="2">
        <v>1218</v>
      </c>
      <c r="D28" s="2">
        <v>1</v>
      </c>
      <c r="E28" s="2">
        <v>200</v>
      </c>
      <c r="F28" s="3">
        <v>4</v>
      </c>
      <c r="G28" s="7">
        <f t="shared" si="7"/>
        <v>4</v>
      </c>
      <c r="H28" s="3">
        <v>0</v>
      </c>
      <c r="I28" s="5">
        <f t="shared" si="9"/>
        <v>0</v>
      </c>
      <c r="J28" s="5">
        <f t="shared" si="10"/>
        <v>5152.6221840069411</v>
      </c>
      <c r="K28" s="5">
        <f t="shared" si="11"/>
        <v>12732.395447351628</v>
      </c>
      <c r="L28" s="5">
        <f t="shared" si="12"/>
        <v>5152.6221840069411</v>
      </c>
      <c r="M28" s="5">
        <f t="shared" si="13"/>
        <v>12732.395447351628</v>
      </c>
      <c r="N28" s="5">
        <f t="shared" si="14"/>
        <v>0</v>
      </c>
      <c r="O28" s="5">
        <f t="shared" si="15"/>
        <v>0</v>
      </c>
    </row>
    <row r="29" spans="1:15" ht="21" customHeight="1" x14ac:dyDescent="0.25">
      <c r="A29" s="3">
        <v>4</v>
      </c>
      <c r="B29" s="7">
        <v>28</v>
      </c>
      <c r="C29" s="2">
        <v>1071</v>
      </c>
      <c r="D29" s="2">
        <v>2</v>
      </c>
      <c r="E29" s="2">
        <v>100</v>
      </c>
      <c r="F29" s="3">
        <v>4</v>
      </c>
      <c r="G29" s="7">
        <f t="shared" si="7"/>
        <v>3</v>
      </c>
      <c r="H29" s="3">
        <v>1</v>
      </c>
      <c r="I29" s="5">
        <f t="shared" si="9"/>
        <v>25</v>
      </c>
      <c r="J29" s="5">
        <f t="shared" si="10"/>
        <v>1288.1555460017353</v>
      </c>
      <c r="K29" s="5">
        <f t="shared" si="11"/>
        <v>3183.098861837907</v>
      </c>
      <c r="L29" s="5">
        <f t="shared" si="12"/>
        <v>966.11665950130134</v>
      </c>
      <c r="M29" s="5">
        <f t="shared" si="13"/>
        <v>2387.3241463784302</v>
      </c>
      <c r="N29" s="5">
        <f t="shared" si="14"/>
        <v>322.03888650043382</v>
      </c>
      <c r="O29" s="5">
        <f t="shared" si="15"/>
        <v>795.77471545947674</v>
      </c>
    </row>
    <row r="30" spans="1:15" ht="21" customHeight="1" x14ac:dyDescent="0.25">
      <c r="A30" s="3">
        <v>4</v>
      </c>
      <c r="B30" s="7">
        <v>29</v>
      </c>
      <c r="C30" s="2">
        <v>807</v>
      </c>
      <c r="D30" s="2">
        <v>1</v>
      </c>
      <c r="E30" s="2">
        <v>5</v>
      </c>
      <c r="F30" s="3">
        <v>119</v>
      </c>
      <c r="G30" s="7">
        <f t="shared" si="7"/>
        <v>86</v>
      </c>
      <c r="H30" s="3">
        <v>33</v>
      </c>
      <c r="I30" s="5">
        <f t="shared" si="9"/>
        <v>27.731092436974791</v>
      </c>
      <c r="J30" s="5">
        <f t="shared" si="10"/>
        <v>153290.50997420651</v>
      </c>
      <c r="K30" s="5">
        <f t="shared" si="11"/>
        <v>378788.76455871091</v>
      </c>
      <c r="L30" s="5">
        <f t="shared" si="12"/>
        <v>110781.37695614922</v>
      </c>
      <c r="M30" s="5">
        <f t="shared" si="13"/>
        <v>273746.50211806002</v>
      </c>
      <c r="N30" s="5">
        <f t="shared" si="14"/>
        <v>42509.133018057262</v>
      </c>
      <c r="O30" s="5">
        <f t="shared" si="15"/>
        <v>105042.26244065093</v>
      </c>
    </row>
    <row r="31" spans="1:15" ht="21" customHeight="1" x14ac:dyDescent="0.25">
      <c r="A31" s="3">
        <v>4</v>
      </c>
      <c r="B31" s="7">
        <v>30</v>
      </c>
      <c r="C31" s="2">
        <v>1131</v>
      </c>
      <c r="D31" s="2">
        <v>2</v>
      </c>
      <c r="E31" s="2">
        <v>98</v>
      </c>
      <c r="F31" s="3">
        <v>5</v>
      </c>
      <c r="G31" s="7">
        <f t="shared" si="7"/>
        <v>1</v>
      </c>
      <c r="H31" s="3">
        <v>4</v>
      </c>
      <c r="I31" s="5">
        <f t="shared" si="9"/>
        <v>80</v>
      </c>
      <c r="J31" s="5">
        <f t="shared" si="10"/>
        <v>1610.1944325021691</v>
      </c>
      <c r="K31" s="5">
        <f t="shared" si="11"/>
        <v>3978.8735772973837</v>
      </c>
      <c r="L31" s="5">
        <f t="shared" si="12"/>
        <v>322.03888650043382</v>
      </c>
      <c r="M31" s="5">
        <f t="shared" si="13"/>
        <v>795.77471545947674</v>
      </c>
      <c r="N31" s="5">
        <f t="shared" si="14"/>
        <v>1288.1555460017353</v>
      </c>
      <c r="O31" s="5">
        <f t="shared" si="15"/>
        <v>3183.098861837907</v>
      </c>
    </row>
    <row r="32" spans="1:15" ht="21" customHeight="1" x14ac:dyDescent="0.25">
      <c r="A32" s="3">
        <v>4</v>
      </c>
      <c r="B32" s="7">
        <v>31</v>
      </c>
      <c r="C32" s="2">
        <v>1221</v>
      </c>
      <c r="D32" s="2">
        <v>1</v>
      </c>
      <c r="E32" s="2">
        <v>210</v>
      </c>
      <c r="F32" s="3">
        <v>11</v>
      </c>
      <c r="G32" s="7">
        <f t="shared" si="7"/>
        <v>7</v>
      </c>
      <c r="H32" s="3">
        <v>4</v>
      </c>
      <c r="I32" s="5">
        <f t="shared" si="9"/>
        <v>36.363636363636367</v>
      </c>
      <c r="J32" s="5">
        <f t="shared" si="10"/>
        <v>14169.711006019088</v>
      </c>
      <c r="K32" s="5">
        <f t="shared" si="11"/>
        <v>35014.087480216978</v>
      </c>
      <c r="L32" s="5">
        <f t="shared" si="12"/>
        <v>9017.0888220121469</v>
      </c>
      <c r="M32" s="5">
        <f t="shared" si="13"/>
        <v>22281.69203286535</v>
      </c>
      <c r="N32" s="5">
        <f t="shared" si="14"/>
        <v>5152.6221840069411</v>
      </c>
      <c r="O32" s="5">
        <f t="shared" si="15"/>
        <v>12732.395447351628</v>
      </c>
    </row>
    <row r="33" spans="1:15" ht="21" customHeight="1" x14ac:dyDescent="0.25">
      <c r="A33" s="3">
        <v>4</v>
      </c>
      <c r="B33" s="7">
        <v>32</v>
      </c>
      <c r="C33" s="2">
        <v>1264</v>
      </c>
      <c r="D33" s="2">
        <v>1</v>
      </c>
      <c r="E33" s="2">
        <v>310</v>
      </c>
      <c r="F33" s="3">
        <v>2</v>
      </c>
      <c r="G33" s="7">
        <f t="shared" si="7"/>
        <v>2</v>
      </c>
      <c r="H33" s="3">
        <v>0</v>
      </c>
      <c r="I33" s="3">
        <f t="shared" si="9"/>
        <v>0</v>
      </c>
      <c r="J33" s="5">
        <f t="shared" si="10"/>
        <v>2576.3110920034705</v>
      </c>
      <c r="K33" s="5">
        <f t="shared" si="11"/>
        <v>6366.1977236758139</v>
      </c>
      <c r="L33" s="5">
        <f t="shared" si="12"/>
        <v>2576.3110920034705</v>
      </c>
      <c r="M33" s="5">
        <f t="shared" si="13"/>
        <v>6366.1977236758139</v>
      </c>
      <c r="N33" s="5">
        <f t="shared" si="14"/>
        <v>0</v>
      </c>
      <c r="O33" s="5">
        <f t="shared" si="15"/>
        <v>0</v>
      </c>
    </row>
    <row r="34" spans="1:15" x14ac:dyDescent="0.25">
      <c r="M34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Redwood Mtn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Bryant Baker</dc:creator>
  <cp:lastModifiedBy>MDPI</cp:lastModifiedBy>
  <dcterms:created xsi:type="dcterms:W3CDTF">2023-06-28T05:51:03Z</dcterms:created>
  <dcterms:modified xsi:type="dcterms:W3CDTF">2024-01-31T07:47:56Z</dcterms:modified>
</cp:coreProperties>
</file>