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uario\Desktop\UNIVERSIDAD\IETCC_2023_Pascual Saura\202302_Artículo Carbonatación_situación\REVISIONES CMD_20230523\Supplementary material\Main data results\"/>
    </mc:Choice>
  </mc:AlternateContent>
  <xr:revisionPtr revIDLastSave="0" documentId="13_ncr:1_{941760FB-FCE7-4826-AF4F-301F85617BBE}" xr6:coauthVersionLast="47" xr6:coauthVersionMax="47" xr10:uidLastSave="{00000000-0000-0000-0000-000000000000}"/>
  <bookViews>
    <workbookView xWindow="-103" yWindow="-103" windowWidth="23657" windowHeight="15240" activeTab="1" xr2:uid="{00000000-000D-0000-FFFF-FFFF00000000}"/>
  </bookViews>
  <sheets>
    <sheet name="DatosSI" sheetId="1" r:id="rId1"/>
    <sheet name="Datos art" sheetId="3" r:id="rId2"/>
    <sheet name="Informe de compatibilidad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7" i="3" l="1"/>
  <c r="Q87" i="3"/>
  <c r="S87" i="3" s="1"/>
  <c r="W87" i="3" s="1"/>
  <c r="M87" i="3"/>
  <c r="N87" i="3" s="1"/>
  <c r="V87" i="3" s="1"/>
  <c r="U86" i="3"/>
  <c r="Q86" i="3"/>
  <c r="S86" i="3" s="1"/>
  <c r="W86" i="3" s="1"/>
  <c r="M86" i="3"/>
  <c r="N86" i="3" s="1"/>
  <c r="V86" i="3" s="1"/>
  <c r="U85" i="3"/>
  <c r="Q85" i="3"/>
  <c r="S85" i="3" s="1"/>
  <c r="W85" i="3" s="1"/>
  <c r="X85" i="3" s="1"/>
  <c r="M85" i="3"/>
  <c r="N85" i="3" s="1"/>
  <c r="V85" i="3" s="1"/>
  <c r="U84" i="3"/>
  <c r="Q84" i="3"/>
  <c r="S84" i="3" s="1"/>
  <c r="W84" i="3" s="1"/>
  <c r="M84" i="3"/>
  <c r="N84" i="3" s="1"/>
  <c r="V84" i="3" s="1"/>
  <c r="U83" i="3"/>
  <c r="Q83" i="3"/>
  <c r="S83" i="3" s="1"/>
  <c r="W83" i="3" s="1"/>
  <c r="M83" i="3"/>
  <c r="N83" i="3" s="1"/>
  <c r="V83" i="3" s="1"/>
  <c r="U82" i="3"/>
  <c r="Q82" i="3"/>
  <c r="S82" i="3" s="1"/>
  <c r="W82" i="3" s="1"/>
  <c r="M82" i="3"/>
  <c r="N82" i="3" s="1"/>
  <c r="V82" i="3" s="1"/>
  <c r="U81" i="3"/>
  <c r="Q81" i="3"/>
  <c r="S81" i="3" s="1"/>
  <c r="W81" i="3" s="1"/>
  <c r="M81" i="3"/>
  <c r="N81" i="3" s="1"/>
  <c r="V81" i="3" s="1"/>
  <c r="U80" i="3"/>
  <c r="Q80" i="3"/>
  <c r="S80" i="3" s="1"/>
  <c r="W80" i="3" s="1"/>
  <c r="M80" i="3"/>
  <c r="N80" i="3" s="1"/>
  <c r="V80" i="3" s="1"/>
  <c r="U79" i="3"/>
  <c r="Q79" i="3"/>
  <c r="S79" i="3" s="1"/>
  <c r="W79" i="3" s="1"/>
  <c r="M79" i="3"/>
  <c r="N79" i="3" s="1"/>
  <c r="V79" i="3" s="1"/>
  <c r="U78" i="3"/>
  <c r="Q78" i="3"/>
  <c r="S78" i="3" s="1"/>
  <c r="W78" i="3" s="1"/>
  <c r="M78" i="3"/>
  <c r="N78" i="3" s="1"/>
  <c r="V78" i="3" s="1"/>
  <c r="U77" i="3"/>
  <c r="Q77" i="3"/>
  <c r="S77" i="3" s="1"/>
  <c r="W77" i="3" s="1"/>
  <c r="X77" i="3" s="1"/>
  <c r="M77" i="3"/>
  <c r="N77" i="3" s="1"/>
  <c r="V77" i="3" s="1"/>
  <c r="U76" i="3"/>
  <c r="Q76" i="3"/>
  <c r="S76" i="3" s="1"/>
  <c r="W76" i="3" s="1"/>
  <c r="M76" i="3"/>
  <c r="N76" i="3" s="1"/>
  <c r="V76" i="3" s="1"/>
  <c r="U75" i="3"/>
  <c r="Q75" i="3"/>
  <c r="S75" i="3" s="1"/>
  <c r="W75" i="3" s="1"/>
  <c r="M75" i="3"/>
  <c r="N75" i="3" s="1"/>
  <c r="V75" i="3" s="1"/>
  <c r="U74" i="3"/>
  <c r="Q74" i="3"/>
  <c r="S74" i="3" s="1"/>
  <c r="W74" i="3" s="1"/>
  <c r="M74" i="3"/>
  <c r="N74" i="3" s="1"/>
  <c r="V74" i="3" s="1"/>
  <c r="U73" i="3"/>
  <c r="Q73" i="3"/>
  <c r="S73" i="3" s="1"/>
  <c r="W73" i="3" s="1"/>
  <c r="X73" i="3" s="1"/>
  <c r="M73" i="3"/>
  <c r="N73" i="3" s="1"/>
  <c r="V73" i="3" s="1"/>
  <c r="U72" i="3"/>
  <c r="Q72" i="3"/>
  <c r="S72" i="3" s="1"/>
  <c r="W72" i="3" s="1"/>
  <c r="M72" i="3"/>
  <c r="N72" i="3" s="1"/>
  <c r="V72" i="3" s="1"/>
  <c r="U71" i="3"/>
  <c r="Q71" i="3"/>
  <c r="S71" i="3" s="1"/>
  <c r="W71" i="3" s="1"/>
  <c r="M71" i="3"/>
  <c r="N71" i="3" s="1"/>
  <c r="V71" i="3" s="1"/>
  <c r="U70" i="3"/>
  <c r="Q70" i="3"/>
  <c r="S70" i="3" s="1"/>
  <c r="W70" i="3" s="1"/>
  <c r="M70" i="3"/>
  <c r="N70" i="3" s="1"/>
  <c r="V70" i="3" s="1"/>
  <c r="U69" i="3"/>
  <c r="Q69" i="3"/>
  <c r="S69" i="3" s="1"/>
  <c r="W69" i="3" s="1"/>
  <c r="X69" i="3" s="1"/>
  <c r="M69" i="3"/>
  <c r="N69" i="3" s="1"/>
  <c r="V69" i="3" s="1"/>
  <c r="U68" i="3"/>
  <c r="Q68" i="3"/>
  <c r="S68" i="3" s="1"/>
  <c r="W68" i="3" s="1"/>
  <c r="M68" i="3"/>
  <c r="N68" i="3" s="1"/>
  <c r="V68" i="3" s="1"/>
  <c r="U67" i="3"/>
  <c r="Q67" i="3"/>
  <c r="S67" i="3" s="1"/>
  <c r="W67" i="3" s="1"/>
  <c r="M67" i="3"/>
  <c r="N67" i="3" s="1"/>
  <c r="V67" i="3" s="1"/>
  <c r="U66" i="3"/>
  <c r="Q66" i="3"/>
  <c r="S66" i="3" s="1"/>
  <c r="W66" i="3" s="1"/>
  <c r="M66" i="3"/>
  <c r="N66" i="3" s="1"/>
  <c r="V66" i="3" s="1"/>
  <c r="U65" i="3"/>
  <c r="Q65" i="3"/>
  <c r="S65" i="3" s="1"/>
  <c r="W65" i="3" s="1"/>
  <c r="X65" i="3" s="1"/>
  <c r="M65" i="3"/>
  <c r="N65" i="3" s="1"/>
  <c r="V65" i="3" s="1"/>
  <c r="U64" i="3"/>
  <c r="Q64" i="3"/>
  <c r="S64" i="3" s="1"/>
  <c r="W64" i="3" s="1"/>
  <c r="M64" i="3"/>
  <c r="N64" i="3" s="1"/>
  <c r="V64" i="3" s="1"/>
  <c r="Q63" i="3"/>
  <c r="S63" i="3" s="1"/>
  <c r="W63" i="3" s="1"/>
  <c r="M63" i="3"/>
  <c r="N63" i="3" s="1"/>
  <c r="V63" i="3" s="1"/>
  <c r="Q62" i="3"/>
  <c r="S62" i="3" s="1"/>
  <c r="W62" i="3" s="1"/>
  <c r="N62" i="3"/>
  <c r="V62" i="3" s="1"/>
  <c r="M62" i="3"/>
  <c r="Q61" i="3"/>
  <c r="S61" i="3" s="1"/>
  <c r="W61" i="3" s="1"/>
  <c r="M61" i="3"/>
  <c r="N61" i="3" s="1"/>
  <c r="V61" i="3" s="1"/>
  <c r="Q60" i="3"/>
  <c r="S60" i="3" s="1"/>
  <c r="W60" i="3" s="1"/>
  <c r="X60" i="3" s="1"/>
  <c r="M60" i="3"/>
  <c r="N60" i="3" s="1"/>
  <c r="V60" i="3" s="1"/>
  <c r="Q59" i="3"/>
  <c r="S59" i="3" s="1"/>
  <c r="W59" i="3" s="1"/>
  <c r="M59" i="3"/>
  <c r="N59" i="3" s="1"/>
  <c r="V59" i="3" s="1"/>
  <c r="S58" i="3"/>
  <c r="W58" i="3" s="1"/>
  <c r="Q58" i="3"/>
  <c r="M58" i="3"/>
  <c r="N58" i="3" s="1"/>
  <c r="V58" i="3" s="1"/>
  <c r="Q57" i="3"/>
  <c r="S57" i="3" s="1"/>
  <c r="W57" i="3" s="1"/>
  <c r="X57" i="3" s="1"/>
  <c r="M57" i="3"/>
  <c r="N57" i="3" s="1"/>
  <c r="V57" i="3" s="1"/>
  <c r="S56" i="3"/>
  <c r="W56" i="3" s="1"/>
  <c r="Q56" i="3"/>
  <c r="N56" i="3"/>
  <c r="V56" i="3" s="1"/>
  <c r="M56" i="3"/>
  <c r="Q55" i="3"/>
  <c r="S55" i="3" s="1"/>
  <c r="W55" i="3" s="1"/>
  <c r="M55" i="3"/>
  <c r="N55" i="3" s="1"/>
  <c r="V55" i="3" s="1"/>
  <c r="Q54" i="3"/>
  <c r="S54" i="3" s="1"/>
  <c r="W54" i="3" s="1"/>
  <c r="M54" i="3"/>
  <c r="N54" i="3" s="1"/>
  <c r="V54" i="3" s="1"/>
  <c r="X53" i="3"/>
  <c r="Q53" i="3"/>
  <c r="S53" i="3" s="1"/>
  <c r="M53" i="3"/>
  <c r="N53" i="3" s="1"/>
  <c r="X52" i="3"/>
  <c r="Q52" i="3"/>
  <c r="S52" i="3" s="1"/>
  <c r="N52" i="3"/>
  <c r="M52" i="3"/>
  <c r="X51" i="3"/>
  <c r="Q51" i="3"/>
  <c r="S51" i="3" s="1"/>
  <c r="M51" i="3"/>
  <c r="N51" i="3" s="1"/>
  <c r="X50" i="3"/>
  <c r="Q50" i="3"/>
  <c r="S50" i="3" s="1"/>
  <c r="N50" i="3"/>
  <c r="M50" i="3"/>
  <c r="X49" i="3"/>
  <c r="Q49" i="3"/>
  <c r="S49" i="3" s="1"/>
  <c r="M49" i="3"/>
  <c r="N49" i="3" s="1"/>
  <c r="X48" i="3"/>
  <c r="Q48" i="3"/>
  <c r="S48" i="3" s="1"/>
  <c r="M48" i="3"/>
  <c r="N48" i="3" s="1"/>
  <c r="X47" i="3"/>
  <c r="Q47" i="3"/>
  <c r="S47" i="3" s="1"/>
  <c r="M47" i="3"/>
  <c r="N47" i="3" s="1"/>
  <c r="X46" i="3"/>
  <c r="Q46" i="3"/>
  <c r="S46" i="3" s="1"/>
  <c r="M46" i="3"/>
  <c r="N46" i="3" s="1"/>
  <c r="X45" i="3"/>
  <c r="Q45" i="3"/>
  <c r="S45" i="3" s="1"/>
  <c r="M45" i="3"/>
  <c r="N45" i="3" s="1"/>
  <c r="X44" i="3"/>
  <c r="Q44" i="3"/>
  <c r="S44" i="3" s="1"/>
  <c r="M44" i="3"/>
  <c r="N44" i="3" s="1"/>
  <c r="X43" i="3"/>
  <c r="Q43" i="3"/>
  <c r="S43" i="3" s="1"/>
  <c r="M43" i="3"/>
  <c r="N43" i="3" s="1"/>
  <c r="X42" i="3"/>
  <c r="Q42" i="3"/>
  <c r="S42" i="3" s="1"/>
  <c r="M42" i="3"/>
  <c r="N42" i="3" s="1"/>
  <c r="X41" i="3"/>
  <c r="Q41" i="3"/>
  <c r="S41" i="3" s="1"/>
  <c r="M41" i="3"/>
  <c r="N41" i="3" s="1"/>
  <c r="X40" i="3"/>
  <c r="Q40" i="3"/>
  <c r="S40" i="3" s="1"/>
  <c r="M40" i="3"/>
  <c r="N40" i="3" s="1"/>
  <c r="X39" i="3"/>
  <c r="Q39" i="3"/>
  <c r="S39" i="3" s="1"/>
  <c r="M39" i="3"/>
  <c r="N39" i="3" s="1"/>
  <c r="X38" i="3"/>
  <c r="Q38" i="3"/>
  <c r="S38" i="3" s="1"/>
  <c r="M38" i="3"/>
  <c r="N38" i="3" s="1"/>
  <c r="X37" i="3"/>
  <c r="Q37" i="3"/>
  <c r="S37" i="3" s="1"/>
  <c r="M37" i="3"/>
  <c r="N37" i="3" s="1"/>
  <c r="X36" i="3"/>
  <c r="Q36" i="3"/>
  <c r="S36" i="3" s="1"/>
  <c r="M36" i="3"/>
  <c r="N36" i="3" s="1"/>
  <c r="X35" i="3"/>
  <c r="Q35" i="3"/>
  <c r="S35" i="3" s="1"/>
  <c r="M35" i="3"/>
  <c r="N35" i="3" s="1"/>
  <c r="X34" i="3"/>
  <c r="S34" i="3"/>
  <c r="Q34" i="3"/>
  <c r="M34" i="3"/>
  <c r="N34" i="3" s="1"/>
  <c r="X33" i="3"/>
  <c r="Q33" i="3"/>
  <c r="S33" i="3" s="1"/>
  <c r="M33" i="3"/>
  <c r="N33" i="3" s="1"/>
  <c r="X32" i="3"/>
  <c r="S32" i="3"/>
  <c r="Q32" i="3"/>
  <c r="M32" i="3"/>
  <c r="N32" i="3" s="1"/>
  <c r="X31" i="3"/>
  <c r="Q31" i="3"/>
  <c r="S31" i="3" s="1"/>
  <c r="M31" i="3"/>
  <c r="N31" i="3" s="1"/>
  <c r="X30" i="3"/>
  <c r="Q30" i="3"/>
  <c r="S30" i="3" s="1"/>
  <c r="N30" i="3"/>
  <c r="M30" i="3"/>
  <c r="X29" i="3"/>
  <c r="Q29" i="3"/>
  <c r="S29" i="3" s="1"/>
  <c r="M29" i="3"/>
  <c r="N29" i="3" s="1"/>
  <c r="X28" i="3"/>
  <c r="S28" i="3"/>
  <c r="Q28" i="3"/>
  <c r="N28" i="3"/>
  <c r="M28" i="3"/>
  <c r="X27" i="3"/>
  <c r="Q27" i="3"/>
  <c r="S27" i="3" s="1"/>
  <c r="M27" i="3"/>
  <c r="N27" i="3" s="1"/>
  <c r="X26" i="3"/>
  <c r="S26" i="3"/>
  <c r="Q26" i="3"/>
  <c r="N26" i="3"/>
  <c r="M26" i="3"/>
  <c r="X25" i="3"/>
  <c r="Q25" i="3"/>
  <c r="S25" i="3" s="1"/>
  <c r="M25" i="3"/>
  <c r="N25" i="3" s="1"/>
  <c r="X24" i="3"/>
  <c r="Q24" i="3"/>
  <c r="S24" i="3" s="1"/>
  <c r="M24" i="3"/>
  <c r="N24" i="3" s="1"/>
  <c r="X23" i="3"/>
  <c r="Q23" i="3"/>
  <c r="S23" i="3" s="1"/>
  <c r="M23" i="3"/>
  <c r="N23" i="3" s="1"/>
  <c r="X22" i="3"/>
  <c r="Q22" i="3"/>
  <c r="S22" i="3" s="1"/>
  <c r="M22" i="3"/>
  <c r="N22" i="3" s="1"/>
  <c r="X21" i="3"/>
  <c r="Q21" i="3"/>
  <c r="S21" i="3" s="1"/>
  <c r="M21" i="3"/>
  <c r="N21" i="3" s="1"/>
  <c r="X20" i="3"/>
  <c r="Q20" i="3"/>
  <c r="S20" i="3" s="1"/>
  <c r="M20" i="3"/>
  <c r="N20" i="3" s="1"/>
  <c r="X19" i="3"/>
  <c r="Q19" i="3"/>
  <c r="S19" i="3" s="1"/>
  <c r="M19" i="3"/>
  <c r="N19" i="3" s="1"/>
  <c r="X18" i="3"/>
  <c r="Q18" i="3"/>
  <c r="S18" i="3" s="1"/>
  <c r="M18" i="3"/>
  <c r="N18" i="3" s="1"/>
  <c r="X17" i="3"/>
  <c r="Q17" i="3"/>
  <c r="S17" i="3" s="1"/>
  <c r="M17" i="3"/>
  <c r="N17" i="3" s="1"/>
  <c r="X16" i="3"/>
  <c r="Q16" i="3"/>
  <c r="S16" i="3" s="1"/>
  <c r="M16" i="3"/>
  <c r="N16" i="3" s="1"/>
  <c r="X15" i="3"/>
  <c r="Q15" i="3"/>
  <c r="S15" i="3" s="1"/>
  <c r="M15" i="3"/>
  <c r="N15" i="3" s="1"/>
  <c r="X14" i="3"/>
  <c r="Q14" i="3"/>
  <c r="S14" i="3" s="1"/>
  <c r="M14" i="3"/>
  <c r="N14" i="3" s="1"/>
  <c r="X13" i="3"/>
  <c r="Q13" i="3"/>
  <c r="S13" i="3" s="1"/>
  <c r="M13" i="3"/>
  <c r="N13" i="3" s="1"/>
  <c r="X12" i="3"/>
  <c r="Q12" i="3"/>
  <c r="S12" i="3" s="1"/>
  <c r="M12" i="3"/>
  <c r="N12" i="3" s="1"/>
  <c r="X11" i="3"/>
  <c r="Q11" i="3"/>
  <c r="S11" i="3" s="1"/>
  <c r="M11" i="3"/>
  <c r="N11" i="3" s="1"/>
  <c r="X10" i="3"/>
  <c r="S10" i="3"/>
  <c r="Q10" i="3"/>
  <c r="M10" i="3"/>
  <c r="N10" i="3" s="1"/>
  <c r="X9" i="3"/>
  <c r="Q9" i="3"/>
  <c r="S9" i="3" s="1"/>
  <c r="M9" i="3"/>
  <c r="N9" i="3" s="1"/>
  <c r="X8" i="3"/>
  <c r="S8" i="3"/>
  <c r="Q8" i="3"/>
  <c r="M8" i="3"/>
  <c r="N8" i="3" s="1"/>
  <c r="X7" i="3"/>
  <c r="Q7" i="3"/>
  <c r="S7" i="3" s="1"/>
  <c r="M7" i="3"/>
  <c r="N7" i="3" s="1"/>
  <c r="X6" i="3"/>
  <c r="Q6" i="3"/>
  <c r="S6" i="3" s="1"/>
  <c r="N6" i="3"/>
  <c r="M6" i="3"/>
  <c r="X5" i="3"/>
  <c r="Q5" i="3"/>
  <c r="S5" i="3" s="1"/>
  <c r="M5" i="3"/>
  <c r="N5" i="3" s="1"/>
  <c r="X4" i="3"/>
  <c r="Q4" i="3"/>
  <c r="S4" i="3" s="1"/>
  <c r="M4" i="3"/>
  <c r="N4" i="3" s="1"/>
  <c r="Q87" i="1"/>
  <c r="S87" i="1" s="1"/>
  <c r="W87" i="1" s="1"/>
  <c r="Q86" i="1"/>
  <c r="S86" i="1" s="1"/>
  <c r="W86" i="1" s="1"/>
  <c r="M87" i="1"/>
  <c r="N87" i="1"/>
  <c r="V87" i="1" s="1"/>
  <c r="U87" i="1"/>
  <c r="M86" i="1"/>
  <c r="N86" i="1" s="1"/>
  <c r="V86" i="1" s="1"/>
  <c r="U86" i="1"/>
  <c r="U82" i="1"/>
  <c r="U83" i="1"/>
  <c r="U84" i="1"/>
  <c r="U85" i="1"/>
  <c r="S82" i="1"/>
  <c r="W82" i="1" s="1"/>
  <c r="X82" i="1" s="1"/>
  <c r="S84" i="1"/>
  <c r="W84" i="1" s="1"/>
  <c r="Q82" i="1"/>
  <c r="Q83" i="1"/>
  <c r="S83" i="1" s="1"/>
  <c r="W83" i="1" s="1"/>
  <c r="X83" i="1" s="1"/>
  <c r="Q84" i="1"/>
  <c r="Q85" i="1"/>
  <c r="S85" i="1" s="1"/>
  <c r="W85" i="1" s="1"/>
  <c r="Q81" i="1"/>
  <c r="S81" i="1"/>
  <c r="W81" i="1" s="1"/>
  <c r="N81" i="1"/>
  <c r="V81" i="1" s="1"/>
  <c r="N85" i="1"/>
  <c r="V85" i="1" s="1"/>
  <c r="U81" i="1"/>
  <c r="M81" i="1"/>
  <c r="M82" i="1"/>
  <c r="N82" i="1" s="1"/>
  <c r="V82" i="1" s="1"/>
  <c r="M83" i="1"/>
  <c r="N83" i="1" s="1"/>
  <c r="V83" i="1" s="1"/>
  <c r="M84" i="1"/>
  <c r="N84" i="1" s="1"/>
  <c r="V84" i="1" s="1"/>
  <c r="M85" i="1"/>
  <c r="Q79" i="1"/>
  <c r="S79" i="1" s="1"/>
  <c r="W79" i="1" s="1"/>
  <c r="Q80" i="1"/>
  <c r="S80" i="1" s="1"/>
  <c r="W80" i="1" s="1"/>
  <c r="X80" i="1" s="1"/>
  <c r="M80" i="1"/>
  <c r="N80" i="1" s="1"/>
  <c r="V80" i="1" s="1"/>
  <c r="U80" i="1"/>
  <c r="Q78" i="1"/>
  <c r="S78" i="1" s="1"/>
  <c r="W78" i="1" s="1"/>
  <c r="M79" i="1"/>
  <c r="N79" i="1" s="1"/>
  <c r="V79" i="1" s="1"/>
  <c r="U79" i="1"/>
  <c r="M78" i="1"/>
  <c r="N78" i="1" s="1"/>
  <c r="V78" i="1" s="1"/>
  <c r="U78" i="1"/>
  <c r="M77" i="1"/>
  <c r="N77" i="1" s="1"/>
  <c r="V77" i="1" s="1"/>
  <c r="U77" i="1"/>
  <c r="M76" i="1"/>
  <c r="N76" i="1" s="1"/>
  <c r="V76" i="1" s="1"/>
  <c r="U76" i="1"/>
  <c r="M75" i="1"/>
  <c r="N75" i="1" s="1"/>
  <c r="V75" i="1" s="1"/>
  <c r="U75" i="1"/>
  <c r="M74" i="1"/>
  <c r="N74" i="1" s="1"/>
  <c r="V74" i="1" s="1"/>
  <c r="U74" i="1"/>
  <c r="M73" i="1"/>
  <c r="N73" i="1" s="1"/>
  <c r="V73" i="1" s="1"/>
  <c r="U73" i="1"/>
  <c r="M72" i="1"/>
  <c r="N72" i="1" s="1"/>
  <c r="V72" i="1" s="1"/>
  <c r="U72" i="1"/>
  <c r="Q73" i="1"/>
  <c r="S73" i="1" s="1"/>
  <c r="W73" i="1" s="1"/>
  <c r="Q74" i="1"/>
  <c r="S74" i="1" s="1"/>
  <c r="W74" i="1" s="1"/>
  <c r="Q75" i="1"/>
  <c r="S75" i="1" s="1"/>
  <c r="W75" i="1" s="1"/>
  <c r="Q76" i="1"/>
  <c r="S76" i="1" s="1"/>
  <c r="W76" i="1" s="1"/>
  <c r="Q77" i="1"/>
  <c r="S77" i="1" s="1"/>
  <c r="W77" i="1" s="1"/>
  <c r="Q72" i="1"/>
  <c r="S72" i="1" s="1"/>
  <c r="W72" i="1" s="1"/>
  <c r="Q71" i="1"/>
  <c r="S71" i="1" s="1"/>
  <c r="W71" i="1" s="1"/>
  <c r="Q70" i="1"/>
  <c r="S70" i="1" s="1"/>
  <c r="W70" i="1" s="1"/>
  <c r="M71" i="1"/>
  <c r="N71" i="1" s="1"/>
  <c r="V71" i="1" s="1"/>
  <c r="U71" i="1"/>
  <c r="M70" i="1"/>
  <c r="N70" i="1" s="1"/>
  <c r="V70" i="1" s="1"/>
  <c r="U70" i="1"/>
  <c r="U64" i="1"/>
  <c r="U65" i="1"/>
  <c r="U66" i="1"/>
  <c r="U67" i="1"/>
  <c r="U68" i="1"/>
  <c r="U69" i="1"/>
  <c r="Q65" i="1"/>
  <c r="S65" i="1" s="1"/>
  <c r="W65" i="1" s="1"/>
  <c r="Q66" i="1"/>
  <c r="S66" i="1" s="1"/>
  <c r="W66" i="1" s="1"/>
  <c r="Q67" i="1"/>
  <c r="S67" i="1" s="1"/>
  <c r="W67" i="1" s="1"/>
  <c r="Q68" i="1"/>
  <c r="S68" i="1" s="1"/>
  <c r="W68" i="1" s="1"/>
  <c r="Q69" i="1"/>
  <c r="S69" i="1" s="1"/>
  <c r="W69" i="1" s="1"/>
  <c r="Q64" i="1"/>
  <c r="S64" i="1" s="1"/>
  <c r="W64" i="1" s="1"/>
  <c r="M64" i="1"/>
  <c r="N64" i="1" s="1"/>
  <c r="V64" i="1" s="1"/>
  <c r="M65" i="1"/>
  <c r="N65" i="1" s="1"/>
  <c r="V65" i="1" s="1"/>
  <c r="M66" i="1"/>
  <c r="N66" i="1" s="1"/>
  <c r="V66" i="1" s="1"/>
  <c r="M67" i="1"/>
  <c r="N67" i="1" s="1"/>
  <c r="V67" i="1" s="1"/>
  <c r="M68" i="1"/>
  <c r="N68" i="1" s="1"/>
  <c r="V68" i="1" s="1"/>
  <c r="M69" i="1"/>
  <c r="N69" i="1" s="1"/>
  <c r="Q54" i="1"/>
  <c r="S54" i="1" s="1"/>
  <c r="W54" i="1" s="1"/>
  <c r="Q55" i="1"/>
  <c r="S55" i="1" s="1"/>
  <c r="W55" i="1" s="1"/>
  <c r="Q56" i="1"/>
  <c r="S56" i="1" s="1"/>
  <c r="W56" i="1" s="1"/>
  <c r="Q57" i="1"/>
  <c r="S57" i="1" s="1"/>
  <c r="W57" i="1" s="1"/>
  <c r="Q58" i="1"/>
  <c r="S58" i="1" s="1"/>
  <c r="W58" i="1" s="1"/>
  <c r="Q59" i="1"/>
  <c r="S59" i="1" s="1"/>
  <c r="W59" i="1" s="1"/>
  <c r="Q60" i="1"/>
  <c r="S60" i="1" s="1"/>
  <c r="W60" i="1" s="1"/>
  <c r="Q61" i="1"/>
  <c r="S61" i="1" s="1"/>
  <c r="W61" i="1" s="1"/>
  <c r="Q62" i="1"/>
  <c r="S62" i="1" s="1"/>
  <c r="W62" i="1" s="1"/>
  <c r="Q63" i="1"/>
  <c r="S63" i="1" s="1"/>
  <c r="W63" i="1" s="1"/>
  <c r="M63" i="1"/>
  <c r="N63" i="1" s="1"/>
  <c r="V63" i="1" s="1"/>
  <c r="M62" i="1"/>
  <c r="N62" i="1" s="1"/>
  <c r="V62" i="1" s="1"/>
  <c r="M61" i="1"/>
  <c r="N61" i="1" s="1"/>
  <c r="V61" i="1" s="1"/>
  <c r="M60" i="1"/>
  <c r="N60" i="1" s="1"/>
  <c r="V60" i="1" s="1"/>
  <c r="M59" i="1"/>
  <c r="N59" i="1" s="1"/>
  <c r="V59" i="1" s="1"/>
  <c r="M58" i="1"/>
  <c r="N58" i="1" s="1"/>
  <c r="V58" i="1" s="1"/>
  <c r="M57" i="1"/>
  <c r="N57" i="1" s="1"/>
  <c r="V57" i="1" s="1"/>
  <c r="M56" i="1"/>
  <c r="N56" i="1" s="1"/>
  <c r="V56" i="1" s="1"/>
  <c r="M55" i="1"/>
  <c r="N55" i="1" s="1"/>
  <c r="V55" i="1" s="1"/>
  <c r="M54" i="1"/>
  <c r="N54" i="1" s="1"/>
  <c r="V54" i="1" s="1"/>
  <c r="X53" i="1"/>
  <c r="X52" i="1"/>
  <c r="X51" i="1"/>
  <c r="Q51" i="1"/>
  <c r="S51" i="1" s="1"/>
  <c r="Q52" i="1"/>
  <c r="S52" i="1" s="1"/>
  <c r="Q53" i="1"/>
  <c r="S53" i="1" s="1"/>
  <c r="M53" i="1"/>
  <c r="N53" i="1" s="1"/>
  <c r="M52" i="1"/>
  <c r="N52" i="1" s="1"/>
  <c r="M51" i="1"/>
  <c r="N51" i="1" s="1"/>
  <c r="X50" i="1"/>
  <c r="X49" i="1"/>
  <c r="X48" i="1"/>
  <c r="X47" i="1"/>
  <c r="X46" i="1"/>
  <c r="X45" i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Q45" i="1"/>
  <c r="S45" i="1" s="1"/>
  <c r="Q46" i="1"/>
  <c r="S46" i="1" s="1"/>
  <c r="Q47" i="1"/>
  <c r="S47" i="1" s="1"/>
  <c r="Q48" i="1"/>
  <c r="S48" i="1" s="1"/>
  <c r="Q49" i="1"/>
  <c r="S49" i="1" s="1"/>
  <c r="Q50" i="1"/>
  <c r="S50" i="1" s="1"/>
  <c r="X44" i="1"/>
  <c r="X43" i="1"/>
  <c r="M44" i="1"/>
  <c r="N44" i="1" s="1"/>
  <c r="M43" i="1"/>
  <c r="N43" i="1" s="1"/>
  <c r="Q44" i="1"/>
  <c r="S44" i="1" s="1"/>
  <c r="Q43" i="1"/>
  <c r="S43" i="1" s="1"/>
  <c r="X39" i="1"/>
  <c r="X40" i="1"/>
  <c r="X41" i="1"/>
  <c r="X42" i="1"/>
  <c r="M39" i="1"/>
  <c r="N39" i="1" s="1"/>
  <c r="M40" i="1"/>
  <c r="N40" i="1" s="1"/>
  <c r="M41" i="1"/>
  <c r="N41" i="1" s="1"/>
  <c r="M42" i="1"/>
  <c r="N42" i="1" s="1"/>
  <c r="Q39" i="1"/>
  <c r="S39" i="1" s="1"/>
  <c r="Q40" i="1"/>
  <c r="S40" i="1" s="1"/>
  <c r="Q41" i="1"/>
  <c r="S41" i="1" s="1"/>
  <c r="Q42" i="1"/>
  <c r="S42" i="1" s="1"/>
  <c r="X38" i="1"/>
  <c r="X36" i="1"/>
  <c r="X35" i="1"/>
  <c r="X34" i="1"/>
  <c r="Q38" i="1"/>
  <c r="S38" i="1" s="1"/>
  <c r="M38" i="1"/>
  <c r="N38" i="1" s="1"/>
  <c r="M36" i="1"/>
  <c r="N36" i="1" s="1"/>
  <c r="M35" i="1"/>
  <c r="N35" i="1" s="1"/>
  <c r="M34" i="1"/>
  <c r="N34" i="1" s="1"/>
  <c r="Q34" i="1"/>
  <c r="S34" i="1" s="1"/>
  <c r="Q35" i="1"/>
  <c r="S35" i="1" s="1"/>
  <c r="Q36" i="1"/>
  <c r="S36" i="1" s="1"/>
  <c r="X37" i="1"/>
  <c r="X33" i="1"/>
  <c r="X32" i="1"/>
  <c r="X31" i="1"/>
  <c r="Q32" i="1"/>
  <c r="S32" i="1" s="1"/>
  <c r="Q33" i="1"/>
  <c r="S33" i="1" s="1"/>
  <c r="Q37" i="1"/>
  <c r="S37" i="1" s="1"/>
  <c r="M31" i="1"/>
  <c r="N31" i="1" s="1"/>
  <c r="M32" i="1"/>
  <c r="N32" i="1" s="1"/>
  <c r="M33" i="1"/>
  <c r="N33" i="1" s="1"/>
  <c r="M37" i="1"/>
  <c r="N37" i="1" s="1"/>
  <c r="Q31" i="1"/>
  <c r="S31" i="1" s="1"/>
  <c r="X20" i="1"/>
  <c r="X21" i="1"/>
  <c r="X28" i="1"/>
  <c r="X29" i="1"/>
  <c r="X15" i="1"/>
  <c r="X6" i="1"/>
  <c r="X7" i="1"/>
  <c r="X8" i="1"/>
  <c r="X9" i="1"/>
  <c r="X12" i="1"/>
  <c r="X24" i="1"/>
  <c r="X25" i="1"/>
  <c r="X23" i="1"/>
  <c r="X26" i="1"/>
  <c r="X16" i="1"/>
  <c r="X17" i="1"/>
  <c r="X4" i="1"/>
  <c r="X5" i="1"/>
  <c r="X14" i="1"/>
  <c r="X18" i="1"/>
  <c r="X19" i="1"/>
  <c r="X22" i="1"/>
  <c r="X10" i="1"/>
  <c r="X11" i="1"/>
  <c r="X13" i="1"/>
  <c r="X27" i="1"/>
  <c r="X30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X54" i="3" l="1"/>
  <c r="X86" i="1"/>
  <c r="X87" i="1"/>
  <c r="X58" i="3"/>
  <c r="X81" i="3"/>
  <c r="X79" i="1"/>
  <c r="X84" i="1"/>
  <c r="X64" i="3"/>
  <c r="X72" i="3"/>
  <c r="X80" i="3"/>
  <c r="X55" i="3"/>
  <c r="X61" i="3"/>
  <c r="X67" i="3"/>
  <c r="X75" i="3"/>
  <c r="X83" i="3"/>
  <c r="X70" i="3"/>
  <c r="X78" i="3"/>
  <c r="X86" i="3"/>
  <c r="X62" i="3"/>
  <c r="X84" i="3"/>
  <c r="X56" i="3"/>
  <c r="X59" i="3"/>
  <c r="X71" i="3"/>
  <c r="X79" i="3"/>
  <c r="X87" i="3"/>
  <c r="X68" i="3"/>
  <c r="X76" i="3"/>
  <c r="X63" i="3"/>
  <c r="X66" i="3"/>
  <c r="X74" i="3"/>
  <c r="X82" i="3"/>
  <c r="X85" i="1"/>
  <c r="X81" i="1"/>
  <c r="X78" i="1"/>
  <c r="X73" i="1"/>
  <c r="X77" i="1"/>
  <c r="X76" i="1"/>
  <c r="V69" i="1"/>
  <c r="X74" i="1"/>
  <c r="X72" i="1"/>
  <c r="X71" i="1"/>
  <c r="X75" i="1"/>
  <c r="X70" i="1"/>
  <c r="X65" i="1"/>
  <c r="X66" i="1"/>
  <c r="X67" i="1"/>
  <c r="X69" i="1"/>
  <c r="X68" i="1"/>
  <c r="X64" i="1"/>
  <c r="X55" i="1"/>
  <c r="X61" i="1"/>
  <c r="X60" i="1"/>
  <c r="X56" i="1"/>
  <c r="X58" i="1"/>
  <c r="X62" i="1"/>
  <c r="X54" i="1"/>
  <c r="X59" i="1"/>
  <c r="X63" i="1"/>
  <c r="X57" i="1"/>
  <c r="Q5" i="1"/>
  <c r="S5" i="1" s="1"/>
  <c r="N5" i="1"/>
  <c r="Q4" i="1"/>
  <c r="S4" i="1" s="1"/>
  <c r="N4" i="1"/>
  <c r="N11" i="1"/>
  <c r="Q11" i="1"/>
  <c r="S11" i="1" s="1"/>
  <c r="N23" i="1" l="1"/>
  <c r="Q16" i="1"/>
  <c r="S16" i="1" s="1"/>
  <c r="Q17" i="1"/>
  <c r="S17" i="1" s="1"/>
  <c r="Q10" i="1" l="1"/>
  <c r="S10" i="1" s="1"/>
  <c r="N10" i="1"/>
  <c r="Q9" i="1"/>
  <c r="S9" i="1" s="1"/>
  <c r="N9" i="1"/>
  <c r="Q8" i="1"/>
  <c r="S8" i="1" s="1"/>
  <c r="N8" i="1"/>
  <c r="Q7" i="1"/>
  <c r="S7" i="1" s="1"/>
  <c r="N7" i="1"/>
  <c r="Q6" i="1"/>
  <c r="S6" i="1" s="1"/>
  <c r="N6" i="1"/>
  <c r="Q28" i="1"/>
  <c r="S28" i="1" s="1"/>
  <c r="Q29" i="1"/>
  <c r="S29" i="1" s="1"/>
  <c r="Q30" i="1"/>
  <c r="S30" i="1" s="1"/>
  <c r="N28" i="1"/>
  <c r="N29" i="1"/>
  <c r="N30" i="1"/>
  <c r="Q27" i="1" l="1"/>
  <c r="S27" i="1" s="1"/>
  <c r="N27" i="1"/>
  <c r="Q26" i="1"/>
  <c r="S26" i="1" s="1"/>
  <c r="N26" i="1"/>
  <c r="Q25" i="1" l="1"/>
  <c r="S25" i="1" s="1"/>
  <c r="N25" i="1"/>
  <c r="Q24" i="1"/>
  <c r="S24" i="1" s="1"/>
  <c r="N24" i="1"/>
  <c r="Q23" i="1"/>
  <c r="Q22" i="1"/>
  <c r="S22" i="1" s="1"/>
  <c r="N22" i="1"/>
  <c r="S23" i="1" l="1"/>
  <c r="Q18" i="1"/>
  <c r="S18" i="1" s="1"/>
  <c r="Q19" i="1"/>
  <c r="S19" i="1" s="1"/>
  <c r="Q20" i="1"/>
  <c r="S20" i="1" s="1"/>
  <c r="Q21" i="1"/>
  <c r="S21" i="1" s="1"/>
  <c r="N18" i="1"/>
  <c r="N19" i="1"/>
  <c r="N20" i="1"/>
  <c r="N21" i="1"/>
  <c r="N16" i="1"/>
  <c r="N17" i="1"/>
  <c r="Q13" i="1"/>
  <c r="S13" i="1" s="1"/>
  <c r="Q14" i="1"/>
  <c r="S14" i="1" s="1"/>
  <c r="Q15" i="1"/>
  <c r="S15" i="1" s="1"/>
  <c r="N15" i="1"/>
  <c r="N13" i="1"/>
  <c r="N14" i="1"/>
  <c r="Q12" i="1"/>
  <c r="S12" i="1" s="1"/>
  <c r="N12" i="1"/>
</calcChain>
</file>

<file path=xl/sharedStrings.xml><?xml version="1.0" encoding="utf-8"?>
<sst xmlns="http://schemas.openxmlformats.org/spreadsheetml/2006/main" count="537" uniqueCount="124">
  <si>
    <t>Informe de compatibilidad para SCB.19-20.Notas_Super_Lista.xls</t>
  </si>
  <si>
    <t>Ejecutar el 08/02/2020 14:06</t>
  </si>
  <si>
    <t>Las siguientes características de este libro no son compatibles con versiones anteriores de Excel. Estas características podrían perderse o degradarse si guarda el libro con un formato de archivo anterior.</t>
  </si>
  <si>
    <t>Pérdida menor de fidelidad</t>
  </si>
  <si>
    <t>Nº de apariciones</t>
  </si>
  <si>
    <t>Algunas celdas o estilos de este libro contienen un formato no admitido en el formato de archivo seleccionado. Estos formatos se convertirán al formato más cercano disponible.</t>
  </si>
  <si>
    <t>Cenv</t>
  </si>
  <si>
    <t>Cair</t>
  </si>
  <si>
    <t>a</t>
  </si>
  <si>
    <t>b</t>
  </si>
  <si>
    <t>fcm</t>
  </si>
  <si>
    <t>fck</t>
  </si>
  <si>
    <t>Carbonatación</t>
  </si>
  <si>
    <t>t0</t>
  </si>
  <si>
    <t>tf</t>
  </si>
  <si>
    <t>Edad</t>
  </si>
  <si>
    <t>Nivel</t>
  </si>
  <si>
    <t>E</t>
  </si>
  <si>
    <t>orientación</t>
  </si>
  <si>
    <t>S</t>
  </si>
  <si>
    <t>XC3</t>
  </si>
  <si>
    <t>N</t>
  </si>
  <si>
    <t>Distancia mar</t>
  </si>
  <si>
    <t>XC1</t>
  </si>
  <si>
    <t>O</t>
  </si>
  <si>
    <t>C</t>
  </si>
  <si>
    <t>NSEO</t>
  </si>
  <si>
    <t>11.67</t>
  </si>
  <si>
    <t>Situación relativa</t>
  </si>
  <si>
    <t>Norte</t>
  </si>
  <si>
    <t>Sur</t>
  </si>
  <si>
    <t xml:space="preserve">Este </t>
  </si>
  <si>
    <t>Oeste</t>
  </si>
  <si>
    <t>Sótan o semisótano</t>
  </si>
  <si>
    <t>Planta baja</t>
  </si>
  <si>
    <t>Primera</t>
  </si>
  <si>
    <t>Segunda</t>
  </si>
  <si>
    <t>2…</t>
  </si>
  <si>
    <t>XC2</t>
  </si>
  <si>
    <t>XC4</t>
  </si>
  <si>
    <t>K(CE)</t>
  </si>
  <si>
    <t>Los elelmentos del edificio de Rojales, se consideran en envolvente</t>
  </si>
  <si>
    <t>1.1</t>
  </si>
  <si>
    <t>1.2</t>
  </si>
  <si>
    <t>2.1</t>
  </si>
  <si>
    <t>2.2</t>
  </si>
  <si>
    <t>2.3</t>
  </si>
  <si>
    <t>2.4</t>
  </si>
  <si>
    <t>2.5</t>
  </si>
  <si>
    <t>3.1</t>
  </si>
  <si>
    <t>3.2</t>
  </si>
  <si>
    <t>4.1</t>
  </si>
  <si>
    <t>4.2</t>
  </si>
  <si>
    <t>9.1</t>
  </si>
  <si>
    <t>9.2</t>
  </si>
  <si>
    <t>5.1</t>
  </si>
  <si>
    <t>6.1</t>
  </si>
  <si>
    <t>6.2</t>
  </si>
  <si>
    <t>7.1</t>
  </si>
  <si>
    <t>7.2</t>
  </si>
  <si>
    <t>7.3</t>
  </si>
  <si>
    <t>7.4</t>
  </si>
  <si>
    <t>8.1</t>
  </si>
  <si>
    <t>8.2</t>
  </si>
  <si>
    <t>10.1</t>
  </si>
  <si>
    <t>10.2</t>
  </si>
  <si>
    <t>10.3</t>
  </si>
  <si>
    <t>10.4</t>
  </si>
  <si>
    <t>10.5</t>
  </si>
  <si>
    <t>A</t>
  </si>
  <si>
    <t>B</t>
  </si>
  <si>
    <t>D</t>
  </si>
  <si>
    <t>SITUACIÓN RELATIVA AL EDIFICIO</t>
  </si>
  <si>
    <t>ORIENTACIÓN</t>
  </si>
  <si>
    <t>NIVEL EN EL EDIFICIO</t>
  </si>
  <si>
    <t>AMBIENTES DE EXPOSICIÓN</t>
  </si>
  <si>
    <t>I</t>
  </si>
  <si>
    <t>Interior</t>
  </si>
  <si>
    <t>NSEO-exento</t>
  </si>
  <si>
    <t>Seco o permanentemente húmedo. Dentro de los edificios</t>
  </si>
  <si>
    <r>
      <t xml:space="preserve">1 </t>
    </r>
    <r>
      <rPr>
        <b/>
        <sz val="12"/>
        <rFont val="Calibri"/>
        <family val="2"/>
      </rPr>
      <t>µ</t>
    </r>
    <r>
      <rPr>
        <b/>
        <sz val="12"/>
        <rFont val="Arial"/>
        <family val="2"/>
      </rPr>
      <t>A/cm2</t>
    </r>
  </si>
  <si>
    <r>
      <t xml:space="preserve">4 </t>
    </r>
    <r>
      <rPr>
        <b/>
        <sz val="12"/>
        <rFont val="Calibri"/>
        <family val="2"/>
      </rPr>
      <t>µ</t>
    </r>
    <r>
      <rPr>
        <b/>
        <sz val="12"/>
        <rFont val="Arial"/>
        <family val="2"/>
      </rPr>
      <t>A/cm2</t>
    </r>
  </si>
  <si>
    <r>
      <t xml:space="preserve">2 </t>
    </r>
    <r>
      <rPr>
        <b/>
        <sz val="12"/>
        <rFont val="Calibri"/>
        <family val="2"/>
      </rPr>
      <t>µ</t>
    </r>
    <r>
      <rPr>
        <b/>
        <sz val="12"/>
        <rFont val="Arial"/>
        <family val="2"/>
      </rPr>
      <t>A/cm2</t>
    </r>
  </si>
  <si>
    <r>
      <t xml:space="preserve">5 </t>
    </r>
    <r>
      <rPr>
        <b/>
        <sz val="12"/>
        <rFont val="Calibri"/>
        <family val="2"/>
      </rPr>
      <t>µ</t>
    </r>
    <r>
      <rPr>
        <b/>
        <sz val="12"/>
        <rFont val="Arial"/>
        <family val="2"/>
      </rPr>
      <t>A/cm2</t>
    </r>
  </si>
  <si>
    <t>Húmedo. Raramente seco. En contacto con agua o enterrados en suelos no agresivos</t>
  </si>
  <si>
    <t>Humedad moderada. En el exterior protegidos de la lluvia</t>
  </si>
  <si>
    <t>Sequedad y humedad cíclicos. En el exterior expuestos a la lluvia</t>
  </si>
  <si>
    <t>F</t>
  </si>
  <si>
    <t>Código Estructural</t>
  </si>
  <si>
    <t>Kc Modelo simp real</t>
  </si>
  <si>
    <t>14,10</t>
  </si>
  <si>
    <t>G</t>
  </si>
  <si>
    <t>NS</t>
  </si>
  <si>
    <t>Comparativa</t>
  </si>
  <si>
    <t>Pilares Interiores en contacto con el suelo</t>
  </si>
  <si>
    <t>Pilares y vigas exteriores protegidos de la lluvia</t>
  </si>
  <si>
    <t>Pilares y vigas interiores</t>
  </si>
  <si>
    <t>Pilares y vigas exteriores expuestos a la lluvia</t>
  </si>
  <si>
    <t>Pilares en muros en contacto con el suelo</t>
  </si>
  <si>
    <t>Pilares y vigas en cámaras de aire bajo forjado sanitario</t>
  </si>
  <si>
    <t>Pilares en fachada y contacto con el suelo</t>
  </si>
  <si>
    <t>c</t>
  </si>
  <si>
    <t>Num.</t>
  </si>
  <si>
    <t>Edif/Elem.</t>
  </si>
  <si>
    <t>Exposición</t>
  </si>
  <si>
    <r>
      <t>f</t>
    </r>
    <r>
      <rPr>
        <b/>
        <sz val="10"/>
        <color rgb="FFFFFFFF"/>
        <rFont val="Arial"/>
        <family val="2"/>
      </rPr>
      <t>ck</t>
    </r>
  </si>
  <si>
    <r>
      <t>K</t>
    </r>
    <r>
      <rPr>
        <b/>
        <sz val="10"/>
        <color rgb="FFFFFFFF"/>
        <rFont val="Arial"/>
        <family val="2"/>
      </rPr>
      <t>ap,carb</t>
    </r>
  </si>
  <si>
    <r>
      <t xml:space="preserve">K </t>
    </r>
    <r>
      <rPr>
        <b/>
        <sz val="10"/>
        <color rgb="FFFFFFFF"/>
        <rFont val="Arial"/>
        <family val="2"/>
      </rPr>
      <t>co2</t>
    </r>
  </si>
  <si>
    <r>
      <t>K</t>
    </r>
    <r>
      <rPr>
        <b/>
        <sz val="10"/>
        <color rgb="FFFFFFFF"/>
        <rFont val="Arial"/>
        <family val="2"/>
      </rPr>
      <t>ap</t>
    </r>
    <r>
      <rPr>
        <b/>
        <sz val="10"/>
        <color indexed="9"/>
        <rFont val="Arial"/>
        <family val="2"/>
      </rPr>
      <t>/K</t>
    </r>
    <r>
      <rPr>
        <b/>
        <sz val="10"/>
        <color rgb="FFFFFFFF"/>
        <rFont val="Arial"/>
        <family val="2"/>
      </rPr>
      <t>co2</t>
    </r>
  </si>
  <si>
    <t>Element</t>
  </si>
  <si>
    <t>Exposition</t>
  </si>
  <si>
    <t>Position</t>
  </si>
  <si>
    <t>Age</t>
  </si>
  <si>
    <t>age</t>
  </si>
  <si>
    <t>Rate</t>
  </si>
  <si>
    <r>
      <t>K</t>
    </r>
    <r>
      <rPr>
        <b/>
        <sz val="8"/>
        <rFont val="Arial"/>
        <family val="2"/>
      </rPr>
      <t>ap,carb</t>
    </r>
  </si>
  <si>
    <r>
      <t>K</t>
    </r>
    <r>
      <rPr>
        <b/>
        <sz val="8"/>
        <rFont val="Arial"/>
        <family val="2"/>
      </rPr>
      <t>co2</t>
    </r>
  </si>
  <si>
    <t>Kap,carb</t>
  </si>
  <si>
    <t>K co2</t>
  </si>
  <si>
    <t>Code carbonation</t>
  </si>
  <si>
    <t>Building Information</t>
  </si>
  <si>
    <t>Real carbonation</t>
  </si>
  <si>
    <r>
      <t>K</t>
    </r>
    <r>
      <rPr>
        <b/>
        <sz val="8"/>
        <rFont val="Arial"/>
        <family val="2"/>
      </rPr>
      <t>co2/</t>
    </r>
    <r>
      <rPr>
        <b/>
        <sz val="10"/>
        <rFont val="Arial"/>
        <family val="2"/>
      </rPr>
      <t>K</t>
    </r>
    <r>
      <rPr>
        <b/>
        <sz val="8"/>
        <rFont val="Arial"/>
        <family val="2"/>
      </rPr>
      <t>ap,carb</t>
    </r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</si>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</sst>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6" x14ac:knownFonts="1">
    <font>
      <sz val="10"/>
      <name val="Calibri"/>
      <family val="2"/>
    </font>
    <font>
      <sz val="14"/>
      <color indexed="8"/>
      <name val="Arial"/>
      <family val="2"/>
    </font>
    <font>
      <b/>
      <sz val="10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10"/>
      <color rgb="FFFFFFFF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4"/>
      <name val="Arial"/>
      <family val="2"/>
    </font>
    <font>
      <b/>
      <sz val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9" fillId="27" borderId="5" applyNumberFormat="0" applyAlignment="0" applyProtection="0"/>
    <xf numFmtId="0" fontId="10" fillId="28" borderId="0" applyNumberFormat="0" applyBorder="0" applyAlignment="0" applyProtection="0"/>
    <xf numFmtId="0" fontId="11" fillId="29" borderId="0" applyNumberFormat="0" applyBorder="0" applyAlignment="0" applyProtection="0"/>
    <xf numFmtId="0" fontId="4" fillId="0" borderId="0"/>
    <xf numFmtId="0" fontId="12" fillId="20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43" fontId="19" fillId="0" borderId="0" applyFont="0" applyFill="0" applyBorder="0" applyAlignment="0" applyProtection="0"/>
  </cellStyleXfs>
  <cellXfs count="106">
    <xf numFmtId="0" fontId="0" fillId="0" borderId="0" xfId="0"/>
    <xf numFmtId="4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" fontId="0" fillId="0" borderId="0" xfId="0" applyNumberFormat="1" applyAlignment="1">
      <alignment vertical="top" wrapText="1"/>
    </xf>
    <xf numFmtId="4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2" fontId="15" fillId="31" borderId="1" xfId="0" applyNumberFormat="1" applyFont="1" applyFill="1" applyBorder="1" applyAlignment="1">
      <alignment horizontal="center" vertical="center"/>
    </xf>
    <xf numFmtId="0" fontId="16" fillId="32" borderId="1" xfId="0" applyFont="1" applyFill="1" applyBorder="1" applyAlignment="1">
      <alignment horizontal="center"/>
    </xf>
    <xf numFmtId="0" fontId="17" fillId="31" borderId="1" xfId="0" applyFont="1" applyFill="1" applyBorder="1" applyAlignment="1">
      <alignment horizontal="center"/>
    </xf>
    <xf numFmtId="0" fontId="15" fillId="31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4" fillId="31" borderId="1" xfId="0" applyFont="1" applyFill="1" applyBorder="1" applyAlignment="1">
      <alignment horizontal="center"/>
    </xf>
    <xf numFmtId="1" fontId="15" fillId="3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8" fillId="30" borderId="1" xfId="0" applyFont="1" applyFill="1" applyBorder="1" applyAlignment="1" applyProtection="1">
      <alignment horizontal="center" vertical="center" wrapText="1"/>
      <protection locked="0"/>
    </xf>
    <xf numFmtId="0" fontId="15" fillId="3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5" fillId="37" borderId="1" xfId="0" applyNumberFormat="1" applyFont="1" applyFill="1" applyBorder="1" applyAlignment="1">
      <alignment horizontal="center" vertical="center"/>
    </xf>
    <xf numFmtId="0" fontId="15" fillId="31" borderId="1" xfId="0" applyFont="1" applyFill="1" applyBorder="1" applyAlignment="1">
      <alignment horizontal="center" vertical="center"/>
    </xf>
    <xf numFmtId="0" fontId="15" fillId="35" borderId="1" xfId="0" applyFont="1" applyFill="1" applyBorder="1" applyAlignment="1">
      <alignment horizontal="center" vertical="center"/>
    </xf>
    <xf numFmtId="0" fontId="15" fillId="33" borderId="1" xfId="0" applyFont="1" applyFill="1" applyBorder="1" applyAlignment="1">
      <alignment horizontal="center" vertical="center"/>
    </xf>
    <xf numFmtId="0" fontId="2" fillId="31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1" fontId="15" fillId="0" borderId="1" xfId="0" applyNumberFormat="1" applyFont="1" applyBorder="1" applyAlignment="1">
      <alignment horizontal="center"/>
    </xf>
    <xf numFmtId="0" fontId="17" fillId="38" borderId="1" xfId="0" applyFont="1" applyFill="1" applyBorder="1" applyAlignment="1">
      <alignment horizontal="center"/>
    </xf>
    <xf numFmtId="0" fontId="15" fillId="38" borderId="10" xfId="0" applyFont="1" applyFill="1" applyBorder="1" applyAlignment="1">
      <alignment horizontal="center"/>
    </xf>
    <xf numFmtId="0" fontId="15" fillId="38" borderId="11" xfId="0" applyFont="1" applyFill="1" applyBorder="1" applyAlignment="1">
      <alignment horizontal="center"/>
    </xf>
    <xf numFmtId="2" fontId="15" fillId="39" borderId="1" xfId="0" applyNumberFormat="1" applyFont="1" applyFill="1" applyBorder="1" applyAlignment="1">
      <alignment horizontal="center" vertical="center"/>
    </xf>
    <xf numFmtId="2" fontId="15" fillId="40" borderId="1" xfId="0" applyNumberFormat="1" applyFont="1" applyFill="1" applyBorder="1" applyAlignment="1">
      <alignment horizontal="center" vertical="center"/>
    </xf>
    <xf numFmtId="0" fontId="15" fillId="39" borderId="1" xfId="0" applyFont="1" applyFill="1" applyBorder="1" applyAlignment="1">
      <alignment horizontal="center"/>
    </xf>
    <xf numFmtId="0" fontId="17" fillId="38" borderId="10" xfId="0" applyFont="1" applyFill="1" applyBorder="1" applyAlignment="1">
      <alignment horizontal="center"/>
    </xf>
    <xf numFmtId="2" fontId="15" fillId="33" borderId="1" xfId="34" applyNumberFormat="1" applyFont="1" applyFill="1" applyBorder="1" applyAlignment="1">
      <alignment horizontal="center"/>
    </xf>
    <xf numFmtId="0" fontId="1" fillId="31" borderId="1" xfId="0" applyFont="1" applyFill="1" applyBorder="1" applyAlignment="1">
      <alignment horizontal="center"/>
    </xf>
    <xf numFmtId="0" fontId="0" fillId="31" borderId="1" xfId="0" applyFill="1" applyBorder="1" applyAlignment="1">
      <alignment horizontal="center"/>
    </xf>
    <xf numFmtId="0" fontId="22" fillId="31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3" fillId="32" borderId="1" xfId="0" applyFont="1" applyFill="1" applyBorder="1" applyAlignment="1">
      <alignment horizontal="center"/>
    </xf>
    <xf numFmtId="1" fontId="23" fillId="32" borderId="1" xfId="0" applyNumberFormat="1" applyFont="1" applyFill="1" applyBorder="1" applyAlignment="1">
      <alignment horizontal="center"/>
    </xf>
    <xf numFmtId="4" fontId="4" fillId="31" borderId="1" xfId="0" applyNumberFormat="1" applyFont="1" applyFill="1" applyBorder="1" applyAlignment="1">
      <alignment horizontal="center" vertical="center"/>
    </xf>
    <xf numFmtId="2" fontId="4" fillId="31" borderId="1" xfId="0" applyNumberFormat="1" applyFont="1" applyFill="1" applyBorder="1" applyAlignment="1">
      <alignment horizontal="center" vertical="center"/>
    </xf>
    <xf numFmtId="1" fontId="4" fillId="31" borderId="1" xfId="0" applyNumberFormat="1" applyFont="1" applyFill="1" applyBorder="1" applyAlignment="1">
      <alignment horizontal="center" vertical="center"/>
    </xf>
    <xf numFmtId="4" fontId="4" fillId="37" borderId="1" xfId="0" applyNumberFormat="1" applyFont="1" applyFill="1" applyBorder="1" applyAlignment="1">
      <alignment horizontal="center" vertical="center"/>
    </xf>
    <xf numFmtId="4" fontId="4" fillId="39" borderId="1" xfId="0" applyNumberFormat="1" applyFont="1" applyFill="1" applyBorder="1" applyAlignment="1">
      <alignment horizontal="center" vertical="center"/>
    </xf>
    <xf numFmtId="0" fontId="4" fillId="31" borderId="1" xfId="0" applyFont="1" applyFill="1" applyBorder="1" applyAlignment="1">
      <alignment horizontal="center" vertical="center"/>
    </xf>
    <xf numFmtId="0" fontId="4" fillId="35" borderId="1" xfId="0" applyFont="1" applyFill="1" applyBorder="1" applyAlignment="1">
      <alignment horizontal="center" vertical="center"/>
    </xf>
    <xf numFmtId="2" fontId="4" fillId="40" borderId="1" xfId="0" applyNumberFormat="1" applyFont="1" applyFill="1" applyBorder="1" applyAlignment="1">
      <alignment horizontal="center" vertical="center"/>
    </xf>
    <xf numFmtId="0" fontId="4" fillId="33" borderId="1" xfId="0" applyFont="1" applyFill="1" applyBorder="1" applyAlignment="1">
      <alignment horizontal="center"/>
    </xf>
    <xf numFmtId="0" fontId="4" fillId="39" borderId="1" xfId="0" applyFont="1" applyFill="1" applyBorder="1" applyAlignment="1">
      <alignment horizontal="center"/>
    </xf>
    <xf numFmtId="2" fontId="4" fillId="33" borderId="1" xfId="34" applyNumberFormat="1" applyFont="1" applyFill="1" applyBorder="1" applyAlignment="1">
      <alignment horizontal="center"/>
    </xf>
    <xf numFmtId="0" fontId="22" fillId="31" borderId="1" xfId="0" applyFont="1" applyFill="1" applyBorder="1" applyAlignment="1">
      <alignment horizontal="center" vertical="center"/>
    </xf>
    <xf numFmtId="0" fontId="22" fillId="41" borderId="1" xfId="0" applyFont="1" applyFill="1" applyBorder="1" applyAlignment="1">
      <alignment horizontal="center" vertical="center"/>
    </xf>
    <xf numFmtId="0" fontId="4" fillId="33" borderId="1" xfId="0" applyFont="1" applyFill="1" applyBorder="1" applyAlignment="1">
      <alignment horizontal="center" vertical="center"/>
    </xf>
    <xf numFmtId="0" fontId="22" fillId="41" borderId="1" xfId="0" applyFont="1" applyFill="1" applyBorder="1" applyAlignment="1">
      <alignment horizontal="center"/>
    </xf>
    <xf numFmtId="4" fontId="4" fillId="41" borderId="1" xfId="0" applyNumberFormat="1" applyFont="1" applyFill="1" applyBorder="1" applyAlignment="1">
      <alignment horizontal="center" vertical="center"/>
    </xf>
    <xf numFmtId="4" fontId="4" fillId="31" borderId="1" xfId="0" applyNumberFormat="1" applyFont="1" applyFill="1" applyBorder="1" applyAlignment="1">
      <alignment horizontal="center"/>
    </xf>
    <xf numFmtId="4" fontId="4" fillId="37" borderId="1" xfId="0" applyNumberFormat="1" applyFont="1" applyFill="1" applyBorder="1" applyAlignment="1">
      <alignment horizontal="center"/>
    </xf>
    <xf numFmtId="4" fontId="4" fillId="39" borderId="1" xfId="0" applyNumberFormat="1" applyFont="1" applyFill="1" applyBorder="1" applyAlignment="1">
      <alignment horizontal="center"/>
    </xf>
    <xf numFmtId="0" fontId="4" fillId="38" borderId="1" xfId="0" applyFont="1" applyFill="1" applyBorder="1" applyAlignment="1">
      <alignment horizontal="center"/>
    </xf>
    <xf numFmtId="2" fontId="4" fillId="37" borderId="1" xfId="0" applyNumberFormat="1" applyFont="1" applyFill="1" applyBorder="1" applyAlignment="1">
      <alignment horizontal="center" vertical="center"/>
    </xf>
    <xf numFmtId="0" fontId="4" fillId="35" borderId="1" xfId="0" applyFont="1" applyFill="1" applyBorder="1" applyAlignment="1">
      <alignment horizontal="center"/>
    </xf>
    <xf numFmtId="4" fontId="4" fillId="41" borderId="1" xfId="0" applyNumberFormat="1" applyFont="1" applyFill="1" applyBorder="1" applyAlignment="1">
      <alignment horizontal="center"/>
    </xf>
    <xf numFmtId="2" fontId="4" fillId="39" borderId="1" xfId="0" applyNumberFormat="1" applyFont="1" applyFill="1" applyBorder="1" applyAlignment="1">
      <alignment horizontal="center" vertical="center"/>
    </xf>
    <xf numFmtId="2" fontId="4" fillId="41" borderId="1" xfId="0" applyNumberFormat="1" applyFont="1" applyFill="1" applyBorder="1" applyAlignment="1">
      <alignment horizontal="center" vertical="center"/>
    </xf>
    <xf numFmtId="2" fontId="4" fillId="39" borderId="1" xfId="0" applyNumberFormat="1" applyFont="1" applyFill="1" applyBorder="1" applyAlignment="1">
      <alignment horizontal="center"/>
    </xf>
    <xf numFmtId="0" fontId="24" fillId="31" borderId="1" xfId="0" applyFont="1" applyFill="1" applyBorder="1" applyAlignment="1">
      <alignment horizontal="center"/>
    </xf>
    <xf numFmtId="0" fontId="15" fillId="30" borderId="1" xfId="0" applyFont="1" applyFill="1" applyBorder="1" applyAlignment="1" applyProtection="1">
      <alignment horizontal="center" vertical="center" wrapText="1"/>
      <protection locked="0"/>
    </xf>
    <xf numFmtId="1" fontId="24" fillId="31" borderId="1" xfId="0" applyNumberFormat="1" applyFont="1" applyFill="1" applyBorder="1" applyAlignment="1">
      <alignment horizontal="center"/>
    </xf>
    <xf numFmtId="1" fontId="22" fillId="31" borderId="1" xfId="0" applyNumberFormat="1" applyFont="1" applyFill="1" applyBorder="1" applyAlignment="1">
      <alignment horizontal="center"/>
    </xf>
    <xf numFmtId="2" fontId="4" fillId="31" borderId="1" xfId="34" applyNumberFormat="1" applyFont="1" applyFill="1" applyBorder="1" applyAlignment="1">
      <alignment horizontal="center"/>
    </xf>
    <xf numFmtId="2" fontId="4" fillId="31" borderId="1" xfId="0" applyNumberFormat="1" applyFont="1" applyFill="1" applyBorder="1" applyAlignment="1">
      <alignment horizontal="center"/>
    </xf>
    <xf numFmtId="2" fontId="15" fillId="31" borderId="1" xfId="34" applyNumberFormat="1" applyFont="1" applyFill="1" applyBorder="1" applyAlignment="1">
      <alignment horizontal="center"/>
    </xf>
    <xf numFmtId="0" fontId="17" fillId="31" borderId="10" xfId="0" applyFont="1" applyFill="1" applyBorder="1" applyAlignment="1">
      <alignment horizontal="center"/>
    </xf>
    <xf numFmtId="1" fontId="0" fillId="31" borderId="1" xfId="0" applyNumberFormat="1" applyFill="1" applyBorder="1" applyAlignment="1">
      <alignment horizontal="center"/>
    </xf>
    <xf numFmtId="0" fontId="15" fillId="31" borderId="10" xfId="0" applyFont="1" applyFill="1" applyBorder="1" applyAlignment="1">
      <alignment horizontal="center"/>
    </xf>
    <xf numFmtId="0" fontId="15" fillId="31" borderId="11" xfId="0" applyFont="1" applyFill="1" applyBorder="1" applyAlignment="1">
      <alignment horizontal="center"/>
    </xf>
    <xf numFmtId="1" fontId="15" fillId="31" borderId="1" xfId="0" applyNumberFormat="1" applyFont="1" applyFill="1" applyBorder="1" applyAlignment="1">
      <alignment horizontal="center"/>
    </xf>
    <xf numFmtId="0" fontId="2" fillId="31" borderId="9" xfId="0" applyFont="1" applyFill="1" applyBorder="1" applyAlignment="1">
      <alignment horizontal="center"/>
    </xf>
    <xf numFmtId="0" fontId="2" fillId="31" borderId="10" xfId="0" applyFont="1" applyFill="1" applyBorder="1" applyAlignment="1">
      <alignment horizontal="center"/>
    </xf>
    <xf numFmtId="0" fontId="2" fillId="31" borderId="11" xfId="0" applyFont="1" applyFill="1" applyBorder="1" applyAlignment="1">
      <alignment horizontal="center"/>
    </xf>
    <xf numFmtId="0" fontId="17" fillId="38" borderId="10" xfId="0" applyFont="1" applyFill="1" applyBorder="1" applyAlignment="1">
      <alignment horizontal="center"/>
    </xf>
    <xf numFmtId="0" fontId="17" fillId="38" borderId="11" xfId="0" applyFont="1" applyFill="1" applyBorder="1" applyAlignment="1">
      <alignment horizontal="center"/>
    </xf>
    <xf numFmtId="0" fontId="22" fillId="34" borderId="9" xfId="0" applyFont="1" applyFill="1" applyBorder="1" applyAlignment="1">
      <alignment horizontal="center"/>
    </xf>
    <xf numFmtId="0" fontId="22" fillId="34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36" borderId="9" xfId="0" applyFont="1" applyFill="1" applyBorder="1" applyAlignment="1">
      <alignment horizontal="center"/>
    </xf>
    <xf numFmtId="0" fontId="4" fillId="36" borderId="10" xfId="0" applyFont="1" applyFill="1" applyBorder="1" applyAlignment="1">
      <alignment horizontal="center"/>
    </xf>
    <xf numFmtId="0" fontId="4" fillId="39" borderId="9" xfId="0" applyFont="1" applyFill="1" applyBorder="1" applyAlignment="1">
      <alignment horizontal="center"/>
    </xf>
    <xf numFmtId="0" fontId="4" fillId="39" borderId="10" xfId="0" applyFont="1" applyFill="1" applyBorder="1" applyAlignment="1">
      <alignment horizontal="center"/>
    </xf>
    <xf numFmtId="0" fontId="4" fillId="39" borderId="11" xfId="0" applyFont="1" applyFill="1" applyBorder="1" applyAlignment="1">
      <alignment horizontal="center"/>
    </xf>
    <xf numFmtId="0" fontId="4" fillId="31" borderId="9" xfId="0" applyFont="1" applyFill="1" applyBorder="1" applyAlignment="1">
      <alignment horizontal="center"/>
    </xf>
    <xf numFmtId="0" fontId="4" fillId="31" borderId="10" xfId="0" applyFont="1" applyFill="1" applyBorder="1" applyAlignment="1">
      <alignment horizontal="center"/>
    </xf>
    <xf numFmtId="0" fontId="4" fillId="31" borderId="11" xfId="0" applyFont="1" applyFill="1" applyBorder="1" applyAlignment="1">
      <alignment horizontal="center"/>
    </xf>
    <xf numFmtId="0" fontId="0" fillId="31" borderId="1" xfId="0" applyFill="1" applyBorder="1" applyAlignment="1">
      <alignment horizontal="center"/>
    </xf>
    <xf numFmtId="0" fontId="4" fillId="31" borderId="1" xfId="0" applyFont="1" applyFill="1" applyBorder="1" applyAlignment="1">
      <alignment horizontal="center"/>
    </xf>
    <xf numFmtId="0" fontId="17" fillId="31" borderId="10" xfId="0" applyFont="1" applyFill="1" applyBorder="1" applyAlignment="1">
      <alignment horizontal="center"/>
    </xf>
    <xf numFmtId="0" fontId="17" fillId="31" borderId="11" xfId="0" applyFont="1" applyFill="1" applyBorder="1" applyAlignment="1">
      <alignment horizontal="center"/>
    </xf>
  </cellXfs>
  <cellStyles count="3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elda vinculada" xfId="19" builtinId="24" customBuiltin="1"/>
    <cellStyle name="Encabezado 4" xfId="20" builtinId="19" customBuiltin="1"/>
    <cellStyle name="Énfasis1" xfId="21" builtinId="29" customBuiltin="1"/>
    <cellStyle name="Énfasis2" xfId="22" builtinId="33" customBuiltin="1"/>
    <cellStyle name="Énfasis3" xfId="23" builtinId="37" customBuiltin="1"/>
    <cellStyle name="Énfasis4" xfId="24" builtinId="41" customBuiltin="1"/>
    <cellStyle name="Énfasis5" xfId="25" builtinId="45" customBuiltin="1"/>
    <cellStyle name="Énfasis6" xfId="26" builtinId="49" customBuiltin="1"/>
    <cellStyle name="Entrada" xfId="27" builtinId="20" customBuiltin="1"/>
    <cellStyle name="Incorrecto" xfId="28" builtinId="27" customBuiltin="1"/>
    <cellStyle name="Millares" xfId="34" builtinId="3"/>
    <cellStyle name="Neutral" xfId="29" builtinId="28" customBuiltin="1"/>
    <cellStyle name="Normal" xfId="0" builtinId="0" customBuiltin="1"/>
    <cellStyle name="Normal 2" xfId="30" xr:uid="{00000000-0005-0000-0000-00001E000000}"/>
    <cellStyle name="Salida" xfId="31" builtinId="21" customBuiltin="1"/>
    <cellStyle name="Título" xfId="32" builtinId="15" customBuiltin="1"/>
    <cellStyle name="Total" xfId="33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33"/>
  <sheetViews>
    <sheetView zoomScaleNormal="100" workbookViewId="0">
      <pane ySplit="3" topLeftCell="A4" activePane="bottomLeft" state="frozen"/>
      <selection pane="bottomLeft" activeCell="AA11" sqref="AA11"/>
    </sheetView>
  </sheetViews>
  <sheetFormatPr baseColWidth="10" defaultColWidth="10.83203125" defaultRowHeight="12.9" x14ac:dyDescent="0.35"/>
  <cols>
    <col min="1" max="1" width="7.75" style="30" customWidth="1"/>
    <col min="2" max="2" width="8.25" style="30" customWidth="1"/>
    <col min="3" max="3" width="9.58203125" style="30" customWidth="1"/>
    <col min="4" max="4" width="7.1640625" style="30" customWidth="1"/>
    <col min="5" max="5" width="6.33203125" style="30" customWidth="1"/>
    <col min="6" max="6" width="7.6640625" style="30" customWidth="1"/>
    <col min="7" max="7" width="8.58203125" style="30" customWidth="1"/>
    <col min="8" max="8" width="6.75" style="42" customWidth="1"/>
    <col min="9" max="9" width="6.75" style="17" customWidth="1"/>
    <col min="10" max="10" width="6.75" style="22" customWidth="1"/>
    <col min="11" max="11" width="6.75" style="17" customWidth="1"/>
    <col min="12" max="13" width="8.58203125" style="17" customWidth="1"/>
    <col min="14" max="14" width="6.75" style="25" customWidth="1"/>
    <col min="15" max="15" width="6.75" style="17" customWidth="1"/>
    <col min="16" max="16" width="6.08203125" style="17" customWidth="1"/>
    <col min="17" max="17" width="9.1640625" style="17" customWidth="1"/>
    <col min="18" max="18" width="10.1640625" style="17" customWidth="1"/>
    <col min="19" max="19" width="10.83203125" style="17" customWidth="1"/>
    <col min="20" max="20" width="3.75" style="17" customWidth="1"/>
    <col min="21" max="21" width="9.25" style="17" customWidth="1"/>
    <col min="22" max="22" width="9.5" style="17" customWidth="1"/>
    <col min="23" max="23" width="9.83203125" style="17" customWidth="1"/>
    <col min="24" max="24" width="9.58203125" style="17" customWidth="1"/>
    <col min="25" max="16384" width="10.83203125" style="17"/>
  </cols>
  <sheetData>
    <row r="1" spans="1:24" ht="17.7" customHeight="1" x14ac:dyDescent="0.4">
      <c r="H1" s="41"/>
      <c r="I1" s="12"/>
      <c r="J1" s="21"/>
      <c r="K1" s="12"/>
      <c r="L1" s="12"/>
      <c r="M1" s="12"/>
      <c r="N1" s="12"/>
      <c r="O1" s="92"/>
      <c r="P1" s="93"/>
      <c r="Q1" s="93"/>
      <c r="R1" s="93"/>
      <c r="S1" s="93"/>
    </row>
    <row r="2" spans="1:24" s="18" customFormat="1" ht="15.45" customHeight="1" x14ac:dyDescent="0.35">
      <c r="A2" s="43"/>
      <c r="B2" s="43"/>
      <c r="C2" s="43"/>
      <c r="D2" s="43"/>
      <c r="E2" s="43"/>
      <c r="F2" s="43"/>
      <c r="G2" s="43"/>
      <c r="H2" s="90" t="s">
        <v>88</v>
      </c>
      <c r="I2" s="91"/>
      <c r="J2" s="91"/>
      <c r="K2" s="91"/>
      <c r="L2" s="91"/>
      <c r="M2" s="91"/>
      <c r="N2" s="91"/>
      <c r="O2" s="96" t="s">
        <v>15</v>
      </c>
      <c r="P2" s="97"/>
      <c r="Q2" s="98"/>
      <c r="R2" s="94" t="s">
        <v>12</v>
      </c>
      <c r="S2" s="95"/>
      <c r="T2" s="44"/>
      <c r="U2" s="44"/>
      <c r="V2" s="44"/>
      <c r="W2" s="44"/>
      <c r="X2" s="44" t="s">
        <v>93</v>
      </c>
    </row>
    <row r="3" spans="1:24" s="14" customFormat="1" ht="15.45" x14ac:dyDescent="0.4">
      <c r="A3" s="43" t="s">
        <v>102</v>
      </c>
      <c r="B3" s="43" t="s">
        <v>103</v>
      </c>
      <c r="C3" s="43" t="s">
        <v>104</v>
      </c>
      <c r="D3" s="43" t="s">
        <v>16</v>
      </c>
      <c r="E3" s="43" t="s">
        <v>28</v>
      </c>
      <c r="F3" s="43" t="s">
        <v>18</v>
      </c>
      <c r="G3" s="43" t="s">
        <v>22</v>
      </c>
      <c r="H3" s="45" t="s">
        <v>6</v>
      </c>
      <c r="I3" s="45" t="s">
        <v>7</v>
      </c>
      <c r="J3" s="46" t="s">
        <v>8</v>
      </c>
      <c r="K3" s="45" t="s">
        <v>9</v>
      </c>
      <c r="L3" s="45" t="s">
        <v>11</v>
      </c>
      <c r="M3" s="45" t="s">
        <v>10</v>
      </c>
      <c r="N3" s="45" t="s">
        <v>40</v>
      </c>
      <c r="O3" s="45" t="s">
        <v>13</v>
      </c>
      <c r="P3" s="45" t="s">
        <v>14</v>
      </c>
      <c r="Q3" s="45" t="s">
        <v>15</v>
      </c>
      <c r="R3" s="45" t="s">
        <v>101</v>
      </c>
      <c r="S3" s="45" t="s">
        <v>89</v>
      </c>
      <c r="T3" s="45"/>
      <c r="U3" s="45" t="s">
        <v>105</v>
      </c>
      <c r="V3" s="45" t="s">
        <v>106</v>
      </c>
      <c r="W3" s="45" t="s">
        <v>107</v>
      </c>
      <c r="X3" s="45" t="s">
        <v>108</v>
      </c>
    </row>
    <row r="4" spans="1:24" s="24" customFormat="1" ht="15.75" customHeight="1" x14ac:dyDescent="0.35">
      <c r="A4" s="43">
        <v>1</v>
      </c>
      <c r="B4" s="43" t="s">
        <v>42</v>
      </c>
      <c r="C4" s="43" t="s">
        <v>20</v>
      </c>
      <c r="D4" s="43">
        <v>0</v>
      </c>
      <c r="E4" s="43" t="s">
        <v>69</v>
      </c>
      <c r="F4" s="43" t="s">
        <v>21</v>
      </c>
      <c r="G4" s="43">
        <v>0.1</v>
      </c>
      <c r="H4" s="47">
        <v>1</v>
      </c>
      <c r="I4" s="48">
        <v>0.7</v>
      </c>
      <c r="J4" s="49">
        <v>1800</v>
      </c>
      <c r="K4" s="48">
        <v>-1.7</v>
      </c>
      <c r="L4" s="50">
        <v>21.9</v>
      </c>
      <c r="M4" s="47">
        <f t="shared" ref="M4:M35" si="0">L4+8</f>
        <v>29.9</v>
      </c>
      <c r="N4" s="51">
        <f t="shared" ref="N4:N35" si="1">H4*I4*J4*(M4)^K4</f>
        <v>3.9059755907664839</v>
      </c>
      <c r="O4" s="52">
        <v>1970</v>
      </c>
      <c r="P4" s="52">
        <v>2014</v>
      </c>
      <c r="Q4" s="52">
        <f t="shared" ref="Q4:Q35" si="2">P4-O4</f>
        <v>44</v>
      </c>
      <c r="R4" s="53">
        <v>45</v>
      </c>
      <c r="S4" s="54">
        <f t="shared" ref="S4:S35" si="3">R4/Q4^0.5</f>
        <v>6.7840052529996813</v>
      </c>
      <c r="T4" s="55"/>
      <c r="U4" s="50">
        <v>21.9</v>
      </c>
      <c r="V4" s="56">
        <v>3.91</v>
      </c>
      <c r="W4" s="54">
        <v>6.78</v>
      </c>
      <c r="X4" s="57">
        <f t="shared" ref="X4:X35" si="4">W4/V4</f>
        <v>1.7340153452685423</v>
      </c>
    </row>
    <row r="5" spans="1:24" s="24" customFormat="1" ht="15.75" customHeight="1" x14ac:dyDescent="0.35">
      <c r="A5" s="43">
        <v>2</v>
      </c>
      <c r="B5" s="43" t="s">
        <v>43</v>
      </c>
      <c r="C5" s="43" t="s">
        <v>20</v>
      </c>
      <c r="D5" s="43">
        <v>0</v>
      </c>
      <c r="E5" s="43" t="s">
        <v>69</v>
      </c>
      <c r="F5" s="43" t="s">
        <v>19</v>
      </c>
      <c r="G5" s="43">
        <v>0.1</v>
      </c>
      <c r="H5" s="47">
        <v>1</v>
      </c>
      <c r="I5" s="48">
        <v>0.7</v>
      </c>
      <c r="J5" s="49">
        <v>1800</v>
      </c>
      <c r="K5" s="48">
        <v>-1.7</v>
      </c>
      <c r="L5" s="50">
        <v>26.6</v>
      </c>
      <c r="M5" s="47">
        <f t="shared" si="0"/>
        <v>34.6</v>
      </c>
      <c r="N5" s="51">
        <f t="shared" si="1"/>
        <v>3.0474821967519827</v>
      </c>
      <c r="O5" s="52">
        <v>1970</v>
      </c>
      <c r="P5" s="52">
        <v>2014</v>
      </c>
      <c r="Q5" s="52">
        <f t="shared" si="2"/>
        <v>44</v>
      </c>
      <c r="R5" s="53">
        <v>50</v>
      </c>
      <c r="S5" s="54">
        <f t="shared" si="3"/>
        <v>7.5377836144440904</v>
      </c>
      <c r="T5" s="55"/>
      <c r="U5" s="50">
        <v>26.6</v>
      </c>
      <c r="V5" s="56">
        <v>3.05</v>
      </c>
      <c r="W5" s="54">
        <v>7.54</v>
      </c>
      <c r="X5" s="57">
        <f t="shared" si="4"/>
        <v>2.472131147540984</v>
      </c>
    </row>
    <row r="6" spans="1:24" s="24" customFormat="1" ht="15.45" customHeight="1" x14ac:dyDescent="0.35">
      <c r="A6" s="43">
        <v>3</v>
      </c>
      <c r="B6" s="43" t="s">
        <v>44</v>
      </c>
      <c r="C6" s="43" t="s">
        <v>23</v>
      </c>
      <c r="D6" s="43">
        <v>-1</v>
      </c>
      <c r="E6" s="43" t="s">
        <v>70</v>
      </c>
      <c r="F6" s="43" t="s">
        <v>76</v>
      </c>
      <c r="G6" s="43">
        <v>5</v>
      </c>
      <c r="H6" s="47">
        <v>1</v>
      </c>
      <c r="I6" s="48">
        <v>1</v>
      </c>
      <c r="J6" s="49">
        <v>1800</v>
      </c>
      <c r="K6" s="48">
        <v>-1.7</v>
      </c>
      <c r="L6" s="50">
        <v>45.3</v>
      </c>
      <c r="M6" s="47">
        <f t="shared" si="0"/>
        <v>53.3</v>
      </c>
      <c r="N6" s="51">
        <f t="shared" si="1"/>
        <v>2.0885085126119933</v>
      </c>
      <c r="O6" s="52">
        <v>2003</v>
      </c>
      <c r="P6" s="52">
        <v>2012</v>
      </c>
      <c r="Q6" s="52">
        <f t="shared" si="2"/>
        <v>9</v>
      </c>
      <c r="R6" s="53">
        <v>10</v>
      </c>
      <c r="S6" s="54">
        <f t="shared" si="3"/>
        <v>3.3333333333333335</v>
      </c>
      <c r="T6" s="55"/>
      <c r="U6" s="50">
        <v>45.3</v>
      </c>
      <c r="V6" s="56">
        <v>2.09</v>
      </c>
      <c r="W6" s="54">
        <v>3.33</v>
      </c>
      <c r="X6" s="57">
        <f t="shared" si="4"/>
        <v>1.5933014354066988</v>
      </c>
    </row>
    <row r="7" spans="1:24" s="29" customFormat="1" ht="15.75" customHeight="1" x14ac:dyDescent="0.3">
      <c r="A7" s="58">
        <v>4</v>
      </c>
      <c r="B7" s="59" t="s">
        <v>45</v>
      </c>
      <c r="C7" s="59" t="s">
        <v>20</v>
      </c>
      <c r="D7" s="58">
        <v>-1</v>
      </c>
      <c r="E7" s="58" t="s">
        <v>69</v>
      </c>
      <c r="F7" s="59" t="s">
        <v>24</v>
      </c>
      <c r="G7" s="58">
        <v>5</v>
      </c>
      <c r="H7" s="47">
        <v>1</v>
      </c>
      <c r="I7" s="48">
        <v>1</v>
      </c>
      <c r="J7" s="49">
        <v>1800</v>
      </c>
      <c r="K7" s="48">
        <v>-1.7</v>
      </c>
      <c r="L7" s="50">
        <v>61.1</v>
      </c>
      <c r="M7" s="47">
        <f t="shared" si="0"/>
        <v>69.099999999999994</v>
      </c>
      <c r="N7" s="51">
        <f t="shared" si="1"/>
        <v>1.3432592025597692</v>
      </c>
      <c r="O7" s="52">
        <v>2003</v>
      </c>
      <c r="P7" s="52">
        <v>2012</v>
      </c>
      <c r="Q7" s="52">
        <f t="shared" si="2"/>
        <v>9</v>
      </c>
      <c r="R7" s="53">
        <v>5</v>
      </c>
      <c r="S7" s="54">
        <f t="shared" si="3"/>
        <v>1.6666666666666667</v>
      </c>
      <c r="T7" s="60"/>
      <c r="U7" s="50">
        <v>61.1</v>
      </c>
      <c r="V7" s="56">
        <v>1.34</v>
      </c>
      <c r="W7" s="54">
        <v>1.67</v>
      </c>
      <c r="X7" s="57">
        <f t="shared" si="4"/>
        <v>1.2462686567164178</v>
      </c>
    </row>
    <row r="8" spans="1:24" s="24" customFormat="1" ht="15.75" customHeight="1" x14ac:dyDescent="0.35">
      <c r="A8" s="58">
        <v>5</v>
      </c>
      <c r="B8" s="58" t="s">
        <v>46</v>
      </c>
      <c r="C8" s="58" t="s">
        <v>23</v>
      </c>
      <c r="D8" s="58">
        <v>-1</v>
      </c>
      <c r="E8" s="58" t="s">
        <v>70</v>
      </c>
      <c r="F8" s="58" t="s">
        <v>76</v>
      </c>
      <c r="G8" s="58">
        <v>5</v>
      </c>
      <c r="H8" s="47">
        <v>1</v>
      </c>
      <c r="I8" s="48">
        <v>1</v>
      </c>
      <c r="J8" s="49">
        <v>1800</v>
      </c>
      <c r="K8" s="48">
        <v>-1.7</v>
      </c>
      <c r="L8" s="50">
        <v>46.9</v>
      </c>
      <c r="M8" s="47">
        <f t="shared" si="0"/>
        <v>54.9</v>
      </c>
      <c r="N8" s="51">
        <f t="shared" si="1"/>
        <v>1.9860927201332541</v>
      </c>
      <c r="O8" s="52">
        <v>2003</v>
      </c>
      <c r="P8" s="52">
        <v>2012</v>
      </c>
      <c r="Q8" s="52">
        <f t="shared" si="2"/>
        <v>9</v>
      </c>
      <c r="R8" s="53">
        <v>10</v>
      </c>
      <c r="S8" s="54">
        <f t="shared" si="3"/>
        <v>3.3333333333333335</v>
      </c>
      <c r="T8" s="55"/>
      <c r="U8" s="50">
        <v>46.9</v>
      </c>
      <c r="V8" s="56">
        <v>1.99</v>
      </c>
      <c r="W8" s="54">
        <v>3.33</v>
      </c>
      <c r="X8" s="57">
        <f t="shared" si="4"/>
        <v>1.6733668341708543</v>
      </c>
    </row>
    <row r="9" spans="1:24" s="24" customFormat="1" ht="15.75" customHeight="1" x14ac:dyDescent="0.35">
      <c r="A9" s="58">
        <v>6</v>
      </c>
      <c r="B9" s="58" t="s">
        <v>47</v>
      </c>
      <c r="C9" s="58" t="s">
        <v>23</v>
      </c>
      <c r="D9" s="58">
        <v>-1</v>
      </c>
      <c r="E9" s="58" t="s">
        <v>70</v>
      </c>
      <c r="F9" s="58" t="s">
        <v>76</v>
      </c>
      <c r="G9" s="58">
        <v>5</v>
      </c>
      <c r="H9" s="47">
        <v>1</v>
      </c>
      <c r="I9" s="48">
        <v>1</v>
      </c>
      <c r="J9" s="49">
        <v>1800</v>
      </c>
      <c r="K9" s="48">
        <v>-1.7</v>
      </c>
      <c r="L9" s="50">
        <v>47.9</v>
      </c>
      <c r="M9" s="47">
        <f t="shared" si="0"/>
        <v>55.9</v>
      </c>
      <c r="N9" s="51">
        <f t="shared" si="1"/>
        <v>1.9260716181672333</v>
      </c>
      <c r="O9" s="52">
        <v>2003</v>
      </c>
      <c r="P9" s="52">
        <v>2012</v>
      </c>
      <c r="Q9" s="52">
        <f t="shared" si="2"/>
        <v>9</v>
      </c>
      <c r="R9" s="53">
        <v>10</v>
      </c>
      <c r="S9" s="54">
        <f t="shared" si="3"/>
        <v>3.3333333333333335</v>
      </c>
      <c r="T9" s="55"/>
      <c r="U9" s="50">
        <v>47.9</v>
      </c>
      <c r="V9" s="56">
        <v>1.93</v>
      </c>
      <c r="W9" s="54">
        <v>3.33</v>
      </c>
      <c r="X9" s="57">
        <f t="shared" si="4"/>
        <v>1.7253886010362696</v>
      </c>
    </row>
    <row r="10" spans="1:24" s="24" customFormat="1" ht="15.9" customHeight="1" x14ac:dyDescent="0.35">
      <c r="A10" s="58">
        <v>7</v>
      </c>
      <c r="B10" s="59" t="s">
        <v>48</v>
      </c>
      <c r="C10" s="61" t="s">
        <v>38</v>
      </c>
      <c r="D10" s="58">
        <v>-1</v>
      </c>
      <c r="E10" s="58" t="s">
        <v>25</v>
      </c>
      <c r="F10" s="58" t="s">
        <v>76</v>
      </c>
      <c r="G10" s="58">
        <v>5</v>
      </c>
      <c r="H10" s="62">
        <v>0.3</v>
      </c>
      <c r="I10" s="48">
        <v>1</v>
      </c>
      <c r="J10" s="49">
        <v>1800</v>
      </c>
      <c r="K10" s="48">
        <v>-1.7</v>
      </c>
      <c r="L10" s="50">
        <v>42.8</v>
      </c>
      <c r="M10" s="47">
        <f t="shared" si="0"/>
        <v>50.8</v>
      </c>
      <c r="N10" s="51">
        <f t="shared" si="1"/>
        <v>0.67986932850898341</v>
      </c>
      <c r="O10" s="52">
        <v>2003</v>
      </c>
      <c r="P10" s="52">
        <v>2012</v>
      </c>
      <c r="Q10" s="52">
        <f t="shared" si="2"/>
        <v>9</v>
      </c>
      <c r="R10" s="53">
        <v>10</v>
      </c>
      <c r="S10" s="54">
        <f t="shared" si="3"/>
        <v>3.3333333333333335</v>
      </c>
      <c r="T10" s="55"/>
      <c r="U10" s="50">
        <v>42.8</v>
      </c>
      <c r="V10" s="56">
        <v>0.68</v>
      </c>
      <c r="W10" s="54">
        <v>3.33</v>
      </c>
      <c r="X10" s="57">
        <f t="shared" si="4"/>
        <v>4.8970588235294112</v>
      </c>
    </row>
    <row r="11" spans="1:24" s="24" customFormat="1" ht="15.75" customHeight="1" x14ac:dyDescent="0.35">
      <c r="A11" s="43">
        <v>8</v>
      </c>
      <c r="B11" s="61" t="s">
        <v>49</v>
      </c>
      <c r="C11" s="61" t="s">
        <v>23</v>
      </c>
      <c r="D11" s="43">
        <v>0</v>
      </c>
      <c r="E11" s="43" t="s">
        <v>70</v>
      </c>
      <c r="F11" s="43" t="s">
        <v>76</v>
      </c>
      <c r="G11" s="43">
        <v>11.67</v>
      </c>
      <c r="H11" s="63">
        <v>1</v>
      </c>
      <c r="I11" s="48">
        <v>0.7</v>
      </c>
      <c r="J11" s="49">
        <v>1800</v>
      </c>
      <c r="K11" s="48">
        <v>-1.7</v>
      </c>
      <c r="L11" s="64">
        <v>12.3</v>
      </c>
      <c r="M11" s="63">
        <f t="shared" si="0"/>
        <v>20.3</v>
      </c>
      <c r="N11" s="65">
        <f t="shared" si="1"/>
        <v>7.5444447193333115</v>
      </c>
      <c r="O11" s="19">
        <v>1980</v>
      </c>
      <c r="P11" s="19">
        <v>2004</v>
      </c>
      <c r="Q11" s="19">
        <f t="shared" si="2"/>
        <v>24</v>
      </c>
      <c r="R11" s="66">
        <v>30</v>
      </c>
      <c r="S11" s="54">
        <f t="shared" si="3"/>
        <v>6.123724356957946</v>
      </c>
      <c r="T11" s="55"/>
      <c r="U11" s="64">
        <v>12.3</v>
      </c>
      <c r="V11" s="56">
        <v>7.54</v>
      </c>
      <c r="W11" s="54">
        <v>6.12</v>
      </c>
      <c r="X11" s="57">
        <f t="shared" si="4"/>
        <v>0.81167108753315653</v>
      </c>
    </row>
    <row r="12" spans="1:24" s="16" customFormat="1" ht="15.75" customHeight="1" x14ac:dyDescent="0.35">
      <c r="A12" s="43">
        <v>9</v>
      </c>
      <c r="B12" s="43" t="s">
        <v>50</v>
      </c>
      <c r="C12" s="43" t="s">
        <v>23</v>
      </c>
      <c r="D12" s="43">
        <v>0</v>
      </c>
      <c r="E12" s="43" t="s">
        <v>70</v>
      </c>
      <c r="F12" s="43" t="s">
        <v>76</v>
      </c>
      <c r="G12" s="43">
        <v>11.67</v>
      </c>
      <c r="H12" s="63">
        <v>1</v>
      </c>
      <c r="I12" s="48">
        <v>0.7</v>
      </c>
      <c r="J12" s="49">
        <v>1800</v>
      </c>
      <c r="K12" s="48">
        <v>-1.7</v>
      </c>
      <c r="L12" s="67">
        <v>18.899999999999999</v>
      </c>
      <c r="M12" s="63">
        <f t="shared" si="0"/>
        <v>26.9</v>
      </c>
      <c r="N12" s="65">
        <f t="shared" si="1"/>
        <v>4.6751082273700746</v>
      </c>
      <c r="O12" s="19">
        <v>1980</v>
      </c>
      <c r="P12" s="19">
        <v>2004</v>
      </c>
      <c r="Q12" s="19">
        <f t="shared" si="2"/>
        <v>24</v>
      </c>
      <c r="R12" s="68">
        <v>55</v>
      </c>
      <c r="S12" s="54">
        <f t="shared" si="3"/>
        <v>11.226827987756234</v>
      </c>
      <c r="T12" s="19"/>
      <c r="U12" s="67">
        <v>18.899999999999999</v>
      </c>
      <c r="V12" s="56">
        <v>4.68</v>
      </c>
      <c r="W12" s="54">
        <v>11.23</v>
      </c>
      <c r="X12" s="57">
        <f t="shared" si="4"/>
        <v>2.3995726495726499</v>
      </c>
    </row>
    <row r="13" spans="1:24" s="16" customFormat="1" ht="15.75" customHeight="1" x14ac:dyDescent="0.35">
      <c r="A13" s="43">
        <v>10</v>
      </c>
      <c r="B13" s="43" t="s">
        <v>51</v>
      </c>
      <c r="C13" s="43" t="s">
        <v>20</v>
      </c>
      <c r="D13" s="43">
        <v>0</v>
      </c>
      <c r="E13" s="43" t="s">
        <v>69</v>
      </c>
      <c r="F13" s="43" t="s">
        <v>19</v>
      </c>
      <c r="G13" s="43">
        <v>0.77</v>
      </c>
      <c r="H13" s="63">
        <v>1</v>
      </c>
      <c r="I13" s="48">
        <v>0.7</v>
      </c>
      <c r="J13" s="49">
        <v>1800</v>
      </c>
      <c r="K13" s="48">
        <v>-1.7</v>
      </c>
      <c r="L13" s="67">
        <v>9.6999999999999993</v>
      </c>
      <c r="M13" s="63">
        <f t="shared" si="0"/>
        <v>17.7</v>
      </c>
      <c r="N13" s="65">
        <f t="shared" si="1"/>
        <v>9.523925561042871</v>
      </c>
      <c r="O13" s="19">
        <v>1997</v>
      </c>
      <c r="P13" s="19">
        <v>2006</v>
      </c>
      <c r="Q13" s="19">
        <f t="shared" si="2"/>
        <v>9</v>
      </c>
      <c r="R13" s="68">
        <v>85</v>
      </c>
      <c r="S13" s="54">
        <f t="shared" si="3"/>
        <v>28.333333333333332</v>
      </c>
      <c r="T13" s="19"/>
      <c r="U13" s="67">
        <v>9.6999999999999993</v>
      </c>
      <c r="V13" s="56">
        <v>9.52</v>
      </c>
      <c r="W13" s="54">
        <v>28.33</v>
      </c>
      <c r="X13" s="57">
        <f t="shared" si="4"/>
        <v>2.9758403361344539</v>
      </c>
    </row>
    <row r="14" spans="1:24" s="16" customFormat="1" ht="15.75" customHeight="1" x14ac:dyDescent="0.35">
      <c r="A14" s="43">
        <v>11</v>
      </c>
      <c r="B14" s="43" t="s">
        <v>52</v>
      </c>
      <c r="C14" s="43" t="s">
        <v>20</v>
      </c>
      <c r="D14" s="43">
        <v>0</v>
      </c>
      <c r="E14" s="43" t="s">
        <v>69</v>
      </c>
      <c r="F14" s="43" t="s">
        <v>17</v>
      </c>
      <c r="G14" s="43">
        <v>0.77</v>
      </c>
      <c r="H14" s="63">
        <v>1</v>
      </c>
      <c r="I14" s="48">
        <v>0.7</v>
      </c>
      <c r="J14" s="49">
        <v>1800</v>
      </c>
      <c r="K14" s="48">
        <v>-1.7</v>
      </c>
      <c r="L14" s="67">
        <v>12.6</v>
      </c>
      <c r="M14" s="63">
        <f t="shared" si="0"/>
        <v>20.6</v>
      </c>
      <c r="N14" s="65">
        <f t="shared" si="1"/>
        <v>7.3586182040013481</v>
      </c>
      <c r="O14" s="19">
        <v>1997</v>
      </c>
      <c r="P14" s="19">
        <v>2006</v>
      </c>
      <c r="Q14" s="19">
        <f t="shared" si="2"/>
        <v>9</v>
      </c>
      <c r="R14" s="68">
        <v>55</v>
      </c>
      <c r="S14" s="54">
        <f t="shared" si="3"/>
        <v>18.333333333333332</v>
      </c>
      <c r="T14" s="19"/>
      <c r="U14" s="67">
        <v>12.6</v>
      </c>
      <c r="V14" s="56">
        <v>7.36</v>
      </c>
      <c r="W14" s="54">
        <v>18.329999999999998</v>
      </c>
      <c r="X14" s="57">
        <f t="shared" si="4"/>
        <v>2.4904891304347823</v>
      </c>
    </row>
    <row r="15" spans="1:24" s="16" customFormat="1" ht="15.75" customHeight="1" x14ac:dyDescent="0.35">
      <c r="A15" s="43">
        <v>12</v>
      </c>
      <c r="B15" s="43" t="s">
        <v>55</v>
      </c>
      <c r="C15" s="43" t="s">
        <v>20</v>
      </c>
      <c r="D15" s="43">
        <v>0</v>
      </c>
      <c r="E15" s="43" t="s">
        <v>71</v>
      </c>
      <c r="F15" s="43" t="s">
        <v>17</v>
      </c>
      <c r="G15" s="43">
        <v>0.12</v>
      </c>
      <c r="H15" s="63">
        <v>1</v>
      </c>
      <c r="I15" s="48">
        <v>0.7</v>
      </c>
      <c r="J15" s="49">
        <v>1800</v>
      </c>
      <c r="K15" s="48">
        <v>-1.7</v>
      </c>
      <c r="L15" s="64">
        <v>29.6</v>
      </c>
      <c r="M15" s="63">
        <f t="shared" si="0"/>
        <v>37.6</v>
      </c>
      <c r="N15" s="65">
        <f t="shared" si="1"/>
        <v>2.6457646450099315</v>
      </c>
      <c r="O15" s="19">
        <v>1976</v>
      </c>
      <c r="P15" s="19">
        <v>2001</v>
      </c>
      <c r="Q15" s="19">
        <f t="shared" si="2"/>
        <v>25</v>
      </c>
      <c r="R15" s="68">
        <v>20</v>
      </c>
      <c r="S15" s="54">
        <f t="shared" si="3"/>
        <v>4</v>
      </c>
      <c r="T15" s="19"/>
      <c r="U15" s="64">
        <v>29.6</v>
      </c>
      <c r="V15" s="56">
        <v>2.65</v>
      </c>
      <c r="W15" s="54">
        <v>4</v>
      </c>
      <c r="X15" s="57">
        <f t="shared" si="4"/>
        <v>1.5094339622641511</v>
      </c>
    </row>
    <row r="16" spans="1:24" s="16" customFormat="1" ht="15.75" customHeight="1" x14ac:dyDescent="0.35">
      <c r="A16" s="43">
        <v>13</v>
      </c>
      <c r="B16" s="43" t="s">
        <v>56</v>
      </c>
      <c r="C16" s="43" t="s">
        <v>20</v>
      </c>
      <c r="D16" s="43">
        <v>-1</v>
      </c>
      <c r="E16" s="43" t="s">
        <v>69</v>
      </c>
      <c r="F16" s="43" t="s">
        <v>21</v>
      </c>
      <c r="G16" s="43">
        <v>0.31</v>
      </c>
      <c r="H16" s="63">
        <v>1</v>
      </c>
      <c r="I16" s="48">
        <v>0.7</v>
      </c>
      <c r="J16" s="49">
        <v>1800</v>
      </c>
      <c r="K16" s="48">
        <v>-1.7</v>
      </c>
      <c r="L16" s="67">
        <v>22.7</v>
      </c>
      <c r="M16" s="63">
        <f t="shared" si="0"/>
        <v>30.7</v>
      </c>
      <c r="N16" s="65">
        <f t="shared" si="1"/>
        <v>3.7345244473202097</v>
      </c>
      <c r="O16" s="68">
        <v>1986</v>
      </c>
      <c r="P16" s="19">
        <v>2005</v>
      </c>
      <c r="Q16" s="19">
        <f t="shared" si="2"/>
        <v>19</v>
      </c>
      <c r="R16" s="68">
        <v>45</v>
      </c>
      <c r="S16" s="54">
        <f t="shared" si="3"/>
        <v>10.323708024175279</v>
      </c>
      <c r="T16" s="19"/>
      <c r="U16" s="67">
        <v>22.7</v>
      </c>
      <c r="V16" s="56">
        <v>3.73</v>
      </c>
      <c r="W16" s="54">
        <v>10.32</v>
      </c>
      <c r="X16" s="57">
        <f t="shared" si="4"/>
        <v>2.7667560321715818</v>
      </c>
    </row>
    <row r="17" spans="1:24" s="16" customFormat="1" ht="15.45" customHeight="1" x14ac:dyDescent="0.35">
      <c r="A17" s="43">
        <v>14</v>
      </c>
      <c r="B17" s="43" t="s">
        <v>57</v>
      </c>
      <c r="C17" s="43" t="s">
        <v>20</v>
      </c>
      <c r="D17" s="43">
        <v>-1</v>
      </c>
      <c r="E17" s="43" t="s">
        <v>69</v>
      </c>
      <c r="F17" s="43" t="s">
        <v>21</v>
      </c>
      <c r="G17" s="43">
        <v>0.31</v>
      </c>
      <c r="H17" s="63">
        <v>1</v>
      </c>
      <c r="I17" s="48">
        <v>0.7</v>
      </c>
      <c r="J17" s="49">
        <v>1800</v>
      </c>
      <c r="K17" s="48">
        <v>-1.7</v>
      </c>
      <c r="L17" s="67">
        <v>23.8</v>
      </c>
      <c r="M17" s="63">
        <f t="shared" si="0"/>
        <v>31.8</v>
      </c>
      <c r="N17" s="65">
        <f t="shared" si="1"/>
        <v>3.5175837080082344</v>
      </c>
      <c r="O17" s="68">
        <v>1986</v>
      </c>
      <c r="P17" s="19">
        <v>2005</v>
      </c>
      <c r="Q17" s="19">
        <f t="shared" si="2"/>
        <v>19</v>
      </c>
      <c r="R17" s="68">
        <v>40</v>
      </c>
      <c r="S17" s="54">
        <f t="shared" si="3"/>
        <v>9.1766293548224702</v>
      </c>
      <c r="T17" s="19"/>
      <c r="U17" s="67">
        <v>23.8</v>
      </c>
      <c r="V17" s="56">
        <v>3.52</v>
      </c>
      <c r="W17" s="54">
        <v>9.18</v>
      </c>
      <c r="X17" s="57">
        <f t="shared" si="4"/>
        <v>2.6079545454545454</v>
      </c>
    </row>
    <row r="18" spans="1:24" s="16" customFormat="1" ht="15" x14ac:dyDescent="0.35">
      <c r="A18" s="43">
        <v>15</v>
      </c>
      <c r="B18" s="43" t="s">
        <v>58</v>
      </c>
      <c r="C18" s="43" t="s">
        <v>20</v>
      </c>
      <c r="D18" s="43">
        <v>0</v>
      </c>
      <c r="E18" s="43" t="s">
        <v>69</v>
      </c>
      <c r="F18" s="43" t="s">
        <v>17</v>
      </c>
      <c r="G18" s="43">
        <v>0.23</v>
      </c>
      <c r="H18" s="63">
        <v>1</v>
      </c>
      <c r="I18" s="48">
        <v>0.7</v>
      </c>
      <c r="J18" s="49">
        <v>1800</v>
      </c>
      <c r="K18" s="48">
        <v>-1.7</v>
      </c>
      <c r="L18" s="67">
        <v>33</v>
      </c>
      <c r="M18" s="63">
        <f t="shared" si="0"/>
        <v>41</v>
      </c>
      <c r="N18" s="65">
        <f t="shared" si="1"/>
        <v>2.2836944092644096</v>
      </c>
      <c r="O18" s="19">
        <v>1986</v>
      </c>
      <c r="P18" s="19">
        <v>2006</v>
      </c>
      <c r="Q18" s="19">
        <f t="shared" si="2"/>
        <v>20</v>
      </c>
      <c r="R18" s="68">
        <v>25</v>
      </c>
      <c r="S18" s="54">
        <f t="shared" si="3"/>
        <v>5.5901699437494736</v>
      </c>
      <c r="T18" s="19"/>
      <c r="U18" s="67">
        <v>33</v>
      </c>
      <c r="V18" s="56">
        <v>2.2799999999999998</v>
      </c>
      <c r="W18" s="54">
        <v>5.59</v>
      </c>
      <c r="X18" s="57">
        <f t="shared" si="4"/>
        <v>2.4517543859649122</v>
      </c>
    </row>
    <row r="19" spans="1:24" s="16" customFormat="1" ht="15.45" customHeight="1" x14ac:dyDescent="0.35">
      <c r="A19" s="43">
        <v>16</v>
      </c>
      <c r="B19" s="43" t="s">
        <v>59</v>
      </c>
      <c r="C19" s="43" t="s">
        <v>20</v>
      </c>
      <c r="D19" s="43">
        <v>0</v>
      </c>
      <c r="E19" s="43" t="s">
        <v>69</v>
      </c>
      <c r="F19" s="43" t="s">
        <v>21</v>
      </c>
      <c r="G19" s="43">
        <v>0.23</v>
      </c>
      <c r="H19" s="63">
        <v>1</v>
      </c>
      <c r="I19" s="48">
        <v>0.7</v>
      </c>
      <c r="J19" s="49">
        <v>1800</v>
      </c>
      <c r="K19" s="48">
        <v>-1.7</v>
      </c>
      <c r="L19" s="67">
        <v>46.2</v>
      </c>
      <c r="M19" s="63">
        <f t="shared" si="0"/>
        <v>54.2</v>
      </c>
      <c r="N19" s="65">
        <f t="shared" si="1"/>
        <v>1.4209269716747972</v>
      </c>
      <c r="O19" s="19">
        <v>1986</v>
      </c>
      <c r="P19" s="19">
        <v>2006</v>
      </c>
      <c r="Q19" s="19">
        <f t="shared" si="2"/>
        <v>20</v>
      </c>
      <c r="R19" s="68">
        <v>20</v>
      </c>
      <c r="S19" s="54">
        <f t="shared" si="3"/>
        <v>4.4721359549995796</v>
      </c>
      <c r="T19" s="19"/>
      <c r="U19" s="67">
        <v>46.2</v>
      </c>
      <c r="V19" s="56">
        <v>1.42</v>
      </c>
      <c r="W19" s="54">
        <v>4.47</v>
      </c>
      <c r="X19" s="57">
        <f t="shared" si="4"/>
        <v>3.147887323943662</v>
      </c>
    </row>
    <row r="20" spans="1:24" s="16" customFormat="1" ht="15.45" customHeight="1" x14ac:dyDescent="0.35">
      <c r="A20" s="43">
        <v>17</v>
      </c>
      <c r="B20" s="43" t="s">
        <v>60</v>
      </c>
      <c r="C20" s="43" t="s">
        <v>39</v>
      </c>
      <c r="D20" s="43">
        <v>5</v>
      </c>
      <c r="E20" s="43" t="s">
        <v>17</v>
      </c>
      <c r="F20" s="43" t="s">
        <v>26</v>
      </c>
      <c r="G20" s="43">
        <v>0.23</v>
      </c>
      <c r="H20" s="63">
        <v>0.5</v>
      </c>
      <c r="I20" s="48">
        <v>0.7</v>
      </c>
      <c r="J20" s="49">
        <v>1800</v>
      </c>
      <c r="K20" s="48">
        <v>-1.7</v>
      </c>
      <c r="L20" s="67">
        <v>35.6</v>
      </c>
      <c r="M20" s="63">
        <f t="shared" si="0"/>
        <v>43.6</v>
      </c>
      <c r="N20" s="65">
        <f t="shared" si="1"/>
        <v>1.0285218390627135</v>
      </c>
      <c r="O20" s="19">
        <v>1986</v>
      </c>
      <c r="P20" s="19">
        <v>2006</v>
      </c>
      <c r="Q20" s="19">
        <f t="shared" si="2"/>
        <v>20</v>
      </c>
      <c r="R20" s="68">
        <v>30</v>
      </c>
      <c r="S20" s="54">
        <f t="shared" si="3"/>
        <v>6.7082039324993685</v>
      </c>
      <c r="T20" s="19"/>
      <c r="U20" s="67">
        <v>35.6</v>
      </c>
      <c r="V20" s="56">
        <v>1.03</v>
      </c>
      <c r="W20" s="54">
        <v>6.71</v>
      </c>
      <c r="X20" s="57">
        <f t="shared" si="4"/>
        <v>6.5145631067961167</v>
      </c>
    </row>
    <row r="21" spans="1:24" s="19" customFormat="1" ht="15.45" customHeight="1" x14ac:dyDescent="0.3">
      <c r="A21" s="43">
        <v>18</v>
      </c>
      <c r="B21" s="43" t="s">
        <v>61</v>
      </c>
      <c r="C21" s="43" t="s">
        <v>39</v>
      </c>
      <c r="D21" s="43">
        <v>5</v>
      </c>
      <c r="E21" s="43" t="s">
        <v>17</v>
      </c>
      <c r="F21" s="43" t="s">
        <v>26</v>
      </c>
      <c r="G21" s="43">
        <v>0.23</v>
      </c>
      <c r="H21" s="63">
        <v>0.5</v>
      </c>
      <c r="I21" s="48">
        <v>0.7</v>
      </c>
      <c r="J21" s="49">
        <v>1800</v>
      </c>
      <c r="K21" s="48">
        <v>-1.7</v>
      </c>
      <c r="L21" s="67">
        <v>40.5</v>
      </c>
      <c r="M21" s="63">
        <f t="shared" si="0"/>
        <v>48.5</v>
      </c>
      <c r="N21" s="65">
        <f t="shared" si="1"/>
        <v>0.85818238073966213</v>
      </c>
      <c r="O21" s="19">
        <v>1986</v>
      </c>
      <c r="P21" s="19">
        <v>2006</v>
      </c>
      <c r="Q21" s="19">
        <f t="shared" si="2"/>
        <v>20</v>
      </c>
      <c r="R21" s="68">
        <v>25</v>
      </c>
      <c r="S21" s="54">
        <f t="shared" si="3"/>
        <v>5.5901699437494736</v>
      </c>
      <c r="U21" s="67">
        <v>40.5</v>
      </c>
      <c r="V21" s="56">
        <v>0.86</v>
      </c>
      <c r="W21" s="54">
        <v>5.59</v>
      </c>
      <c r="X21" s="57">
        <f t="shared" si="4"/>
        <v>6.5</v>
      </c>
    </row>
    <row r="22" spans="1:24" s="24" customFormat="1" ht="15.75" customHeight="1" x14ac:dyDescent="0.35">
      <c r="A22" s="43">
        <v>19</v>
      </c>
      <c r="B22" s="43" t="s">
        <v>62</v>
      </c>
      <c r="C22" s="43" t="s">
        <v>20</v>
      </c>
      <c r="D22" s="43">
        <v>-1</v>
      </c>
      <c r="E22" s="43" t="s">
        <v>69</v>
      </c>
      <c r="F22" s="43" t="s">
        <v>24</v>
      </c>
      <c r="G22" s="43" t="s">
        <v>27</v>
      </c>
      <c r="H22" s="63">
        <v>1</v>
      </c>
      <c r="I22" s="48">
        <v>0.7</v>
      </c>
      <c r="J22" s="49">
        <v>1800</v>
      </c>
      <c r="K22" s="48">
        <v>-1.7</v>
      </c>
      <c r="L22" s="64">
        <v>9.4</v>
      </c>
      <c r="M22" s="63">
        <f t="shared" si="0"/>
        <v>17.399999999999999</v>
      </c>
      <c r="N22" s="65">
        <f t="shared" si="1"/>
        <v>9.8047567382457697</v>
      </c>
      <c r="O22" s="19">
        <v>1979</v>
      </c>
      <c r="P22" s="19">
        <v>2007</v>
      </c>
      <c r="Q22" s="19">
        <f t="shared" si="2"/>
        <v>28</v>
      </c>
      <c r="R22" s="68">
        <v>65</v>
      </c>
      <c r="S22" s="54">
        <f t="shared" si="3"/>
        <v>12.283845372799885</v>
      </c>
      <c r="T22" s="55"/>
      <c r="U22" s="64">
        <v>9.4</v>
      </c>
      <c r="V22" s="56">
        <v>9.8000000000000007</v>
      </c>
      <c r="W22" s="54">
        <v>12.28</v>
      </c>
      <c r="X22" s="57">
        <f t="shared" si="4"/>
        <v>1.2530612244897958</v>
      </c>
    </row>
    <row r="23" spans="1:24" s="24" customFormat="1" ht="15.55" customHeight="1" x14ac:dyDescent="0.35">
      <c r="A23" s="43">
        <v>20</v>
      </c>
      <c r="B23" s="43" t="s">
        <v>63</v>
      </c>
      <c r="C23" s="43" t="s">
        <v>23</v>
      </c>
      <c r="D23" s="43">
        <v>-1</v>
      </c>
      <c r="E23" s="43" t="s">
        <v>70</v>
      </c>
      <c r="F23" s="43" t="s">
        <v>76</v>
      </c>
      <c r="G23" s="43">
        <v>11.67</v>
      </c>
      <c r="H23" s="63">
        <v>1</v>
      </c>
      <c r="I23" s="48">
        <v>0.7</v>
      </c>
      <c r="J23" s="49">
        <v>1800</v>
      </c>
      <c r="K23" s="48">
        <v>-1.7</v>
      </c>
      <c r="L23" s="64">
        <v>12.2</v>
      </c>
      <c r="M23" s="63">
        <f t="shared" si="0"/>
        <v>20.2</v>
      </c>
      <c r="N23" s="65">
        <f t="shared" si="1"/>
        <v>7.6080475289241507</v>
      </c>
      <c r="O23" s="19">
        <v>1979</v>
      </c>
      <c r="P23" s="19">
        <v>2007</v>
      </c>
      <c r="Q23" s="19">
        <f t="shared" si="2"/>
        <v>28</v>
      </c>
      <c r="R23" s="68">
        <v>85</v>
      </c>
      <c r="S23" s="54">
        <f t="shared" si="3"/>
        <v>16.063490102892157</v>
      </c>
      <c r="T23" s="55"/>
      <c r="U23" s="64">
        <v>12.2</v>
      </c>
      <c r="V23" s="56">
        <v>7.61</v>
      </c>
      <c r="W23" s="54">
        <v>16.059999999999999</v>
      </c>
      <c r="X23" s="57">
        <f t="shared" si="4"/>
        <v>2.1103810775295662</v>
      </c>
    </row>
    <row r="24" spans="1:24" s="24" customFormat="1" ht="18.45" customHeight="1" x14ac:dyDescent="0.35">
      <c r="A24" s="43">
        <v>21</v>
      </c>
      <c r="B24" s="43" t="s">
        <v>53</v>
      </c>
      <c r="C24" s="61" t="s">
        <v>20</v>
      </c>
      <c r="D24" s="43">
        <v>0</v>
      </c>
      <c r="E24" s="61" t="s">
        <v>69</v>
      </c>
      <c r="F24" s="61" t="s">
        <v>19</v>
      </c>
      <c r="G24" s="43">
        <v>6.67</v>
      </c>
      <c r="H24" s="63">
        <v>1</v>
      </c>
      <c r="I24" s="48">
        <v>0.7</v>
      </c>
      <c r="J24" s="49">
        <v>1800</v>
      </c>
      <c r="K24" s="48">
        <v>-1.7</v>
      </c>
      <c r="L24" s="64">
        <v>9.3000000000000007</v>
      </c>
      <c r="M24" s="63">
        <f t="shared" si="0"/>
        <v>17.3</v>
      </c>
      <c r="N24" s="65">
        <f t="shared" si="1"/>
        <v>9.9012988686590546</v>
      </c>
      <c r="O24" s="19">
        <v>1979</v>
      </c>
      <c r="P24" s="19">
        <v>2007</v>
      </c>
      <c r="Q24" s="19">
        <f t="shared" si="2"/>
        <v>28</v>
      </c>
      <c r="R24" s="66">
        <v>50</v>
      </c>
      <c r="S24" s="54">
        <f t="shared" si="3"/>
        <v>9.4491118252306805</v>
      </c>
      <c r="T24" s="55"/>
      <c r="U24" s="64">
        <v>9.3000000000000007</v>
      </c>
      <c r="V24" s="56">
        <v>9.9</v>
      </c>
      <c r="W24" s="54">
        <v>9.4499999999999993</v>
      </c>
      <c r="X24" s="57">
        <f t="shared" si="4"/>
        <v>0.95454545454545447</v>
      </c>
    </row>
    <row r="25" spans="1:24" s="24" customFormat="1" ht="15.75" customHeight="1" x14ac:dyDescent="0.35">
      <c r="A25" s="43">
        <v>22</v>
      </c>
      <c r="B25" s="43" t="s">
        <v>54</v>
      </c>
      <c r="C25" s="61" t="s">
        <v>20</v>
      </c>
      <c r="D25" s="43">
        <v>0</v>
      </c>
      <c r="E25" s="61" t="s">
        <v>69</v>
      </c>
      <c r="F25" s="61" t="s">
        <v>19</v>
      </c>
      <c r="G25" s="43">
        <v>6.67</v>
      </c>
      <c r="H25" s="63">
        <v>1</v>
      </c>
      <c r="I25" s="48">
        <v>0.7</v>
      </c>
      <c r="J25" s="49">
        <v>1800</v>
      </c>
      <c r="K25" s="48">
        <v>-1.7</v>
      </c>
      <c r="L25" s="64">
        <v>10.9</v>
      </c>
      <c r="M25" s="63">
        <f t="shared" si="0"/>
        <v>18.899999999999999</v>
      </c>
      <c r="N25" s="65">
        <f t="shared" si="1"/>
        <v>8.5189384025138892</v>
      </c>
      <c r="O25" s="19">
        <v>1979</v>
      </c>
      <c r="P25" s="19">
        <v>2007</v>
      </c>
      <c r="Q25" s="19">
        <f t="shared" si="2"/>
        <v>28</v>
      </c>
      <c r="R25" s="66">
        <v>45</v>
      </c>
      <c r="S25" s="54">
        <f t="shared" si="3"/>
        <v>8.5042006427076124</v>
      </c>
      <c r="T25" s="55"/>
      <c r="U25" s="64">
        <v>10.9</v>
      </c>
      <c r="V25" s="56">
        <v>8.52</v>
      </c>
      <c r="W25" s="54">
        <v>8.5</v>
      </c>
      <c r="X25" s="57">
        <f t="shared" si="4"/>
        <v>0.99765258215962449</v>
      </c>
    </row>
    <row r="26" spans="1:24" s="24" customFormat="1" ht="15.75" customHeight="1" x14ac:dyDescent="0.35">
      <c r="A26" s="43">
        <v>23</v>
      </c>
      <c r="B26" s="43" t="s">
        <v>64</v>
      </c>
      <c r="C26" s="43" t="s">
        <v>23</v>
      </c>
      <c r="D26" s="43">
        <v>-1</v>
      </c>
      <c r="E26" s="43" t="s">
        <v>70</v>
      </c>
      <c r="F26" s="43" t="s">
        <v>76</v>
      </c>
      <c r="G26" s="43">
        <v>0.11</v>
      </c>
      <c r="H26" s="63">
        <v>1</v>
      </c>
      <c r="I26" s="48">
        <v>0.7</v>
      </c>
      <c r="J26" s="49">
        <v>1800</v>
      </c>
      <c r="K26" s="48">
        <v>-1.7</v>
      </c>
      <c r="L26" s="64">
        <v>32.799999999999997</v>
      </c>
      <c r="M26" s="63">
        <f t="shared" si="0"/>
        <v>40.799999999999997</v>
      </c>
      <c r="N26" s="65">
        <f t="shared" si="1"/>
        <v>2.3027578308880092</v>
      </c>
      <c r="O26" s="19">
        <v>1980</v>
      </c>
      <c r="P26" s="19">
        <v>2019</v>
      </c>
      <c r="Q26" s="19">
        <f t="shared" si="2"/>
        <v>39</v>
      </c>
      <c r="R26" s="68">
        <v>18</v>
      </c>
      <c r="S26" s="54">
        <f t="shared" si="3"/>
        <v>2.8823067684915684</v>
      </c>
      <c r="T26" s="55"/>
      <c r="U26" s="64">
        <v>32.799999999999997</v>
      </c>
      <c r="V26" s="56">
        <v>2.2999999999999998</v>
      </c>
      <c r="W26" s="54">
        <v>2.88</v>
      </c>
      <c r="X26" s="57">
        <f t="shared" si="4"/>
        <v>1.2521739130434784</v>
      </c>
    </row>
    <row r="27" spans="1:24" s="24" customFormat="1" ht="15.75" customHeight="1" x14ac:dyDescent="0.35">
      <c r="A27" s="43">
        <v>24</v>
      </c>
      <c r="B27" s="43" t="s">
        <v>65</v>
      </c>
      <c r="C27" s="61" t="s">
        <v>38</v>
      </c>
      <c r="D27" s="43">
        <v>-1</v>
      </c>
      <c r="E27" s="43" t="s">
        <v>25</v>
      </c>
      <c r="F27" s="43" t="s">
        <v>76</v>
      </c>
      <c r="G27" s="43">
        <v>0.11</v>
      </c>
      <c r="H27" s="69">
        <v>0.3</v>
      </c>
      <c r="I27" s="48">
        <v>0.7</v>
      </c>
      <c r="J27" s="49">
        <v>1800</v>
      </c>
      <c r="K27" s="48">
        <v>-1.7</v>
      </c>
      <c r="L27" s="64">
        <v>21.8</v>
      </c>
      <c r="M27" s="63">
        <f t="shared" si="0"/>
        <v>29.8</v>
      </c>
      <c r="N27" s="65">
        <f t="shared" si="1"/>
        <v>1.1784852491097824</v>
      </c>
      <c r="O27" s="19">
        <v>1980</v>
      </c>
      <c r="P27" s="19">
        <v>2019</v>
      </c>
      <c r="Q27" s="19">
        <f t="shared" si="2"/>
        <v>39</v>
      </c>
      <c r="R27" s="66">
        <v>0</v>
      </c>
      <c r="S27" s="54">
        <f t="shared" si="3"/>
        <v>0</v>
      </c>
      <c r="T27" s="55"/>
      <c r="U27" s="64">
        <v>21.8</v>
      </c>
      <c r="V27" s="56">
        <v>1.18</v>
      </c>
      <c r="W27" s="54">
        <v>0</v>
      </c>
      <c r="X27" s="57">
        <f t="shared" si="4"/>
        <v>0</v>
      </c>
    </row>
    <row r="28" spans="1:24" x14ac:dyDescent="0.35">
      <c r="A28" s="43">
        <v>25</v>
      </c>
      <c r="B28" s="43" t="s">
        <v>66</v>
      </c>
      <c r="C28" s="43" t="s">
        <v>20</v>
      </c>
      <c r="D28" s="43">
        <v>0</v>
      </c>
      <c r="E28" s="43" t="s">
        <v>71</v>
      </c>
      <c r="F28" s="43" t="s">
        <v>17</v>
      </c>
      <c r="G28" s="43">
        <v>0.11</v>
      </c>
      <c r="H28" s="48">
        <v>1</v>
      </c>
      <c r="I28" s="48">
        <v>0.7</v>
      </c>
      <c r="J28" s="49">
        <v>1800</v>
      </c>
      <c r="K28" s="48">
        <v>-1.7</v>
      </c>
      <c r="L28" s="64">
        <v>14.1</v>
      </c>
      <c r="M28" s="47">
        <f t="shared" si="0"/>
        <v>22.1</v>
      </c>
      <c r="N28" s="51">
        <f t="shared" si="1"/>
        <v>6.5298571393124911</v>
      </c>
      <c r="O28" s="19">
        <v>1980</v>
      </c>
      <c r="P28" s="19">
        <v>2019</v>
      </c>
      <c r="Q28" s="19">
        <f t="shared" si="2"/>
        <v>39</v>
      </c>
      <c r="R28" s="53">
        <v>77</v>
      </c>
      <c r="S28" s="54">
        <f t="shared" si="3"/>
        <v>12.329867842991709</v>
      </c>
      <c r="U28" s="64">
        <v>14.1</v>
      </c>
      <c r="V28" s="56">
        <v>6.53</v>
      </c>
      <c r="W28" s="54">
        <v>12.33</v>
      </c>
      <c r="X28" s="57">
        <f t="shared" si="4"/>
        <v>1.888208269525268</v>
      </c>
    </row>
    <row r="29" spans="1:24" x14ac:dyDescent="0.35">
      <c r="A29" s="43">
        <v>26</v>
      </c>
      <c r="B29" s="43" t="s">
        <v>67</v>
      </c>
      <c r="C29" s="43" t="s">
        <v>20</v>
      </c>
      <c r="D29" s="43">
        <v>5</v>
      </c>
      <c r="E29" s="43" t="s">
        <v>71</v>
      </c>
      <c r="F29" s="43" t="s">
        <v>76</v>
      </c>
      <c r="G29" s="43">
        <v>0.11</v>
      </c>
      <c r="H29" s="48">
        <v>1</v>
      </c>
      <c r="I29" s="48">
        <v>0.7</v>
      </c>
      <c r="J29" s="49">
        <v>1800</v>
      </c>
      <c r="K29" s="48">
        <v>-1.7</v>
      </c>
      <c r="L29" s="67">
        <v>11.8</v>
      </c>
      <c r="M29" s="48">
        <f t="shared" si="0"/>
        <v>19.8</v>
      </c>
      <c r="N29" s="70">
        <f t="shared" si="1"/>
        <v>7.8711777818791955</v>
      </c>
      <c r="O29" s="19">
        <v>1980</v>
      </c>
      <c r="P29" s="19">
        <v>2019</v>
      </c>
      <c r="Q29" s="19">
        <f t="shared" si="2"/>
        <v>39</v>
      </c>
      <c r="R29" s="53">
        <v>51</v>
      </c>
      <c r="S29" s="54">
        <f t="shared" si="3"/>
        <v>8.1665358440594442</v>
      </c>
      <c r="U29" s="67">
        <v>11.8</v>
      </c>
      <c r="V29" s="56">
        <v>7.87</v>
      </c>
      <c r="W29" s="54">
        <v>8.17</v>
      </c>
      <c r="X29" s="57">
        <f t="shared" si="4"/>
        <v>1.0381194409148666</v>
      </c>
    </row>
    <row r="30" spans="1:24" x14ac:dyDescent="0.35">
      <c r="A30" s="43">
        <v>27</v>
      </c>
      <c r="B30" s="43" t="s">
        <v>68</v>
      </c>
      <c r="C30" s="43" t="s">
        <v>39</v>
      </c>
      <c r="D30" s="43">
        <v>6</v>
      </c>
      <c r="E30" s="43" t="s">
        <v>17</v>
      </c>
      <c r="F30" s="43" t="s">
        <v>19</v>
      </c>
      <c r="G30" s="43">
        <v>0.11</v>
      </c>
      <c r="H30" s="48">
        <v>0.5</v>
      </c>
      <c r="I30" s="48">
        <v>0.7</v>
      </c>
      <c r="J30" s="49">
        <v>1800</v>
      </c>
      <c r="K30" s="48">
        <v>-1.7</v>
      </c>
      <c r="L30" s="67">
        <v>16.7</v>
      </c>
      <c r="M30" s="48">
        <f t="shared" si="0"/>
        <v>24.7</v>
      </c>
      <c r="N30" s="70">
        <f t="shared" si="1"/>
        <v>2.7024379369263496</v>
      </c>
      <c r="O30" s="19">
        <v>1980</v>
      </c>
      <c r="P30" s="19">
        <v>2019</v>
      </c>
      <c r="Q30" s="19">
        <f t="shared" si="2"/>
        <v>39</v>
      </c>
      <c r="R30" s="53">
        <v>55</v>
      </c>
      <c r="S30" s="54">
        <f t="shared" si="3"/>
        <v>8.8070484592797929</v>
      </c>
      <c r="U30" s="67">
        <v>16.7</v>
      </c>
      <c r="V30" s="56">
        <v>2.7</v>
      </c>
      <c r="W30" s="54">
        <v>8.81</v>
      </c>
      <c r="X30" s="57">
        <f t="shared" si="4"/>
        <v>3.2629629629629631</v>
      </c>
    </row>
    <row r="31" spans="1:24" x14ac:dyDescent="0.35">
      <c r="A31" s="43">
        <v>28</v>
      </c>
      <c r="B31" s="43">
        <v>11.1</v>
      </c>
      <c r="C31" s="43" t="s">
        <v>20</v>
      </c>
      <c r="D31" s="43">
        <v>0</v>
      </c>
      <c r="E31" s="43" t="s">
        <v>69</v>
      </c>
      <c r="F31" s="43"/>
      <c r="G31" s="43">
        <v>1.32</v>
      </c>
      <c r="H31" s="48">
        <v>1</v>
      </c>
      <c r="I31" s="48">
        <v>0.7</v>
      </c>
      <c r="J31" s="49">
        <v>1800</v>
      </c>
      <c r="K31" s="48">
        <v>-1.7</v>
      </c>
      <c r="L31" s="67">
        <v>11</v>
      </c>
      <c r="M31" s="48">
        <f t="shared" si="0"/>
        <v>19</v>
      </c>
      <c r="N31" s="70">
        <f t="shared" si="1"/>
        <v>8.4428568051921378</v>
      </c>
      <c r="O31" s="19">
        <v>1962</v>
      </c>
      <c r="P31" s="19">
        <v>2020</v>
      </c>
      <c r="Q31" s="19">
        <f t="shared" si="2"/>
        <v>58</v>
      </c>
      <c r="R31" s="53">
        <v>84</v>
      </c>
      <c r="S31" s="54">
        <f t="shared" si="3"/>
        <v>11.029740360216694</v>
      </c>
      <c r="U31" s="67">
        <v>11</v>
      </c>
      <c r="V31" s="56">
        <v>8.44</v>
      </c>
      <c r="W31" s="54">
        <v>11.03</v>
      </c>
      <c r="X31" s="57">
        <f t="shared" si="4"/>
        <v>1.3068720379146919</v>
      </c>
    </row>
    <row r="32" spans="1:24" x14ac:dyDescent="0.35">
      <c r="A32" s="43">
        <v>29</v>
      </c>
      <c r="B32" s="43">
        <v>11.2</v>
      </c>
      <c r="C32" s="43" t="s">
        <v>20</v>
      </c>
      <c r="D32" s="43">
        <v>0</v>
      </c>
      <c r="E32" s="43" t="s">
        <v>69</v>
      </c>
      <c r="F32" s="43"/>
      <c r="G32" s="43">
        <v>1.32</v>
      </c>
      <c r="H32" s="48">
        <v>1</v>
      </c>
      <c r="I32" s="48">
        <v>0.7</v>
      </c>
      <c r="J32" s="49">
        <v>1800</v>
      </c>
      <c r="K32" s="48">
        <v>-1.7</v>
      </c>
      <c r="L32" s="67">
        <v>11.8</v>
      </c>
      <c r="M32" s="48">
        <f t="shared" si="0"/>
        <v>19.8</v>
      </c>
      <c r="N32" s="70">
        <f t="shared" si="1"/>
        <v>7.8711777818791955</v>
      </c>
      <c r="O32" s="19">
        <v>1962</v>
      </c>
      <c r="P32" s="19">
        <v>2020</v>
      </c>
      <c r="Q32" s="19">
        <f t="shared" si="2"/>
        <v>58</v>
      </c>
      <c r="R32" s="53">
        <v>92</v>
      </c>
      <c r="S32" s="54">
        <f t="shared" si="3"/>
        <v>12.080191823094475</v>
      </c>
      <c r="U32" s="67">
        <v>11.8</v>
      </c>
      <c r="V32" s="56">
        <v>7.87</v>
      </c>
      <c r="W32" s="54">
        <v>12.08</v>
      </c>
      <c r="X32" s="57">
        <f t="shared" si="4"/>
        <v>1.5349428208386278</v>
      </c>
    </row>
    <row r="33" spans="1:24" x14ac:dyDescent="0.35">
      <c r="A33" s="43">
        <v>30</v>
      </c>
      <c r="B33" s="43">
        <v>11.3</v>
      </c>
      <c r="C33" s="43" t="s">
        <v>23</v>
      </c>
      <c r="D33" s="43">
        <v>0</v>
      </c>
      <c r="E33" s="43" t="s">
        <v>70</v>
      </c>
      <c r="F33" s="43"/>
      <c r="G33" s="43">
        <v>1.32</v>
      </c>
      <c r="H33" s="48">
        <v>1</v>
      </c>
      <c r="I33" s="48">
        <v>0.7</v>
      </c>
      <c r="J33" s="49">
        <v>1800</v>
      </c>
      <c r="K33" s="48">
        <v>-1.7</v>
      </c>
      <c r="L33" s="67">
        <v>12.2</v>
      </c>
      <c r="M33" s="48">
        <f t="shared" si="0"/>
        <v>20.2</v>
      </c>
      <c r="N33" s="70">
        <f t="shared" si="1"/>
        <v>7.6080475289241507</v>
      </c>
      <c r="O33" s="19">
        <v>1962</v>
      </c>
      <c r="P33" s="19">
        <v>2020</v>
      </c>
      <c r="Q33" s="19">
        <f t="shared" si="2"/>
        <v>58</v>
      </c>
      <c r="R33" s="53">
        <v>58</v>
      </c>
      <c r="S33" s="54">
        <f t="shared" si="3"/>
        <v>7.6157731058639078</v>
      </c>
      <c r="U33" s="67">
        <v>12.2</v>
      </c>
      <c r="V33" s="56">
        <v>7.61</v>
      </c>
      <c r="W33" s="54">
        <v>7.62</v>
      </c>
      <c r="X33" s="57">
        <f t="shared" si="4"/>
        <v>1.0013140604467805</v>
      </c>
    </row>
    <row r="34" spans="1:24" x14ac:dyDescent="0.35">
      <c r="A34" s="43">
        <v>31</v>
      </c>
      <c r="B34" s="43">
        <v>11.4</v>
      </c>
      <c r="C34" s="43" t="s">
        <v>20</v>
      </c>
      <c r="D34" s="43">
        <v>0</v>
      </c>
      <c r="E34" s="43" t="s">
        <v>69</v>
      </c>
      <c r="F34" s="43"/>
      <c r="G34" s="43">
        <v>1.32</v>
      </c>
      <c r="H34" s="48">
        <v>1</v>
      </c>
      <c r="I34" s="48">
        <v>0.7</v>
      </c>
      <c r="J34" s="49">
        <v>1800</v>
      </c>
      <c r="K34" s="48">
        <v>-1.7</v>
      </c>
      <c r="L34" s="67">
        <v>10.5</v>
      </c>
      <c r="M34" s="48">
        <f t="shared" si="0"/>
        <v>18.5</v>
      </c>
      <c r="N34" s="70">
        <f t="shared" si="1"/>
        <v>8.8344314827785997</v>
      </c>
      <c r="O34" s="19">
        <v>1962</v>
      </c>
      <c r="P34" s="19">
        <v>2020</v>
      </c>
      <c r="Q34" s="19">
        <f t="shared" si="2"/>
        <v>58</v>
      </c>
      <c r="R34" s="53">
        <v>35</v>
      </c>
      <c r="S34" s="54">
        <f t="shared" si="3"/>
        <v>4.5957251500902894</v>
      </c>
      <c r="U34" s="67">
        <v>10.5</v>
      </c>
      <c r="V34" s="56">
        <v>8.83</v>
      </c>
      <c r="W34" s="54">
        <v>4.5999999999999996</v>
      </c>
      <c r="X34" s="57">
        <f t="shared" si="4"/>
        <v>0.52095130237825593</v>
      </c>
    </row>
    <row r="35" spans="1:24" x14ac:dyDescent="0.35">
      <c r="A35" s="43">
        <v>32</v>
      </c>
      <c r="B35" s="43">
        <v>11.5</v>
      </c>
      <c r="C35" s="43" t="s">
        <v>20</v>
      </c>
      <c r="D35" s="43">
        <v>1</v>
      </c>
      <c r="E35" s="43" t="s">
        <v>71</v>
      </c>
      <c r="F35" s="43"/>
      <c r="G35" s="43">
        <v>1.32</v>
      </c>
      <c r="H35" s="48">
        <v>1</v>
      </c>
      <c r="I35" s="48">
        <v>0.7</v>
      </c>
      <c r="J35" s="49">
        <v>1800</v>
      </c>
      <c r="K35" s="48">
        <v>-1.7</v>
      </c>
      <c r="L35" s="67">
        <v>3.7</v>
      </c>
      <c r="M35" s="48">
        <f t="shared" si="0"/>
        <v>11.7</v>
      </c>
      <c r="N35" s="70">
        <f t="shared" si="1"/>
        <v>19.251057010818382</v>
      </c>
      <c r="O35" s="19">
        <v>1962</v>
      </c>
      <c r="P35" s="19">
        <v>2020</v>
      </c>
      <c r="Q35" s="19">
        <f t="shared" si="2"/>
        <v>58</v>
      </c>
      <c r="R35" s="53">
        <v>85</v>
      </c>
      <c r="S35" s="54">
        <f t="shared" si="3"/>
        <v>11.161046793076416</v>
      </c>
      <c r="U35" s="67">
        <v>3.7</v>
      </c>
      <c r="V35" s="56">
        <v>19.25</v>
      </c>
      <c r="W35" s="54">
        <v>11.16</v>
      </c>
      <c r="X35" s="57">
        <f t="shared" si="4"/>
        <v>0.57974025974025978</v>
      </c>
    </row>
    <row r="36" spans="1:24" x14ac:dyDescent="0.35">
      <c r="A36" s="43">
        <v>33</v>
      </c>
      <c r="B36" s="43">
        <v>11.6</v>
      </c>
      <c r="C36" s="43" t="s">
        <v>20</v>
      </c>
      <c r="D36" s="43">
        <v>2</v>
      </c>
      <c r="E36" s="43" t="s">
        <v>71</v>
      </c>
      <c r="F36" s="43"/>
      <c r="G36" s="43">
        <v>1.32</v>
      </c>
      <c r="H36" s="48">
        <v>1</v>
      </c>
      <c r="I36" s="48">
        <v>0.7</v>
      </c>
      <c r="J36" s="49">
        <v>1800</v>
      </c>
      <c r="K36" s="48">
        <v>-1.7</v>
      </c>
      <c r="L36" s="67">
        <v>10.4</v>
      </c>
      <c r="M36" s="48">
        <f t="shared" ref="M36:M67" si="5">L36+8</f>
        <v>18.399999999999999</v>
      </c>
      <c r="N36" s="70">
        <f t="shared" ref="N36:N67" si="6">H36*I36*J36*(M36)^K36</f>
        <v>8.9162091234565501</v>
      </c>
      <c r="O36" s="19">
        <v>1962</v>
      </c>
      <c r="P36" s="19">
        <v>2020</v>
      </c>
      <c r="Q36" s="19">
        <f t="shared" ref="Q36:Q67" si="7">P36-O36</f>
        <v>58</v>
      </c>
      <c r="R36" s="53">
        <v>96</v>
      </c>
      <c r="S36" s="54">
        <f t="shared" ref="S36:S67" si="8">R36/Q36^0.5</f>
        <v>12.605417554533364</v>
      </c>
      <c r="U36" s="67">
        <v>10.4</v>
      </c>
      <c r="V36" s="56">
        <v>8.92</v>
      </c>
      <c r="W36" s="54">
        <v>12.61</v>
      </c>
      <c r="X36" s="57">
        <f t="shared" ref="X36:X67" si="9">W36/V36</f>
        <v>1.413677130044843</v>
      </c>
    </row>
    <row r="37" spans="1:24" x14ac:dyDescent="0.35">
      <c r="A37" s="43">
        <v>34</v>
      </c>
      <c r="B37" s="43">
        <v>11.7</v>
      </c>
      <c r="C37" s="43" t="s">
        <v>20</v>
      </c>
      <c r="D37" s="43">
        <v>3</v>
      </c>
      <c r="E37" s="43" t="s">
        <v>71</v>
      </c>
      <c r="F37" s="43"/>
      <c r="G37" s="43">
        <v>1.32</v>
      </c>
      <c r="H37" s="48">
        <v>1</v>
      </c>
      <c r="I37" s="48">
        <v>0.7</v>
      </c>
      <c r="J37" s="49">
        <v>1800</v>
      </c>
      <c r="K37" s="48">
        <v>-1.7</v>
      </c>
      <c r="L37" s="67">
        <v>8.8000000000000007</v>
      </c>
      <c r="M37" s="48">
        <f t="shared" si="5"/>
        <v>16.8</v>
      </c>
      <c r="N37" s="70">
        <f t="shared" si="6"/>
        <v>10.407460378336467</v>
      </c>
      <c r="O37" s="19">
        <v>1962</v>
      </c>
      <c r="P37" s="19">
        <v>2020</v>
      </c>
      <c r="Q37" s="19">
        <f t="shared" si="7"/>
        <v>58</v>
      </c>
      <c r="R37" s="53">
        <v>57</v>
      </c>
      <c r="S37" s="54">
        <f t="shared" si="8"/>
        <v>7.4844666730041851</v>
      </c>
      <c r="U37" s="67">
        <v>8.8000000000000007</v>
      </c>
      <c r="V37" s="56">
        <v>10.41</v>
      </c>
      <c r="W37" s="54">
        <v>7.48</v>
      </c>
      <c r="X37" s="57">
        <f t="shared" si="9"/>
        <v>0.7185398655139289</v>
      </c>
    </row>
    <row r="38" spans="1:24" x14ac:dyDescent="0.35">
      <c r="A38" s="43">
        <v>35</v>
      </c>
      <c r="B38" s="43">
        <v>11.8</v>
      </c>
      <c r="C38" s="43" t="s">
        <v>20</v>
      </c>
      <c r="D38" s="43">
        <v>4</v>
      </c>
      <c r="E38" s="43" t="s">
        <v>71</v>
      </c>
      <c r="F38" s="43"/>
      <c r="G38" s="43">
        <v>1.32</v>
      </c>
      <c r="H38" s="48">
        <v>1</v>
      </c>
      <c r="I38" s="48">
        <v>0.7</v>
      </c>
      <c r="J38" s="49">
        <v>1800</v>
      </c>
      <c r="K38" s="48">
        <v>-1.7</v>
      </c>
      <c r="L38" s="67">
        <v>9</v>
      </c>
      <c r="M38" s="48">
        <f t="shared" si="5"/>
        <v>17</v>
      </c>
      <c r="N38" s="70">
        <f t="shared" si="6"/>
        <v>10.200169267953731</v>
      </c>
      <c r="O38" s="19">
        <v>1962</v>
      </c>
      <c r="P38" s="19">
        <v>2020</v>
      </c>
      <c r="Q38" s="19">
        <f t="shared" si="7"/>
        <v>58</v>
      </c>
      <c r="R38" s="53">
        <v>87</v>
      </c>
      <c r="S38" s="54">
        <f t="shared" si="8"/>
        <v>11.423659658795861</v>
      </c>
      <c r="U38" s="67">
        <v>9</v>
      </c>
      <c r="V38" s="56">
        <v>10.199999999999999</v>
      </c>
      <c r="W38" s="54">
        <v>11.42</v>
      </c>
      <c r="X38" s="57">
        <f t="shared" si="9"/>
        <v>1.1196078431372549</v>
      </c>
    </row>
    <row r="39" spans="1:24" x14ac:dyDescent="0.35">
      <c r="A39" s="43">
        <v>36</v>
      </c>
      <c r="B39" s="43">
        <v>12.1</v>
      </c>
      <c r="C39" s="43" t="s">
        <v>23</v>
      </c>
      <c r="D39" s="43">
        <v>-1</v>
      </c>
      <c r="E39" s="43" t="s">
        <v>70</v>
      </c>
      <c r="F39" s="43"/>
      <c r="G39" s="43">
        <v>37.64</v>
      </c>
      <c r="H39" s="48">
        <v>1</v>
      </c>
      <c r="I39" s="48">
        <v>0.7</v>
      </c>
      <c r="J39" s="49">
        <v>1800</v>
      </c>
      <c r="K39" s="48">
        <v>-1.7</v>
      </c>
      <c r="L39" s="67">
        <v>8.4</v>
      </c>
      <c r="M39" s="48">
        <f t="shared" si="5"/>
        <v>16.399999999999999</v>
      </c>
      <c r="N39" s="70">
        <f t="shared" si="6"/>
        <v>10.842664091711272</v>
      </c>
      <c r="O39" s="19">
        <v>1978</v>
      </c>
      <c r="P39" s="19">
        <v>2020</v>
      </c>
      <c r="Q39" s="19">
        <f t="shared" si="7"/>
        <v>42</v>
      </c>
      <c r="R39" s="53">
        <v>78</v>
      </c>
      <c r="S39" s="54">
        <f t="shared" si="8"/>
        <v>12.035661297043168</v>
      </c>
      <c r="U39" s="67">
        <v>8.4</v>
      </c>
      <c r="V39" s="56">
        <v>10.84</v>
      </c>
      <c r="W39" s="54">
        <v>12.04</v>
      </c>
      <c r="X39" s="57">
        <f t="shared" si="9"/>
        <v>1.1107011070110699</v>
      </c>
    </row>
    <row r="40" spans="1:24" x14ac:dyDescent="0.35">
      <c r="A40" s="43">
        <v>37</v>
      </c>
      <c r="B40" s="43">
        <v>12.2</v>
      </c>
      <c r="C40" s="43" t="s">
        <v>23</v>
      </c>
      <c r="D40" s="43">
        <v>-1</v>
      </c>
      <c r="E40" s="43" t="s">
        <v>70</v>
      </c>
      <c r="F40" s="43"/>
      <c r="G40" s="43">
        <v>37.64</v>
      </c>
      <c r="H40" s="48">
        <v>1</v>
      </c>
      <c r="I40" s="48">
        <v>0.7</v>
      </c>
      <c r="J40" s="49">
        <v>1800</v>
      </c>
      <c r="K40" s="48">
        <v>-1.7</v>
      </c>
      <c r="L40" s="67">
        <v>7.3</v>
      </c>
      <c r="M40" s="48">
        <f t="shared" si="5"/>
        <v>15.3</v>
      </c>
      <c r="N40" s="70">
        <f t="shared" si="6"/>
        <v>12.200991167395053</v>
      </c>
      <c r="O40" s="19">
        <v>1978</v>
      </c>
      <c r="P40" s="19">
        <v>2020</v>
      </c>
      <c r="Q40" s="19">
        <f t="shared" si="7"/>
        <v>42</v>
      </c>
      <c r="R40" s="53">
        <v>105</v>
      </c>
      <c r="S40" s="54">
        <f t="shared" si="8"/>
        <v>16.201851746019649</v>
      </c>
      <c r="U40" s="67">
        <v>7.3</v>
      </c>
      <c r="V40" s="56">
        <v>12.2</v>
      </c>
      <c r="W40" s="54">
        <v>16.2</v>
      </c>
      <c r="X40" s="57">
        <f t="shared" si="9"/>
        <v>1.3278688524590163</v>
      </c>
    </row>
    <row r="41" spans="1:24" x14ac:dyDescent="0.35">
      <c r="A41" s="43">
        <v>38</v>
      </c>
      <c r="B41" s="43">
        <v>12.3</v>
      </c>
      <c r="C41" s="43" t="s">
        <v>23</v>
      </c>
      <c r="D41" s="43">
        <v>-1</v>
      </c>
      <c r="E41" s="43" t="s">
        <v>70</v>
      </c>
      <c r="F41" s="43"/>
      <c r="G41" s="43">
        <v>37.64</v>
      </c>
      <c r="H41" s="48">
        <v>1</v>
      </c>
      <c r="I41" s="48">
        <v>0.7</v>
      </c>
      <c r="J41" s="49">
        <v>1800</v>
      </c>
      <c r="K41" s="48">
        <v>-1.7</v>
      </c>
      <c r="L41" s="67">
        <v>5.6</v>
      </c>
      <c r="M41" s="48">
        <f t="shared" si="5"/>
        <v>13.6</v>
      </c>
      <c r="N41" s="70">
        <f t="shared" si="6"/>
        <v>14.905769492783957</v>
      </c>
      <c r="O41" s="19">
        <v>1978</v>
      </c>
      <c r="P41" s="19">
        <v>2020</v>
      </c>
      <c r="Q41" s="19">
        <f t="shared" si="7"/>
        <v>42</v>
      </c>
      <c r="R41" s="53">
        <v>85</v>
      </c>
      <c r="S41" s="54">
        <f t="shared" si="8"/>
        <v>13.115784746777813</v>
      </c>
      <c r="U41" s="67">
        <v>5.6</v>
      </c>
      <c r="V41" s="56">
        <v>14.91</v>
      </c>
      <c r="W41" s="54">
        <v>13.12</v>
      </c>
      <c r="X41" s="57">
        <f t="shared" si="9"/>
        <v>0.87994634473507705</v>
      </c>
    </row>
    <row r="42" spans="1:24" x14ac:dyDescent="0.35">
      <c r="A42" s="43">
        <v>39</v>
      </c>
      <c r="B42" s="43">
        <v>12.4</v>
      </c>
      <c r="C42" s="43" t="s">
        <v>23</v>
      </c>
      <c r="D42" s="43">
        <v>-1</v>
      </c>
      <c r="E42" s="43" t="s">
        <v>70</v>
      </c>
      <c r="F42" s="43"/>
      <c r="G42" s="43">
        <v>37.64</v>
      </c>
      <c r="H42" s="48">
        <v>1</v>
      </c>
      <c r="I42" s="48">
        <v>0.7</v>
      </c>
      <c r="J42" s="49">
        <v>1800</v>
      </c>
      <c r="K42" s="48">
        <v>-1.7</v>
      </c>
      <c r="L42" s="67">
        <v>11.5</v>
      </c>
      <c r="M42" s="48">
        <f t="shared" si="5"/>
        <v>19.5</v>
      </c>
      <c r="N42" s="70">
        <f t="shared" si="6"/>
        <v>8.078146143132642</v>
      </c>
      <c r="O42" s="19">
        <v>1978</v>
      </c>
      <c r="P42" s="19">
        <v>2020</v>
      </c>
      <c r="Q42" s="19">
        <f t="shared" si="7"/>
        <v>42</v>
      </c>
      <c r="R42" s="53">
        <v>70</v>
      </c>
      <c r="S42" s="54">
        <f t="shared" si="8"/>
        <v>10.801234497346433</v>
      </c>
      <c r="U42" s="67">
        <v>11.5</v>
      </c>
      <c r="V42" s="56">
        <v>8.08</v>
      </c>
      <c r="W42" s="54">
        <v>10.8</v>
      </c>
      <c r="X42" s="57">
        <f t="shared" si="9"/>
        <v>1.3366336633663367</v>
      </c>
    </row>
    <row r="43" spans="1:24" x14ac:dyDescent="0.35">
      <c r="A43" s="43">
        <v>40</v>
      </c>
      <c r="B43" s="43">
        <v>13.1</v>
      </c>
      <c r="C43" s="43" t="s">
        <v>38</v>
      </c>
      <c r="D43" s="43">
        <v>-1</v>
      </c>
      <c r="E43" s="43" t="s">
        <v>25</v>
      </c>
      <c r="F43" s="43"/>
      <c r="G43" s="43">
        <v>0.5</v>
      </c>
      <c r="H43" s="71">
        <v>0.3</v>
      </c>
      <c r="I43" s="48">
        <v>0.7</v>
      </c>
      <c r="J43" s="49">
        <v>1800</v>
      </c>
      <c r="K43" s="48">
        <v>-1.7</v>
      </c>
      <c r="L43" s="67">
        <v>22.6</v>
      </c>
      <c r="M43" s="48">
        <f t="shared" si="5"/>
        <v>30.6</v>
      </c>
      <c r="N43" s="70">
        <f t="shared" si="6"/>
        <v>1.1265886584756817</v>
      </c>
      <c r="O43" s="19">
        <v>1978</v>
      </c>
      <c r="P43" s="19">
        <v>2020</v>
      </c>
      <c r="Q43" s="19">
        <f t="shared" si="7"/>
        <v>42</v>
      </c>
      <c r="R43" s="53">
        <v>22</v>
      </c>
      <c r="S43" s="54">
        <f t="shared" si="8"/>
        <v>3.394673699166022</v>
      </c>
      <c r="U43" s="67">
        <v>22.6</v>
      </c>
      <c r="V43" s="56">
        <v>1.1299999999999999</v>
      </c>
      <c r="W43" s="54">
        <v>3.39</v>
      </c>
      <c r="X43" s="57">
        <f t="shared" si="9"/>
        <v>3.0000000000000004</v>
      </c>
    </row>
    <row r="44" spans="1:24" x14ac:dyDescent="0.35">
      <c r="A44" s="43">
        <v>41</v>
      </c>
      <c r="B44" s="43">
        <v>13.2</v>
      </c>
      <c r="C44" s="43" t="s">
        <v>23</v>
      </c>
      <c r="D44" s="43">
        <v>-1</v>
      </c>
      <c r="E44" s="43" t="s">
        <v>70</v>
      </c>
      <c r="F44" s="43"/>
      <c r="G44" s="43">
        <v>0.5</v>
      </c>
      <c r="H44" s="48">
        <v>1</v>
      </c>
      <c r="I44" s="48">
        <v>0.7</v>
      </c>
      <c r="J44" s="49">
        <v>1800</v>
      </c>
      <c r="K44" s="48">
        <v>-1.7</v>
      </c>
      <c r="L44" s="67">
        <v>28.2</v>
      </c>
      <c r="M44" s="48">
        <f t="shared" si="5"/>
        <v>36.200000000000003</v>
      </c>
      <c r="N44" s="70">
        <f t="shared" si="6"/>
        <v>2.8220582593830974</v>
      </c>
      <c r="O44" s="19">
        <v>1978</v>
      </c>
      <c r="P44" s="19">
        <v>2020</v>
      </c>
      <c r="Q44" s="19">
        <f t="shared" si="7"/>
        <v>42</v>
      </c>
      <c r="R44" s="53">
        <v>40</v>
      </c>
      <c r="S44" s="54">
        <f t="shared" si="8"/>
        <v>6.1721339984836758</v>
      </c>
      <c r="U44" s="67">
        <v>28.2</v>
      </c>
      <c r="V44" s="56">
        <v>2.82</v>
      </c>
      <c r="W44" s="54">
        <v>6.17</v>
      </c>
      <c r="X44" s="57">
        <f t="shared" si="9"/>
        <v>2.1879432624113475</v>
      </c>
    </row>
    <row r="45" spans="1:24" x14ac:dyDescent="0.35">
      <c r="A45" s="43">
        <v>42</v>
      </c>
      <c r="B45" s="43">
        <v>13.3</v>
      </c>
      <c r="C45" s="43" t="s">
        <v>20</v>
      </c>
      <c r="D45" s="43">
        <v>0</v>
      </c>
      <c r="E45" s="43" t="s">
        <v>71</v>
      </c>
      <c r="F45" s="43"/>
      <c r="G45" s="43">
        <v>0.5</v>
      </c>
      <c r="H45" s="48">
        <v>1</v>
      </c>
      <c r="I45" s="48">
        <v>0.7</v>
      </c>
      <c r="J45" s="49">
        <v>1800</v>
      </c>
      <c r="K45" s="48">
        <v>-1.7</v>
      </c>
      <c r="L45" s="67">
        <v>45.1</v>
      </c>
      <c r="M45" s="48">
        <f t="shared" si="5"/>
        <v>53.1</v>
      </c>
      <c r="N45" s="70">
        <f t="shared" si="6"/>
        <v>1.471329217663208</v>
      </c>
      <c r="O45" s="19">
        <v>1978</v>
      </c>
      <c r="P45" s="19">
        <v>2020</v>
      </c>
      <c r="Q45" s="19">
        <f t="shared" si="7"/>
        <v>42</v>
      </c>
      <c r="R45" s="53">
        <v>18</v>
      </c>
      <c r="S45" s="54">
        <f t="shared" si="8"/>
        <v>2.7774602993176543</v>
      </c>
      <c r="U45" s="67">
        <v>45.1</v>
      </c>
      <c r="V45" s="56">
        <v>1.47</v>
      </c>
      <c r="W45" s="54">
        <v>2.78</v>
      </c>
      <c r="X45" s="57">
        <f t="shared" si="9"/>
        <v>1.8911564625850339</v>
      </c>
    </row>
    <row r="46" spans="1:24" x14ac:dyDescent="0.35">
      <c r="A46" s="43">
        <v>43</v>
      </c>
      <c r="B46" s="43">
        <v>13.4</v>
      </c>
      <c r="C46" s="43" t="s">
        <v>20</v>
      </c>
      <c r="D46" s="43">
        <v>0</v>
      </c>
      <c r="E46" s="43" t="s">
        <v>71</v>
      </c>
      <c r="F46" s="43"/>
      <c r="G46" s="43">
        <v>0.5</v>
      </c>
      <c r="H46" s="48">
        <v>1</v>
      </c>
      <c r="I46" s="48">
        <v>0.7</v>
      </c>
      <c r="J46" s="49">
        <v>1800</v>
      </c>
      <c r="K46" s="48">
        <v>-1.7</v>
      </c>
      <c r="L46" s="67">
        <v>36.299999999999997</v>
      </c>
      <c r="M46" s="48">
        <f t="shared" si="5"/>
        <v>44.3</v>
      </c>
      <c r="N46" s="70">
        <f t="shared" si="6"/>
        <v>2.0020928310195965</v>
      </c>
      <c r="O46" s="19">
        <v>1978</v>
      </c>
      <c r="P46" s="19">
        <v>2020</v>
      </c>
      <c r="Q46" s="19">
        <f t="shared" si="7"/>
        <v>42</v>
      </c>
      <c r="R46" s="53">
        <v>17</v>
      </c>
      <c r="S46" s="54">
        <f t="shared" si="8"/>
        <v>2.6231569493555624</v>
      </c>
      <c r="U46" s="67">
        <v>36.299999999999997</v>
      </c>
      <c r="V46" s="56">
        <v>2</v>
      </c>
      <c r="W46" s="54">
        <v>2.62</v>
      </c>
      <c r="X46" s="57">
        <f t="shared" si="9"/>
        <v>1.31</v>
      </c>
    </row>
    <row r="47" spans="1:24" x14ac:dyDescent="0.35">
      <c r="A47" s="43">
        <v>44</v>
      </c>
      <c r="B47" s="43">
        <v>13.5</v>
      </c>
      <c r="C47" s="43" t="s">
        <v>20</v>
      </c>
      <c r="D47" s="43">
        <v>0</v>
      </c>
      <c r="E47" s="43" t="s">
        <v>71</v>
      </c>
      <c r="F47" s="43"/>
      <c r="G47" s="43">
        <v>0.5</v>
      </c>
      <c r="H47" s="48">
        <v>1</v>
      </c>
      <c r="I47" s="48">
        <v>0.7</v>
      </c>
      <c r="J47" s="49">
        <v>1800</v>
      </c>
      <c r="K47" s="48">
        <v>-1.7</v>
      </c>
      <c r="L47" s="67">
        <v>41.2</v>
      </c>
      <c r="M47" s="48">
        <f t="shared" si="5"/>
        <v>49.2</v>
      </c>
      <c r="N47" s="70">
        <f t="shared" si="6"/>
        <v>1.6750580811653935</v>
      </c>
      <c r="O47" s="19">
        <v>1978</v>
      </c>
      <c r="P47" s="19">
        <v>2020</v>
      </c>
      <c r="Q47" s="19">
        <f t="shared" si="7"/>
        <v>42</v>
      </c>
      <c r="R47" s="53">
        <v>14</v>
      </c>
      <c r="S47" s="54">
        <f t="shared" si="8"/>
        <v>2.1602468994692865</v>
      </c>
      <c r="U47" s="67">
        <v>41.2</v>
      </c>
      <c r="V47" s="56">
        <v>1.68</v>
      </c>
      <c r="W47" s="54">
        <v>2.16</v>
      </c>
      <c r="X47" s="57">
        <f t="shared" si="9"/>
        <v>1.2857142857142858</v>
      </c>
    </row>
    <row r="48" spans="1:24" x14ac:dyDescent="0.35">
      <c r="A48" s="43">
        <v>45</v>
      </c>
      <c r="B48" s="43">
        <v>13.6</v>
      </c>
      <c r="C48" s="43" t="s">
        <v>20</v>
      </c>
      <c r="D48" s="43">
        <v>0</v>
      </c>
      <c r="E48" s="43" t="s">
        <v>71</v>
      </c>
      <c r="F48" s="43"/>
      <c r="G48" s="43">
        <v>0.5</v>
      </c>
      <c r="H48" s="48">
        <v>1</v>
      </c>
      <c r="I48" s="48">
        <v>0.7</v>
      </c>
      <c r="J48" s="49">
        <v>1800</v>
      </c>
      <c r="K48" s="48">
        <v>-1.7</v>
      </c>
      <c r="L48" s="67">
        <v>35.700000000000003</v>
      </c>
      <c r="M48" s="48">
        <f t="shared" si="5"/>
        <v>43.7</v>
      </c>
      <c r="N48" s="70">
        <f t="shared" si="6"/>
        <v>2.049047859289888</v>
      </c>
      <c r="O48" s="19">
        <v>1978</v>
      </c>
      <c r="P48" s="19">
        <v>2020</v>
      </c>
      <c r="Q48" s="19">
        <f t="shared" si="7"/>
        <v>42</v>
      </c>
      <c r="R48" s="53">
        <v>23</v>
      </c>
      <c r="S48" s="54">
        <f t="shared" si="8"/>
        <v>3.5489770491281138</v>
      </c>
      <c r="U48" s="67">
        <v>35.700000000000003</v>
      </c>
      <c r="V48" s="56">
        <v>2.0499999999999998</v>
      </c>
      <c r="W48" s="54">
        <v>3.55</v>
      </c>
      <c r="X48" s="57">
        <f t="shared" si="9"/>
        <v>1.7317073170731707</v>
      </c>
    </row>
    <row r="49" spans="1:24" x14ac:dyDescent="0.35">
      <c r="A49" s="43">
        <v>46</v>
      </c>
      <c r="B49" s="43">
        <v>13.7</v>
      </c>
      <c r="C49" s="43" t="s">
        <v>20</v>
      </c>
      <c r="D49" s="43">
        <v>0</v>
      </c>
      <c r="E49" s="43" t="s">
        <v>71</v>
      </c>
      <c r="F49" s="43"/>
      <c r="G49" s="43">
        <v>0.5</v>
      </c>
      <c r="H49" s="48">
        <v>1</v>
      </c>
      <c r="I49" s="48">
        <v>0.7</v>
      </c>
      <c r="J49" s="49">
        <v>1800</v>
      </c>
      <c r="K49" s="48">
        <v>-1.7</v>
      </c>
      <c r="L49" s="67">
        <v>41.4</v>
      </c>
      <c r="M49" s="48">
        <f t="shared" si="5"/>
        <v>49.4</v>
      </c>
      <c r="N49" s="70">
        <f t="shared" si="6"/>
        <v>1.6635456842291183</v>
      </c>
      <c r="O49" s="19">
        <v>1978</v>
      </c>
      <c r="P49" s="19">
        <v>2020</v>
      </c>
      <c r="Q49" s="19">
        <f t="shared" si="7"/>
        <v>42</v>
      </c>
      <c r="R49" s="53">
        <v>18</v>
      </c>
      <c r="S49" s="54">
        <f t="shared" si="8"/>
        <v>2.7774602993176543</v>
      </c>
      <c r="U49" s="67">
        <v>41.4</v>
      </c>
      <c r="V49" s="56">
        <v>1.66</v>
      </c>
      <c r="W49" s="54">
        <v>2.78</v>
      </c>
      <c r="X49" s="57">
        <f t="shared" si="9"/>
        <v>1.6746987951807228</v>
      </c>
    </row>
    <row r="50" spans="1:24" x14ac:dyDescent="0.35">
      <c r="A50" s="43">
        <v>47</v>
      </c>
      <c r="B50" s="43">
        <v>13.8</v>
      </c>
      <c r="C50" s="43" t="s">
        <v>39</v>
      </c>
      <c r="D50" s="43">
        <v>5</v>
      </c>
      <c r="E50" s="43" t="s">
        <v>17</v>
      </c>
      <c r="F50" s="43"/>
      <c r="G50" s="43">
        <v>0.5</v>
      </c>
      <c r="H50" s="48">
        <v>0.5</v>
      </c>
      <c r="I50" s="48">
        <v>0.7</v>
      </c>
      <c r="J50" s="49">
        <v>1800</v>
      </c>
      <c r="K50" s="48">
        <v>-1.7</v>
      </c>
      <c r="L50" s="67">
        <v>21.7</v>
      </c>
      <c r="M50" s="48">
        <f t="shared" si="5"/>
        <v>29.7</v>
      </c>
      <c r="N50" s="70">
        <f t="shared" si="6"/>
        <v>1.9753978903114138</v>
      </c>
      <c r="O50" s="19">
        <v>1978</v>
      </c>
      <c r="P50" s="19">
        <v>2020</v>
      </c>
      <c r="Q50" s="19">
        <f t="shared" si="7"/>
        <v>42</v>
      </c>
      <c r="R50" s="53">
        <v>58</v>
      </c>
      <c r="S50" s="54">
        <f t="shared" si="8"/>
        <v>8.9495942978013314</v>
      </c>
      <c r="U50" s="67">
        <v>21.7</v>
      </c>
      <c r="V50" s="56">
        <v>1.98</v>
      </c>
      <c r="W50" s="54">
        <v>8.9499999999999993</v>
      </c>
      <c r="X50" s="57">
        <f t="shared" si="9"/>
        <v>4.5202020202020199</v>
      </c>
    </row>
    <row r="51" spans="1:24" x14ac:dyDescent="0.35">
      <c r="A51" s="43">
        <v>48</v>
      </c>
      <c r="B51" s="43">
        <v>14.1</v>
      </c>
      <c r="C51" s="43" t="s">
        <v>23</v>
      </c>
      <c r="D51" s="43">
        <v>-1</v>
      </c>
      <c r="E51" s="43" t="s">
        <v>70</v>
      </c>
      <c r="F51" s="43"/>
      <c r="G51" s="43">
        <v>4</v>
      </c>
      <c r="H51" s="48">
        <v>1</v>
      </c>
      <c r="I51" s="48">
        <v>0.7</v>
      </c>
      <c r="J51" s="49">
        <v>1800</v>
      </c>
      <c r="K51" s="48">
        <v>-1.7</v>
      </c>
      <c r="L51" s="67">
        <v>16.5</v>
      </c>
      <c r="M51" s="48">
        <f t="shared" si="5"/>
        <v>24.5</v>
      </c>
      <c r="N51" s="70">
        <f t="shared" si="6"/>
        <v>5.4800964441876037</v>
      </c>
      <c r="O51" s="19">
        <v>1960</v>
      </c>
      <c r="P51" s="19">
        <v>2020</v>
      </c>
      <c r="Q51" s="19">
        <f t="shared" si="7"/>
        <v>60</v>
      </c>
      <c r="R51" s="53">
        <v>48</v>
      </c>
      <c r="S51" s="54">
        <f t="shared" si="8"/>
        <v>6.1967733539318672</v>
      </c>
      <c r="U51" s="67">
        <v>16.5</v>
      </c>
      <c r="V51" s="56">
        <v>5.48</v>
      </c>
      <c r="W51" s="54">
        <v>6.2</v>
      </c>
      <c r="X51" s="57">
        <f t="shared" si="9"/>
        <v>1.1313868613138685</v>
      </c>
    </row>
    <row r="52" spans="1:24" x14ac:dyDescent="0.35">
      <c r="A52" s="43">
        <v>49</v>
      </c>
      <c r="B52" s="43">
        <v>14.2</v>
      </c>
      <c r="C52" s="43" t="s">
        <v>23</v>
      </c>
      <c r="D52" s="43">
        <v>-1</v>
      </c>
      <c r="E52" s="43" t="s">
        <v>70</v>
      </c>
      <c r="F52" s="43"/>
      <c r="G52" s="43">
        <v>4</v>
      </c>
      <c r="H52" s="48">
        <v>1</v>
      </c>
      <c r="I52" s="48">
        <v>0.7</v>
      </c>
      <c r="J52" s="49">
        <v>1800</v>
      </c>
      <c r="K52" s="48">
        <v>-1.7</v>
      </c>
      <c r="L52" s="67">
        <v>12.3</v>
      </c>
      <c r="M52" s="48">
        <f t="shared" si="5"/>
        <v>20.3</v>
      </c>
      <c r="N52" s="70">
        <f t="shared" si="6"/>
        <v>7.5444447193333115</v>
      </c>
      <c r="O52" s="19">
        <v>1960</v>
      </c>
      <c r="P52" s="19">
        <v>2020</v>
      </c>
      <c r="Q52" s="19">
        <f t="shared" si="7"/>
        <v>60</v>
      </c>
      <c r="R52" s="53">
        <v>35</v>
      </c>
      <c r="S52" s="54">
        <f t="shared" si="8"/>
        <v>4.5184805705753197</v>
      </c>
      <c r="U52" s="67">
        <v>12.3</v>
      </c>
      <c r="V52" s="56">
        <v>7.54</v>
      </c>
      <c r="W52" s="54">
        <v>7.54</v>
      </c>
      <c r="X52" s="57">
        <f t="shared" si="9"/>
        <v>1</v>
      </c>
    </row>
    <row r="53" spans="1:24" x14ac:dyDescent="0.35">
      <c r="A53" s="43">
        <v>50</v>
      </c>
      <c r="B53" s="43">
        <v>14.3</v>
      </c>
      <c r="C53" s="43" t="s">
        <v>23</v>
      </c>
      <c r="D53" s="43">
        <v>-1</v>
      </c>
      <c r="E53" s="43" t="s">
        <v>70</v>
      </c>
      <c r="F53" s="43"/>
      <c r="G53" s="43">
        <v>4</v>
      </c>
      <c r="H53" s="48">
        <v>1</v>
      </c>
      <c r="I53" s="48">
        <v>0.7</v>
      </c>
      <c r="J53" s="49">
        <v>1800</v>
      </c>
      <c r="K53" s="48">
        <v>-1.7</v>
      </c>
      <c r="L53" s="67">
        <v>12.1</v>
      </c>
      <c r="M53" s="48">
        <f t="shared" si="5"/>
        <v>20.100000000000001</v>
      </c>
      <c r="N53" s="70">
        <f t="shared" si="6"/>
        <v>7.6725061903536371</v>
      </c>
      <c r="O53" s="19">
        <v>1960</v>
      </c>
      <c r="P53" s="19">
        <v>2020</v>
      </c>
      <c r="Q53" s="19">
        <f t="shared" si="7"/>
        <v>60</v>
      </c>
      <c r="R53" s="53">
        <v>29</v>
      </c>
      <c r="S53" s="54">
        <f t="shared" si="8"/>
        <v>3.7438839013338363</v>
      </c>
      <c r="U53" s="67">
        <v>12.1</v>
      </c>
      <c r="V53" s="56">
        <v>7.67</v>
      </c>
      <c r="W53" s="54">
        <v>3.74</v>
      </c>
      <c r="X53" s="57">
        <f t="shared" si="9"/>
        <v>0.48761408083441987</v>
      </c>
    </row>
    <row r="54" spans="1:24" x14ac:dyDescent="0.35">
      <c r="A54" s="43">
        <v>51</v>
      </c>
      <c r="B54" s="43">
        <v>14.4</v>
      </c>
      <c r="C54" s="43" t="s">
        <v>20</v>
      </c>
      <c r="D54" s="43">
        <v>0</v>
      </c>
      <c r="E54" s="43" t="s">
        <v>71</v>
      </c>
      <c r="F54" s="43"/>
      <c r="G54" s="43">
        <v>4</v>
      </c>
      <c r="H54" s="48">
        <v>1</v>
      </c>
      <c r="I54" s="48">
        <v>0.7</v>
      </c>
      <c r="J54" s="49">
        <v>1800</v>
      </c>
      <c r="K54" s="48">
        <v>-1.7</v>
      </c>
      <c r="L54" s="67">
        <v>13.1</v>
      </c>
      <c r="M54" s="48">
        <f t="shared" si="5"/>
        <v>21.1</v>
      </c>
      <c r="N54" s="70">
        <f t="shared" si="6"/>
        <v>7.0646454517980874</v>
      </c>
      <c r="O54" s="19">
        <v>1960</v>
      </c>
      <c r="P54" s="19">
        <v>2020</v>
      </c>
      <c r="Q54" s="19">
        <f t="shared" si="7"/>
        <v>60</v>
      </c>
      <c r="R54" s="53">
        <v>49</v>
      </c>
      <c r="S54" s="54">
        <f t="shared" si="8"/>
        <v>6.3258727988054471</v>
      </c>
      <c r="U54" s="67">
        <v>13.1</v>
      </c>
      <c r="V54" s="72">
        <f t="shared" ref="V54:V87" si="10">N54</f>
        <v>7.0646454517980874</v>
      </c>
      <c r="W54" s="54">
        <f t="shared" ref="W54:W87" si="11">S54</f>
        <v>6.3258727988054471</v>
      </c>
      <c r="X54" s="57">
        <f t="shared" si="9"/>
        <v>0.8954267899170214</v>
      </c>
    </row>
    <row r="55" spans="1:24" x14ac:dyDescent="0.35">
      <c r="A55" s="43">
        <v>52</v>
      </c>
      <c r="B55" s="43">
        <v>14.5</v>
      </c>
      <c r="C55" s="43" t="s">
        <v>20</v>
      </c>
      <c r="D55" s="43">
        <v>0</v>
      </c>
      <c r="E55" s="43" t="s">
        <v>71</v>
      </c>
      <c r="F55" s="43"/>
      <c r="G55" s="43">
        <v>4</v>
      </c>
      <c r="H55" s="48">
        <v>1</v>
      </c>
      <c r="I55" s="48">
        <v>0.7</v>
      </c>
      <c r="J55" s="49">
        <v>1800</v>
      </c>
      <c r="K55" s="48">
        <v>-1.7</v>
      </c>
      <c r="L55" s="67">
        <v>11.3</v>
      </c>
      <c r="M55" s="48">
        <f t="shared" si="5"/>
        <v>19.3</v>
      </c>
      <c r="N55" s="70">
        <f t="shared" si="6"/>
        <v>8.2209710681083958</v>
      </c>
      <c r="O55" s="19">
        <v>1960</v>
      </c>
      <c r="P55" s="19">
        <v>2020</v>
      </c>
      <c r="Q55" s="19">
        <f t="shared" si="7"/>
        <v>60</v>
      </c>
      <c r="R55" s="53">
        <v>21</v>
      </c>
      <c r="S55" s="54">
        <f t="shared" si="8"/>
        <v>2.7110883423451919</v>
      </c>
      <c r="U55" s="67">
        <v>11.3</v>
      </c>
      <c r="V55" s="72">
        <f t="shared" si="10"/>
        <v>8.2209710681083958</v>
      </c>
      <c r="W55" s="54">
        <f t="shared" si="11"/>
        <v>2.7110883423451919</v>
      </c>
      <c r="X55" s="57">
        <f t="shared" si="9"/>
        <v>0.32977714188319113</v>
      </c>
    </row>
    <row r="56" spans="1:24" x14ac:dyDescent="0.35">
      <c r="A56" s="43">
        <v>53</v>
      </c>
      <c r="B56" s="43">
        <v>14.6</v>
      </c>
      <c r="C56" s="43" t="s">
        <v>23</v>
      </c>
      <c r="D56" s="43">
        <v>0</v>
      </c>
      <c r="E56" s="43" t="s">
        <v>91</v>
      </c>
      <c r="F56" s="43"/>
      <c r="G56" s="43">
        <v>4</v>
      </c>
      <c r="H56" s="48">
        <v>1</v>
      </c>
      <c r="I56" s="48">
        <v>0.7</v>
      </c>
      <c r="J56" s="49">
        <v>1800</v>
      </c>
      <c r="K56" s="48">
        <v>-1.7</v>
      </c>
      <c r="L56" s="67">
        <v>17.7</v>
      </c>
      <c r="M56" s="48">
        <f t="shared" si="5"/>
        <v>25.7</v>
      </c>
      <c r="N56" s="70">
        <f t="shared" si="6"/>
        <v>5.0522430536526439</v>
      </c>
      <c r="O56" s="19">
        <v>1960</v>
      </c>
      <c r="P56" s="19">
        <v>2020</v>
      </c>
      <c r="Q56" s="19">
        <f t="shared" si="7"/>
        <v>60</v>
      </c>
      <c r="R56" s="53">
        <v>12</v>
      </c>
      <c r="S56" s="54">
        <f t="shared" si="8"/>
        <v>1.5491933384829668</v>
      </c>
      <c r="U56" s="67">
        <v>17.7</v>
      </c>
      <c r="V56" s="72">
        <f t="shared" si="10"/>
        <v>5.0522430536526439</v>
      </c>
      <c r="W56" s="54">
        <f t="shared" si="11"/>
        <v>1.5491933384829668</v>
      </c>
      <c r="X56" s="57">
        <f t="shared" si="9"/>
        <v>0.30663476044822097</v>
      </c>
    </row>
    <row r="57" spans="1:24" x14ac:dyDescent="0.35">
      <c r="A57" s="43">
        <v>54</v>
      </c>
      <c r="B57" s="43">
        <v>14.7</v>
      </c>
      <c r="C57" s="43" t="s">
        <v>20</v>
      </c>
      <c r="D57" s="43">
        <v>0</v>
      </c>
      <c r="E57" s="43" t="s">
        <v>71</v>
      </c>
      <c r="F57" s="43"/>
      <c r="G57" s="43">
        <v>4</v>
      </c>
      <c r="H57" s="48">
        <v>1</v>
      </c>
      <c r="I57" s="48">
        <v>0.7</v>
      </c>
      <c r="J57" s="49">
        <v>1800</v>
      </c>
      <c r="K57" s="48">
        <v>-1.7</v>
      </c>
      <c r="L57" s="67">
        <v>18.399999999999999</v>
      </c>
      <c r="M57" s="48">
        <f t="shared" si="5"/>
        <v>26.4</v>
      </c>
      <c r="N57" s="70">
        <f t="shared" si="6"/>
        <v>4.8266284608417127</v>
      </c>
      <c r="O57" s="19">
        <v>1960</v>
      </c>
      <c r="P57" s="19">
        <v>2020</v>
      </c>
      <c r="Q57" s="19">
        <f t="shared" si="7"/>
        <v>60</v>
      </c>
      <c r="R57" s="53">
        <v>25</v>
      </c>
      <c r="S57" s="54">
        <f t="shared" si="8"/>
        <v>3.2274861218395139</v>
      </c>
      <c r="U57" s="67">
        <v>18.399999999999999</v>
      </c>
      <c r="V57" s="72">
        <f t="shared" si="10"/>
        <v>4.8266284608417127</v>
      </c>
      <c r="W57" s="54">
        <f t="shared" si="11"/>
        <v>3.2274861218395139</v>
      </c>
      <c r="X57" s="57">
        <f t="shared" si="9"/>
        <v>0.6686833569279278</v>
      </c>
    </row>
    <row r="58" spans="1:24" x14ac:dyDescent="0.35">
      <c r="A58" s="43">
        <v>55</v>
      </c>
      <c r="B58" s="43">
        <v>14.8</v>
      </c>
      <c r="C58" s="43" t="s">
        <v>20</v>
      </c>
      <c r="D58" s="43">
        <v>0</v>
      </c>
      <c r="E58" s="43" t="s">
        <v>17</v>
      </c>
      <c r="F58" s="43"/>
      <c r="G58" s="43">
        <v>4</v>
      </c>
      <c r="H58" s="48">
        <v>0.5</v>
      </c>
      <c r="I58" s="48">
        <v>0.7</v>
      </c>
      <c r="J58" s="49">
        <v>1800</v>
      </c>
      <c r="K58" s="48">
        <v>-1.7</v>
      </c>
      <c r="L58" s="67">
        <v>12.5</v>
      </c>
      <c r="M58" s="48">
        <f t="shared" si="5"/>
        <v>20.5</v>
      </c>
      <c r="N58" s="70">
        <f t="shared" si="6"/>
        <v>3.7098725129407093</v>
      </c>
      <c r="O58" s="19">
        <v>1960</v>
      </c>
      <c r="P58" s="19">
        <v>2020</v>
      </c>
      <c r="Q58" s="19">
        <f t="shared" si="7"/>
        <v>60</v>
      </c>
      <c r="R58" s="53">
        <v>71</v>
      </c>
      <c r="S58" s="54">
        <f t="shared" si="8"/>
        <v>9.1660605860242192</v>
      </c>
      <c r="U58" s="67">
        <v>12.5</v>
      </c>
      <c r="V58" s="72">
        <f t="shared" si="10"/>
        <v>3.7098725129407093</v>
      </c>
      <c r="W58" s="54">
        <f t="shared" si="11"/>
        <v>9.1660605860242192</v>
      </c>
      <c r="X58" s="57">
        <f t="shared" si="9"/>
        <v>2.4707211781675338</v>
      </c>
    </row>
    <row r="59" spans="1:24" x14ac:dyDescent="0.35">
      <c r="A59" s="43">
        <v>56</v>
      </c>
      <c r="B59" s="43">
        <v>14.9</v>
      </c>
      <c r="C59" s="43" t="s">
        <v>23</v>
      </c>
      <c r="D59" s="43">
        <v>1</v>
      </c>
      <c r="E59" s="43" t="s">
        <v>91</v>
      </c>
      <c r="F59" s="43"/>
      <c r="G59" s="43">
        <v>4</v>
      </c>
      <c r="H59" s="48">
        <v>1</v>
      </c>
      <c r="I59" s="48">
        <v>0.7</v>
      </c>
      <c r="J59" s="49">
        <v>1800</v>
      </c>
      <c r="K59" s="48">
        <v>-1.7</v>
      </c>
      <c r="L59" s="67">
        <v>11.3</v>
      </c>
      <c r="M59" s="48">
        <f t="shared" si="5"/>
        <v>19.3</v>
      </c>
      <c r="N59" s="70">
        <f t="shared" si="6"/>
        <v>8.2209710681083958</v>
      </c>
      <c r="O59" s="19">
        <v>1960</v>
      </c>
      <c r="P59" s="19">
        <v>2020</v>
      </c>
      <c r="Q59" s="19">
        <f t="shared" si="7"/>
        <v>60</v>
      </c>
      <c r="R59" s="53">
        <v>12</v>
      </c>
      <c r="S59" s="54">
        <f t="shared" si="8"/>
        <v>1.5491933384829668</v>
      </c>
      <c r="U59" s="67">
        <v>11.3</v>
      </c>
      <c r="V59" s="72">
        <f t="shared" si="10"/>
        <v>8.2209710681083958</v>
      </c>
      <c r="W59" s="54">
        <f t="shared" si="11"/>
        <v>1.5491933384829668</v>
      </c>
      <c r="X59" s="57">
        <f t="shared" si="9"/>
        <v>0.18844408107610922</v>
      </c>
    </row>
    <row r="60" spans="1:24" x14ac:dyDescent="0.35">
      <c r="A60" s="43">
        <v>57</v>
      </c>
      <c r="B60" s="43" t="s">
        <v>90</v>
      </c>
      <c r="C60" s="43" t="s">
        <v>20</v>
      </c>
      <c r="D60" s="43">
        <v>1</v>
      </c>
      <c r="E60" s="43" t="s">
        <v>17</v>
      </c>
      <c r="F60" s="43"/>
      <c r="G60" s="43">
        <v>4</v>
      </c>
      <c r="H60" s="48">
        <v>0.5</v>
      </c>
      <c r="I60" s="48">
        <v>0.7</v>
      </c>
      <c r="J60" s="49">
        <v>1800</v>
      </c>
      <c r="K60" s="48">
        <v>-1.7</v>
      </c>
      <c r="L60" s="67">
        <v>7</v>
      </c>
      <c r="M60" s="48">
        <f t="shared" si="5"/>
        <v>15</v>
      </c>
      <c r="N60" s="70">
        <f t="shared" si="6"/>
        <v>6.3093614663594337</v>
      </c>
      <c r="O60" s="19">
        <v>1960</v>
      </c>
      <c r="P60" s="19">
        <v>2020</v>
      </c>
      <c r="Q60" s="19">
        <f t="shared" si="7"/>
        <v>60</v>
      </c>
      <c r="R60" s="53">
        <v>66</v>
      </c>
      <c r="S60" s="54">
        <f t="shared" si="8"/>
        <v>8.5205633616563166</v>
      </c>
      <c r="U60" s="67">
        <v>7</v>
      </c>
      <c r="V60" s="72">
        <f t="shared" si="10"/>
        <v>6.3093614663594337</v>
      </c>
      <c r="W60" s="54">
        <f t="shared" si="11"/>
        <v>8.5205633616563166</v>
      </c>
      <c r="X60" s="57">
        <f t="shared" si="9"/>
        <v>1.3504636573901621</v>
      </c>
    </row>
    <row r="61" spans="1:24" x14ac:dyDescent="0.35">
      <c r="A61" s="43">
        <v>58</v>
      </c>
      <c r="B61" s="43">
        <v>14.11</v>
      </c>
      <c r="C61" s="43" t="s">
        <v>20</v>
      </c>
      <c r="D61" s="43">
        <v>4</v>
      </c>
      <c r="E61" s="43" t="s">
        <v>17</v>
      </c>
      <c r="F61" s="43"/>
      <c r="G61" s="43">
        <v>4</v>
      </c>
      <c r="H61" s="48">
        <v>0.5</v>
      </c>
      <c r="I61" s="48">
        <v>0.7</v>
      </c>
      <c r="J61" s="49">
        <v>1800</v>
      </c>
      <c r="K61" s="48">
        <v>-1.7</v>
      </c>
      <c r="L61" s="67">
        <v>13.2</v>
      </c>
      <c r="M61" s="48">
        <f t="shared" si="5"/>
        <v>21.2</v>
      </c>
      <c r="N61" s="70">
        <f t="shared" si="6"/>
        <v>3.5040442819357547</v>
      </c>
      <c r="O61" s="19">
        <v>1960</v>
      </c>
      <c r="P61" s="19">
        <v>2020</v>
      </c>
      <c r="Q61" s="19">
        <f t="shared" si="7"/>
        <v>60</v>
      </c>
      <c r="R61" s="53">
        <v>109</v>
      </c>
      <c r="S61" s="54">
        <f t="shared" si="8"/>
        <v>14.071839491220281</v>
      </c>
      <c r="U61" s="67">
        <v>13.2</v>
      </c>
      <c r="V61" s="72">
        <f t="shared" si="10"/>
        <v>3.5040442819357547</v>
      </c>
      <c r="W61" s="54">
        <f t="shared" si="11"/>
        <v>14.071839491220281</v>
      </c>
      <c r="X61" s="57">
        <f t="shared" si="9"/>
        <v>4.0158851769551589</v>
      </c>
    </row>
    <row r="62" spans="1:24" x14ac:dyDescent="0.35">
      <c r="A62" s="43">
        <v>59</v>
      </c>
      <c r="B62" s="43">
        <v>14.12</v>
      </c>
      <c r="C62" s="43" t="s">
        <v>23</v>
      </c>
      <c r="D62" s="43">
        <v>4</v>
      </c>
      <c r="E62" s="43" t="s">
        <v>91</v>
      </c>
      <c r="F62" s="43"/>
      <c r="G62" s="43">
        <v>4</v>
      </c>
      <c r="H62" s="48">
        <v>1</v>
      </c>
      <c r="I62" s="48">
        <v>0.7</v>
      </c>
      <c r="J62" s="49">
        <v>1800</v>
      </c>
      <c r="K62" s="48">
        <v>-1.7</v>
      </c>
      <c r="L62" s="67">
        <v>12.6</v>
      </c>
      <c r="M62" s="48">
        <f t="shared" si="5"/>
        <v>20.6</v>
      </c>
      <c r="N62" s="70">
        <f t="shared" si="6"/>
        <v>7.3586182040013481</v>
      </c>
      <c r="O62" s="19">
        <v>1960</v>
      </c>
      <c r="P62" s="19">
        <v>2020</v>
      </c>
      <c r="Q62" s="19">
        <f t="shared" si="7"/>
        <v>60</v>
      </c>
      <c r="R62" s="53">
        <v>19</v>
      </c>
      <c r="S62" s="54">
        <f t="shared" si="8"/>
        <v>2.4528894525980305</v>
      </c>
      <c r="U62" s="67">
        <v>12.6</v>
      </c>
      <c r="V62" s="72">
        <f t="shared" si="10"/>
        <v>7.3586182040013481</v>
      </c>
      <c r="W62" s="54">
        <f t="shared" si="11"/>
        <v>2.4528894525980305</v>
      </c>
      <c r="X62" s="57">
        <f t="shared" si="9"/>
        <v>0.33333560521787076</v>
      </c>
    </row>
    <row r="63" spans="1:24" x14ac:dyDescent="0.35">
      <c r="A63" s="43">
        <v>60</v>
      </c>
      <c r="B63" s="43">
        <v>14.13</v>
      </c>
      <c r="C63" s="43" t="s">
        <v>20</v>
      </c>
      <c r="D63" s="43">
        <v>4</v>
      </c>
      <c r="E63" s="43" t="s">
        <v>17</v>
      </c>
      <c r="F63" s="43"/>
      <c r="G63" s="43">
        <v>4</v>
      </c>
      <c r="H63" s="48">
        <v>0.5</v>
      </c>
      <c r="I63" s="48">
        <v>0.7</v>
      </c>
      <c r="J63" s="49">
        <v>1800</v>
      </c>
      <c r="K63" s="48">
        <v>-1.7</v>
      </c>
      <c r="L63" s="67">
        <v>12.9</v>
      </c>
      <c r="M63" s="48">
        <f t="shared" si="5"/>
        <v>20.9</v>
      </c>
      <c r="N63" s="70">
        <f t="shared" si="6"/>
        <v>3.5899786274835943</v>
      </c>
      <c r="O63" s="19">
        <v>1960</v>
      </c>
      <c r="P63" s="19">
        <v>2020</v>
      </c>
      <c r="Q63" s="19">
        <f t="shared" si="7"/>
        <v>60</v>
      </c>
      <c r="R63" s="53">
        <v>68</v>
      </c>
      <c r="S63" s="54">
        <f t="shared" si="8"/>
        <v>8.778762251403478</v>
      </c>
      <c r="U63" s="67">
        <v>12.9</v>
      </c>
      <c r="V63" s="72">
        <f t="shared" si="10"/>
        <v>3.5899786274835943</v>
      </c>
      <c r="W63" s="54">
        <f t="shared" si="11"/>
        <v>8.778762251403478</v>
      </c>
      <c r="X63" s="57">
        <f t="shared" si="9"/>
        <v>2.4453522325164863</v>
      </c>
    </row>
    <row r="64" spans="1:24" x14ac:dyDescent="0.35">
      <c r="A64" s="43">
        <v>61</v>
      </c>
      <c r="B64" s="43">
        <v>15.1</v>
      </c>
      <c r="C64" s="43" t="s">
        <v>38</v>
      </c>
      <c r="D64" s="43">
        <v>-1</v>
      </c>
      <c r="E64" s="43" t="s">
        <v>25</v>
      </c>
      <c r="F64" s="43"/>
      <c r="G64" s="43">
        <v>6</v>
      </c>
      <c r="H64" s="71">
        <v>0.3</v>
      </c>
      <c r="I64" s="48">
        <v>0.7</v>
      </c>
      <c r="J64" s="49">
        <v>1800</v>
      </c>
      <c r="K64" s="48">
        <v>-1.7</v>
      </c>
      <c r="L64" s="67">
        <v>24.7</v>
      </c>
      <c r="M64" s="48">
        <f t="shared" si="5"/>
        <v>32.700000000000003</v>
      </c>
      <c r="N64" s="70">
        <f t="shared" si="6"/>
        <v>1.0063768090071086</v>
      </c>
      <c r="O64" s="19">
        <v>1982</v>
      </c>
      <c r="P64" s="19">
        <v>2020</v>
      </c>
      <c r="Q64" s="19">
        <f t="shared" si="7"/>
        <v>38</v>
      </c>
      <c r="R64" s="53">
        <v>0</v>
      </c>
      <c r="S64" s="54">
        <f t="shared" si="8"/>
        <v>0</v>
      </c>
      <c r="U64" s="67">
        <f t="shared" ref="U64:U87" si="12">L64</f>
        <v>24.7</v>
      </c>
      <c r="V64" s="72">
        <f t="shared" si="10"/>
        <v>1.0063768090071086</v>
      </c>
      <c r="W64" s="54">
        <f t="shared" si="11"/>
        <v>0</v>
      </c>
      <c r="X64" s="57">
        <f t="shared" si="9"/>
        <v>0</v>
      </c>
    </row>
    <row r="65" spans="1:24" x14ac:dyDescent="0.35">
      <c r="A65" s="43">
        <v>62</v>
      </c>
      <c r="B65" s="43">
        <v>15.2</v>
      </c>
      <c r="C65" s="43" t="s">
        <v>38</v>
      </c>
      <c r="D65" s="43">
        <v>-1</v>
      </c>
      <c r="E65" s="43" t="s">
        <v>25</v>
      </c>
      <c r="F65" s="43"/>
      <c r="G65" s="43">
        <v>6</v>
      </c>
      <c r="H65" s="71">
        <v>0.3</v>
      </c>
      <c r="I65" s="48">
        <v>0.7</v>
      </c>
      <c r="J65" s="49">
        <v>1800</v>
      </c>
      <c r="K65" s="48">
        <v>-1.7</v>
      </c>
      <c r="L65" s="67">
        <v>23.7</v>
      </c>
      <c r="M65" s="48">
        <f t="shared" si="5"/>
        <v>31.7</v>
      </c>
      <c r="N65" s="70">
        <f t="shared" si="6"/>
        <v>1.0609405628387991</v>
      </c>
      <c r="O65" s="19">
        <v>1982</v>
      </c>
      <c r="P65" s="19">
        <v>2020</v>
      </c>
      <c r="Q65" s="19">
        <f t="shared" si="7"/>
        <v>38</v>
      </c>
      <c r="R65" s="53">
        <v>0</v>
      </c>
      <c r="S65" s="54">
        <f t="shared" si="8"/>
        <v>0</v>
      </c>
      <c r="U65" s="67">
        <f t="shared" si="12"/>
        <v>23.7</v>
      </c>
      <c r="V65" s="72">
        <f t="shared" si="10"/>
        <v>1.0609405628387991</v>
      </c>
      <c r="W65" s="54">
        <f t="shared" si="11"/>
        <v>0</v>
      </c>
      <c r="X65" s="57">
        <f t="shared" si="9"/>
        <v>0</v>
      </c>
    </row>
    <row r="66" spans="1:24" x14ac:dyDescent="0.35">
      <c r="A66" s="43">
        <v>63</v>
      </c>
      <c r="B66" s="43">
        <v>15.3</v>
      </c>
      <c r="C66" s="43" t="s">
        <v>38</v>
      </c>
      <c r="D66" s="43">
        <v>-1</v>
      </c>
      <c r="E66" s="43" t="s">
        <v>25</v>
      </c>
      <c r="F66" s="43"/>
      <c r="G66" s="43">
        <v>6</v>
      </c>
      <c r="H66" s="71">
        <v>0.3</v>
      </c>
      <c r="I66" s="48">
        <v>0.7</v>
      </c>
      <c r="J66" s="49">
        <v>1800</v>
      </c>
      <c r="K66" s="48">
        <v>-1.7</v>
      </c>
      <c r="L66" s="67">
        <v>22.5</v>
      </c>
      <c r="M66" s="48">
        <f t="shared" si="5"/>
        <v>30.5</v>
      </c>
      <c r="N66" s="70">
        <f t="shared" si="6"/>
        <v>1.1328752085442455</v>
      </c>
      <c r="O66" s="19">
        <v>1982</v>
      </c>
      <c r="P66" s="19">
        <v>2020</v>
      </c>
      <c r="Q66" s="19">
        <f t="shared" si="7"/>
        <v>38</v>
      </c>
      <c r="R66" s="53">
        <v>0</v>
      </c>
      <c r="S66" s="54">
        <f t="shared" si="8"/>
        <v>0</v>
      </c>
      <c r="U66" s="67">
        <f t="shared" si="12"/>
        <v>22.5</v>
      </c>
      <c r="V66" s="72">
        <f t="shared" si="10"/>
        <v>1.1328752085442455</v>
      </c>
      <c r="W66" s="54">
        <f t="shared" si="11"/>
        <v>0</v>
      </c>
      <c r="X66" s="57">
        <f t="shared" si="9"/>
        <v>0</v>
      </c>
    </row>
    <row r="67" spans="1:24" x14ac:dyDescent="0.35">
      <c r="A67" s="43">
        <v>64</v>
      </c>
      <c r="B67" s="43">
        <v>15.4</v>
      </c>
      <c r="C67" s="43" t="s">
        <v>38</v>
      </c>
      <c r="D67" s="43">
        <v>-1</v>
      </c>
      <c r="E67" s="43" t="s">
        <v>25</v>
      </c>
      <c r="F67" s="43"/>
      <c r="G67" s="43">
        <v>6</v>
      </c>
      <c r="H67" s="71">
        <v>0.3</v>
      </c>
      <c r="I67" s="48">
        <v>0.7</v>
      </c>
      <c r="J67" s="49">
        <v>1800</v>
      </c>
      <c r="K67" s="48">
        <v>-1.7</v>
      </c>
      <c r="L67" s="67">
        <v>20.100000000000001</v>
      </c>
      <c r="M67" s="48">
        <f t="shared" si="5"/>
        <v>28.1</v>
      </c>
      <c r="N67" s="70">
        <f t="shared" si="6"/>
        <v>1.3022400745473863</v>
      </c>
      <c r="O67" s="19">
        <v>1982</v>
      </c>
      <c r="P67" s="19">
        <v>2020</v>
      </c>
      <c r="Q67" s="19">
        <f t="shared" si="7"/>
        <v>38</v>
      </c>
      <c r="R67" s="53">
        <v>15</v>
      </c>
      <c r="S67" s="54">
        <f t="shared" si="8"/>
        <v>2.4333213169614383</v>
      </c>
      <c r="U67" s="67">
        <f t="shared" si="12"/>
        <v>20.100000000000001</v>
      </c>
      <c r="V67" s="72">
        <f t="shared" si="10"/>
        <v>1.3022400745473863</v>
      </c>
      <c r="W67" s="54">
        <f t="shared" si="11"/>
        <v>2.4333213169614383</v>
      </c>
      <c r="X67" s="57">
        <f t="shared" si="9"/>
        <v>1.8685658386048185</v>
      </c>
    </row>
    <row r="68" spans="1:24" x14ac:dyDescent="0.35">
      <c r="A68" s="43">
        <v>65</v>
      </c>
      <c r="B68" s="43">
        <v>15.5</v>
      </c>
      <c r="C68" s="43" t="s">
        <v>38</v>
      </c>
      <c r="D68" s="43">
        <v>-1</v>
      </c>
      <c r="E68" s="43" t="s">
        <v>25</v>
      </c>
      <c r="F68" s="43"/>
      <c r="G68" s="43">
        <v>6</v>
      </c>
      <c r="H68" s="71">
        <v>0.3</v>
      </c>
      <c r="I68" s="48">
        <v>0.7</v>
      </c>
      <c r="J68" s="49">
        <v>1800</v>
      </c>
      <c r="K68" s="48">
        <v>-1.7</v>
      </c>
      <c r="L68" s="67">
        <v>18.100000000000001</v>
      </c>
      <c r="M68" s="48">
        <f t="shared" ref="M68:M87" si="13">L68+8</f>
        <v>26.1</v>
      </c>
      <c r="N68" s="70">
        <f t="shared" ref="N68:N87" si="14">H68*I68*J68*(M68)^K68</f>
        <v>1.4763962633650409</v>
      </c>
      <c r="O68" s="19">
        <v>1982</v>
      </c>
      <c r="P68" s="19">
        <v>2020</v>
      </c>
      <c r="Q68" s="19">
        <f t="shared" ref="Q68:Q87" si="15">P68-O68</f>
        <v>38</v>
      </c>
      <c r="R68" s="53">
        <v>0</v>
      </c>
      <c r="S68" s="54">
        <f t="shared" ref="S68:S87" si="16">R68/Q68^0.5</f>
        <v>0</v>
      </c>
      <c r="U68" s="67">
        <f t="shared" si="12"/>
        <v>18.100000000000001</v>
      </c>
      <c r="V68" s="72">
        <f t="shared" si="10"/>
        <v>1.4763962633650409</v>
      </c>
      <c r="W68" s="54">
        <f t="shared" si="11"/>
        <v>0</v>
      </c>
      <c r="X68" s="57">
        <f t="shared" ref="X68:X87" si="17">W68/V68</f>
        <v>0</v>
      </c>
    </row>
    <row r="69" spans="1:24" x14ac:dyDescent="0.35">
      <c r="A69" s="43">
        <v>66</v>
      </c>
      <c r="B69" s="43">
        <v>15.6</v>
      </c>
      <c r="C69" s="43" t="s">
        <v>38</v>
      </c>
      <c r="D69" s="43">
        <v>-1</v>
      </c>
      <c r="E69" s="43" t="s">
        <v>25</v>
      </c>
      <c r="F69" s="43"/>
      <c r="G69" s="43">
        <v>6</v>
      </c>
      <c r="H69" s="71">
        <v>0.3</v>
      </c>
      <c r="I69" s="48">
        <v>0.7</v>
      </c>
      <c r="J69" s="49">
        <v>1800</v>
      </c>
      <c r="K69" s="48">
        <v>-1.7</v>
      </c>
      <c r="L69" s="67">
        <v>19.5</v>
      </c>
      <c r="M69" s="48">
        <f t="shared" si="13"/>
        <v>27.5</v>
      </c>
      <c r="N69" s="70">
        <f t="shared" si="14"/>
        <v>1.3509093897100211</v>
      </c>
      <c r="O69" s="19">
        <v>1982</v>
      </c>
      <c r="P69" s="19">
        <v>2020</v>
      </c>
      <c r="Q69" s="19">
        <f t="shared" si="15"/>
        <v>38</v>
      </c>
      <c r="R69" s="53">
        <v>0</v>
      </c>
      <c r="S69" s="54">
        <f t="shared" si="16"/>
        <v>0</v>
      </c>
      <c r="U69" s="67">
        <f t="shared" si="12"/>
        <v>19.5</v>
      </c>
      <c r="V69" s="72">
        <f t="shared" si="10"/>
        <v>1.3509093897100211</v>
      </c>
      <c r="W69" s="54">
        <f t="shared" si="11"/>
        <v>0</v>
      </c>
      <c r="X69" s="57">
        <f t="shared" si="17"/>
        <v>0</v>
      </c>
    </row>
    <row r="70" spans="1:24" x14ac:dyDescent="0.35">
      <c r="A70" s="43">
        <v>67</v>
      </c>
      <c r="B70" s="43">
        <v>16.100000000000001</v>
      </c>
      <c r="C70" s="43" t="s">
        <v>20</v>
      </c>
      <c r="D70" s="43">
        <v>-1</v>
      </c>
      <c r="E70" s="43" t="s">
        <v>87</v>
      </c>
      <c r="F70" s="43" t="s">
        <v>92</v>
      </c>
      <c r="G70" s="43">
        <v>0.4</v>
      </c>
      <c r="H70" s="48">
        <v>1</v>
      </c>
      <c r="I70" s="48">
        <v>0.7</v>
      </c>
      <c r="J70" s="49">
        <v>1800</v>
      </c>
      <c r="K70" s="48">
        <v>-1.7</v>
      </c>
      <c r="L70" s="67">
        <v>37.700000000000003</v>
      </c>
      <c r="M70" s="48">
        <f t="shared" si="13"/>
        <v>45.7</v>
      </c>
      <c r="N70" s="70">
        <f t="shared" si="14"/>
        <v>1.8989477054600676</v>
      </c>
      <c r="O70" s="19">
        <v>1985</v>
      </c>
      <c r="P70" s="19">
        <v>2021</v>
      </c>
      <c r="Q70" s="19">
        <f t="shared" si="15"/>
        <v>36</v>
      </c>
      <c r="R70" s="53">
        <v>19</v>
      </c>
      <c r="S70" s="54">
        <f t="shared" si="16"/>
        <v>3.1666666666666665</v>
      </c>
      <c r="U70" s="67">
        <f t="shared" si="12"/>
        <v>37.700000000000003</v>
      </c>
      <c r="V70" s="72">
        <f t="shared" si="10"/>
        <v>1.8989477054600676</v>
      </c>
      <c r="W70" s="54">
        <f t="shared" si="11"/>
        <v>3.1666666666666665</v>
      </c>
      <c r="X70" s="57">
        <f t="shared" si="17"/>
        <v>1.6675902435656922</v>
      </c>
    </row>
    <row r="71" spans="1:24" x14ac:dyDescent="0.35">
      <c r="A71" s="43">
        <v>68</v>
      </c>
      <c r="B71" s="43">
        <v>16.2</v>
      </c>
      <c r="C71" s="43" t="s">
        <v>20</v>
      </c>
      <c r="D71" s="43">
        <v>-1</v>
      </c>
      <c r="E71" s="43" t="s">
        <v>87</v>
      </c>
      <c r="F71" s="43" t="s">
        <v>21</v>
      </c>
      <c r="G71" s="43">
        <v>0.4</v>
      </c>
      <c r="H71" s="48">
        <v>1</v>
      </c>
      <c r="I71" s="48">
        <v>0.7</v>
      </c>
      <c r="J71" s="49">
        <v>1800</v>
      </c>
      <c r="K71" s="48">
        <v>-1.7</v>
      </c>
      <c r="L71" s="67">
        <v>25.5</v>
      </c>
      <c r="M71" s="48">
        <f t="shared" si="13"/>
        <v>33.5</v>
      </c>
      <c r="N71" s="70">
        <f t="shared" si="14"/>
        <v>3.2195440621746787</v>
      </c>
      <c r="O71" s="19">
        <v>1985</v>
      </c>
      <c r="P71" s="19">
        <v>2021</v>
      </c>
      <c r="Q71" s="19">
        <f t="shared" si="15"/>
        <v>36</v>
      </c>
      <c r="R71" s="53">
        <v>49</v>
      </c>
      <c r="S71" s="54">
        <f t="shared" si="16"/>
        <v>8.1666666666666661</v>
      </c>
      <c r="U71" s="67">
        <f t="shared" si="12"/>
        <v>25.5</v>
      </c>
      <c r="V71" s="72">
        <f t="shared" si="10"/>
        <v>3.2195440621746787</v>
      </c>
      <c r="W71" s="54">
        <f t="shared" si="11"/>
        <v>8.1666666666666661</v>
      </c>
      <c r="X71" s="57">
        <f t="shared" si="17"/>
        <v>2.5365910541849814</v>
      </c>
    </row>
    <row r="72" spans="1:24" x14ac:dyDescent="0.35">
      <c r="A72" s="43">
        <v>69</v>
      </c>
      <c r="B72" s="43">
        <v>17.100000000000001</v>
      </c>
      <c r="C72" s="43" t="s">
        <v>20</v>
      </c>
      <c r="D72" s="43">
        <v>-1</v>
      </c>
      <c r="E72" s="43" t="s">
        <v>87</v>
      </c>
      <c r="F72" s="43" t="s">
        <v>17</v>
      </c>
      <c r="G72" s="43">
        <v>19</v>
      </c>
      <c r="H72" s="48">
        <v>1</v>
      </c>
      <c r="I72" s="48">
        <v>0.7</v>
      </c>
      <c r="J72" s="49">
        <v>1800</v>
      </c>
      <c r="K72" s="48">
        <v>-1.7</v>
      </c>
      <c r="L72" s="67">
        <v>48</v>
      </c>
      <c r="M72" s="48">
        <f t="shared" si="13"/>
        <v>56</v>
      </c>
      <c r="N72" s="70">
        <f t="shared" si="14"/>
        <v>1.3441597890493866</v>
      </c>
      <c r="O72" s="19">
        <v>1975</v>
      </c>
      <c r="P72" s="19">
        <v>2021</v>
      </c>
      <c r="Q72" s="19">
        <f t="shared" si="15"/>
        <v>46</v>
      </c>
      <c r="R72" s="53">
        <v>25</v>
      </c>
      <c r="S72" s="54">
        <f t="shared" si="16"/>
        <v>3.6860489038724285</v>
      </c>
      <c r="U72" s="67">
        <f t="shared" si="12"/>
        <v>48</v>
      </c>
      <c r="V72" s="72">
        <f t="shared" si="10"/>
        <v>1.3441597890493866</v>
      </c>
      <c r="W72" s="54">
        <f t="shared" si="11"/>
        <v>3.6860489038724285</v>
      </c>
      <c r="X72" s="57">
        <f t="shared" si="17"/>
        <v>2.7422698803386067</v>
      </c>
    </row>
    <row r="73" spans="1:24" x14ac:dyDescent="0.35">
      <c r="A73" s="43">
        <v>70</v>
      </c>
      <c r="B73" s="43">
        <v>17.2</v>
      </c>
      <c r="C73" s="43" t="s">
        <v>20</v>
      </c>
      <c r="D73" s="43">
        <v>-1</v>
      </c>
      <c r="E73" s="43" t="s">
        <v>87</v>
      </c>
      <c r="F73" s="43"/>
      <c r="G73" s="43">
        <v>19</v>
      </c>
      <c r="H73" s="48">
        <v>1</v>
      </c>
      <c r="I73" s="48">
        <v>0.7</v>
      </c>
      <c r="J73" s="49">
        <v>1800</v>
      </c>
      <c r="K73" s="48">
        <v>-1.7</v>
      </c>
      <c r="L73" s="67">
        <v>39.200000000000003</v>
      </c>
      <c r="M73" s="48">
        <f t="shared" si="13"/>
        <v>47.2</v>
      </c>
      <c r="N73" s="70">
        <f t="shared" si="14"/>
        <v>1.7975010280388839</v>
      </c>
      <c r="O73" s="19">
        <v>1975</v>
      </c>
      <c r="P73" s="19">
        <v>2021</v>
      </c>
      <c r="Q73" s="19">
        <f t="shared" si="15"/>
        <v>46</v>
      </c>
      <c r="R73" s="53">
        <v>38</v>
      </c>
      <c r="S73" s="54">
        <f t="shared" si="16"/>
        <v>5.6027943338860915</v>
      </c>
      <c r="U73" s="67">
        <f t="shared" si="12"/>
        <v>39.200000000000003</v>
      </c>
      <c r="V73" s="72">
        <f t="shared" si="10"/>
        <v>1.7975010280388839</v>
      </c>
      <c r="W73" s="54">
        <f t="shared" si="11"/>
        <v>5.6027943338860915</v>
      </c>
      <c r="X73" s="57">
        <f t="shared" si="17"/>
        <v>3.1169908926276793</v>
      </c>
    </row>
    <row r="74" spans="1:24" x14ac:dyDescent="0.35">
      <c r="A74" s="43">
        <v>71</v>
      </c>
      <c r="B74" s="43">
        <v>17.3</v>
      </c>
      <c r="C74" s="43" t="s">
        <v>20</v>
      </c>
      <c r="D74" s="43">
        <v>-1</v>
      </c>
      <c r="E74" s="43" t="s">
        <v>87</v>
      </c>
      <c r="F74" s="43"/>
      <c r="G74" s="43">
        <v>19</v>
      </c>
      <c r="H74" s="48">
        <v>1</v>
      </c>
      <c r="I74" s="48">
        <v>0.7</v>
      </c>
      <c r="J74" s="49">
        <v>1800</v>
      </c>
      <c r="K74" s="48">
        <v>-1.7</v>
      </c>
      <c r="L74" s="67">
        <v>26.9</v>
      </c>
      <c r="M74" s="48">
        <f t="shared" si="13"/>
        <v>34.9</v>
      </c>
      <c r="N74" s="70">
        <f t="shared" si="14"/>
        <v>3.0030828878180165</v>
      </c>
      <c r="O74" s="19">
        <v>1975</v>
      </c>
      <c r="P74" s="19">
        <v>2021</v>
      </c>
      <c r="Q74" s="19">
        <f t="shared" si="15"/>
        <v>46</v>
      </c>
      <c r="R74" s="53">
        <v>76</v>
      </c>
      <c r="S74" s="54">
        <f t="shared" si="16"/>
        <v>11.205588667772183</v>
      </c>
      <c r="U74" s="67">
        <f t="shared" si="12"/>
        <v>26.9</v>
      </c>
      <c r="V74" s="72">
        <f t="shared" si="10"/>
        <v>3.0030828878180165</v>
      </c>
      <c r="W74" s="54">
        <f t="shared" si="11"/>
        <v>11.205588667772183</v>
      </c>
      <c r="X74" s="57">
        <f t="shared" si="17"/>
        <v>3.7313617660130429</v>
      </c>
    </row>
    <row r="75" spans="1:24" x14ac:dyDescent="0.35">
      <c r="A75" s="43">
        <v>72</v>
      </c>
      <c r="B75" s="43">
        <v>17.399999999999999</v>
      </c>
      <c r="C75" s="43" t="s">
        <v>20</v>
      </c>
      <c r="D75" s="43">
        <v>-1</v>
      </c>
      <c r="E75" s="43" t="s">
        <v>87</v>
      </c>
      <c r="F75" s="43" t="s">
        <v>17</v>
      </c>
      <c r="G75" s="43">
        <v>19</v>
      </c>
      <c r="H75" s="48">
        <v>1</v>
      </c>
      <c r="I75" s="48">
        <v>0.7</v>
      </c>
      <c r="J75" s="49">
        <v>1800</v>
      </c>
      <c r="K75" s="48">
        <v>-1.7</v>
      </c>
      <c r="L75" s="67">
        <v>18.899999999999999</v>
      </c>
      <c r="M75" s="48">
        <f t="shared" si="13"/>
        <v>26.9</v>
      </c>
      <c r="N75" s="70">
        <f t="shared" si="14"/>
        <v>4.6751082273700746</v>
      </c>
      <c r="O75" s="19">
        <v>1975</v>
      </c>
      <c r="P75" s="19">
        <v>2021</v>
      </c>
      <c r="Q75" s="19">
        <f t="shared" si="15"/>
        <v>46</v>
      </c>
      <c r="R75" s="53">
        <v>57</v>
      </c>
      <c r="S75" s="54">
        <f t="shared" si="16"/>
        <v>8.4041915008291372</v>
      </c>
      <c r="U75" s="67">
        <f t="shared" si="12"/>
        <v>18.899999999999999</v>
      </c>
      <c r="V75" s="72">
        <f t="shared" si="10"/>
        <v>4.6751082273700746</v>
      </c>
      <c r="W75" s="54">
        <f t="shared" si="11"/>
        <v>8.4041915008291372</v>
      </c>
      <c r="X75" s="57">
        <f t="shared" si="17"/>
        <v>1.797646405622745</v>
      </c>
    </row>
    <row r="76" spans="1:24" x14ac:dyDescent="0.35">
      <c r="A76" s="43">
        <v>73</v>
      </c>
      <c r="B76" s="43">
        <v>17.5</v>
      </c>
      <c r="C76" s="43" t="s">
        <v>20</v>
      </c>
      <c r="D76" s="43">
        <v>-1</v>
      </c>
      <c r="E76" s="43" t="s">
        <v>87</v>
      </c>
      <c r="F76" s="43"/>
      <c r="G76" s="43">
        <v>19</v>
      </c>
      <c r="H76" s="48">
        <v>1</v>
      </c>
      <c r="I76" s="48">
        <v>0.7</v>
      </c>
      <c r="J76" s="49">
        <v>1800</v>
      </c>
      <c r="K76" s="48">
        <v>-1.7</v>
      </c>
      <c r="L76" s="67">
        <v>23.4</v>
      </c>
      <c r="M76" s="48">
        <f t="shared" si="13"/>
        <v>31.4</v>
      </c>
      <c r="N76" s="70">
        <f t="shared" si="14"/>
        <v>3.5940998916944014</v>
      </c>
      <c r="O76" s="19">
        <v>1975</v>
      </c>
      <c r="P76" s="19">
        <v>2021</v>
      </c>
      <c r="Q76" s="19">
        <f t="shared" si="15"/>
        <v>46</v>
      </c>
      <c r="R76" s="53">
        <v>42</v>
      </c>
      <c r="S76" s="54">
        <f t="shared" si="16"/>
        <v>6.1925621585056794</v>
      </c>
      <c r="U76" s="67">
        <f t="shared" si="12"/>
        <v>23.4</v>
      </c>
      <c r="V76" s="72">
        <f t="shared" si="10"/>
        <v>3.5940998916944014</v>
      </c>
      <c r="W76" s="54">
        <f t="shared" si="11"/>
        <v>6.1925621585056794</v>
      </c>
      <c r="X76" s="57">
        <f t="shared" si="17"/>
        <v>1.7229799797206693</v>
      </c>
    </row>
    <row r="77" spans="1:24" x14ac:dyDescent="0.35">
      <c r="A77" s="43">
        <v>74</v>
      </c>
      <c r="B77" s="43">
        <v>17.600000000000001</v>
      </c>
      <c r="C77" s="43" t="s">
        <v>20</v>
      </c>
      <c r="D77" s="43">
        <v>-1</v>
      </c>
      <c r="E77" s="43" t="s">
        <v>87</v>
      </c>
      <c r="F77" s="43"/>
      <c r="G77" s="43">
        <v>19</v>
      </c>
      <c r="H77" s="48">
        <v>1</v>
      </c>
      <c r="I77" s="48">
        <v>0.7</v>
      </c>
      <c r="J77" s="49">
        <v>1800</v>
      </c>
      <c r="K77" s="48">
        <v>-1.7</v>
      </c>
      <c r="L77" s="67">
        <v>17.3</v>
      </c>
      <c r="M77" s="48">
        <f t="shared" si="13"/>
        <v>25.3</v>
      </c>
      <c r="N77" s="70">
        <f t="shared" si="14"/>
        <v>5.1887848000952772</v>
      </c>
      <c r="O77" s="19">
        <v>1975</v>
      </c>
      <c r="P77" s="19">
        <v>2021</v>
      </c>
      <c r="Q77" s="19">
        <f t="shared" si="15"/>
        <v>46</v>
      </c>
      <c r="R77" s="53">
        <v>65</v>
      </c>
      <c r="S77" s="54">
        <f t="shared" si="16"/>
        <v>9.583727150068313</v>
      </c>
      <c r="U77" s="67">
        <f t="shared" si="12"/>
        <v>17.3</v>
      </c>
      <c r="V77" s="72">
        <f t="shared" si="10"/>
        <v>5.1887848000952772</v>
      </c>
      <c r="W77" s="54">
        <f t="shared" si="11"/>
        <v>9.583727150068313</v>
      </c>
      <c r="X77" s="57">
        <f t="shared" si="17"/>
        <v>1.8470080219731477</v>
      </c>
    </row>
    <row r="78" spans="1:24" x14ac:dyDescent="0.35">
      <c r="A78" s="43">
        <v>75</v>
      </c>
      <c r="B78" s="43">
        <v>18.100000000000001</v>
      </c>
      <c r="C78" s="43" t="s">
        <v>20</v>
      </c>
      <c r="D78" s="43">
        <v>-1</v>
      </c>
      <c r="E78" s="43" t="s">
        <v>87</v>
      </c>
      <c r="F78" s="43"/>
      <c r="G78" s="43">
        <v>0.4</v>
      </c>
      <c r="H78" s="48">
        <v>1</v>
      </c>
      <c r="I78" s="48">
        <v>0.7</v>
      </c>
      <c r="J78" s="49">
        <v>1800</v>
      </c>
      <c r="K78" s="48">
        <v>-1.7</v>
      </c>
      <c r="L78" s="67">
        <v>37.700000000000003</v>
      </c>
      <c r="M78" s="48">
        <f t="shared" si="13"/>
        <v>45.7</v>
      </c>
      <c r="N78" s="70">
        <f t="shared" si="14"/>
        <v>1.8989477054600676</v>
      </c>
      <c r="O78" s="19">
        <v>1985</v>
      </c>
      <c r="P78" s="19">
        <v>2022</v>
      </c>
      <c r="Q78" s="19">
        <f t="shared" si="15"/>
        <v>37</v>
      </c>
      <c r="R78" s="53">
        <v>19</v>
      </c>
      <c r="S78" s="54">
        <f t="shared" si="16"/>
        <v>3.1235807588017885</v>
      </c>
      <c r="U78" s="67">
        <f t="shared" si="12"/>
        <v>37.700000000000003</v>
      </c>
      <c r="V78" s="72">
        <f t="shared" si="10"/>
        <v>1.8989477054600676</v>
      </c>
      <c r="W78" s="54">
        <f t="shared" si="11"/>
        <v>3.1235807588017885</v>
      </c>
      <c r="X78" s="57">
        <f t="shared" si="17"/>
        <v>1.6449008836949635</v>
      </c>
    </row>
    <row r="79" spans="1:24" x14ac:dyDescent="0.35">
      <c r="A79" s="43">
        <v>76</v>
      </c>
      <c r="B79" s="43">
        <v>18.2</v>
      </c>
      <c r="C79" s="43" t="s">
        <v>20</v>
      </c>
      <c r="D79" s="43">
        <v>-1</v>
      </c>
      <c r="E79" s="43" t="s">
        <v>87</v>
      </c>
      <c r="F79" s="43"/>
      <c r="G79" s="43">
        <v>0.4</v>
      </c>
      <c r="H79" s="48">
        <v>1</v>
      </c>
      <c r="I79" s="48">
        <v>0.7</v>
      </c>
      <c r="J79" s="49">
        <v>1800</v>
      </c>
      <c r="K79" s="48">
        <v>-1.7</v>
      </c>
      <c r="L79" s="67">
        <v>25.5</v>
      </c>
      <c r="M79" s="48">
        <f t="shared" si="13"/>
        <v>33.5</v>
      </c>
      <c r="N79" s="70">
        <f t="shared" si="14"/>
        <v>3.2195440621746787</v>
      </c>
      <c r="O79" s="19">
        <v>1985</v>
      </c>
      <c r="P79" s="19">
        <v>2022</v>
      </c>
      <c r="Q79" s="19">
        <f t="shared" si="15"/>
        <v>37</v>
      </c>
      <c r="R79" s="53">
        <v>49</v>
      </c>
      <c r="S79" s="54">
        <f t="shared" si="16"/>
        <v>8.0555503779625077</v>
      </c>
      <c r="U79" s="67">
        <f t="shared" si="12"/>
        <v>25.5</v>
      </c>
      <c r="V79" s="72">
        <f t="shared" si="10"/>
        <v>3.2195440621746787</v>
      </c>
      <c r="W79" s="54">
        <f t="shared" si="11"/>
        <v>8.0555503779625077</v>
      </c>
      <c r="X79" s="57">
        <f t="shared" si="17"/>
        <v>2.502078003095038</v>
      </c>
    </row>
    <row r="80" spans="1:24" x14ac:dyDescent="0.35">
      <c r="A80" s="43">
        <v>77</v>
      </c>
      <c r="B80" s="43">
        <v>18.3</v>
      </c>
      <c r="C80" s="43" t="s">
        <v>23</v>
      </c>
      <c r="D80" s="43">
        <v>0</v>
      </c>
      <c r="E80" s="43" t="s">
        <v>91</v>
      </c>
      <c r="F80" s="43"/>
      <c r="G80" s="43">
        <v>0.4</v>
      </c>
      <c r="H80" s="48">
        <v>1</v>
      </c>
      <c r="I80" s="48">
        <v>0.7</v>
      </c>
      <c r="J80" s="49">
        <v>1800</v>
      </c>
      <c r="K80" s="48">
        <v>-1.7</v>
      </c>
      <c r="L80" s="67">
        <v>31.6</v>
      </c>
      <c r="M80" s="48">
        <f t="shared" si="13"/>
        <v>39.6</v>
      </c>
      <c r="N80" s="70">
        <f t="shared" si="14"/>
        <v>2.4226391381513017</v>
      </c>
      <c r="O80" s="19">
        <v>1985</v>
      </c>
      <c r="P80" s="19">
        <v>2022</v>
      </c>
      <c r="Q80" s="19">
        <f t="shared" si="15"/>
        <v>37</v>
      </c>
      <c r="R80" s="53">
        <v>10</v>
      </c>
      <c r="S80" s="54">
        <f t="shared" si="16"/>
        <v>1.6439898730535729</v>
      </c>
      <c r="U80" s="67">
        <f t="shared" si="12"/>
        <v>31.6</v>
      </c>
      <c r="V80" s="72">
        <f t="shared" si="10"/>
        <v>2.4226391381513017</v>
      </c>
      <c r="W80" s="54">
        <f t="shared" si="11"/>
        <v>1.6439898730535729</v>
      </c>
      <c r="X80" s="57">
        <f t="shared" si="17"/>
        <v>0.67859461492399131</v>
      </c>
    </row>
    <row r="81" spans="1:24" x14ac:dyDescent="0.35">
      <c r="A81" s="43">
        <v>78</v>
      </c>
      <c r="B81" s="43">
        <v>19.100000000000001</v>
      </c>
      <c r="C81" s="43" t="s">
        <v>20</v>
      </c>
      <c r="D81" s="43">
        <v>-1</v>
      </c>
      <c r="E81" s="43" t="s">
        <v>87</v>
      </c>
      <c r="F81" s="43"/>
      <c r="G81" s="43">
        <v>1</v>
      </c>
      <c r="H81" s="48">
        <v>1</v>
      </c>
      <c r="I81" s="48">
        <v>0.7</v>
      </c>
      <c r="J81" s="49">
        <v>1800</v>
      </c>
      <c r="K81" s="48">
        <v>-1.7</v>
      </c>
      <c r="L81" s="67">
        <v>17.2</v>
      </c>
      <c r="M81" s="48">
        <f t="shared" si="13"/>
        <v>25.2</v>
      </c>
      <c r="N81" s="70">
        <f t="shared" si="14"/>
        <v>5.223837104072417</v>
      </c>
      <c r="O81" s="19">
        <v>1997</v>
      </c>
      <c r="P81" s="19">
        <v>2021</v>
      </c>
      <c r="Q81" s="19">
        <f t="shared" si="15"/>
        <v>24</v>
      </c>
      <c r="R81" s="53">
        <v>40</v>
      </c>
      <c r="S81" s="54">
        <f t="shared" si="16"/>
        <v>8.1649658092772608</v>
      </c>
      <c r="U81" s="67">
        <f t="shared" si="12"/>
        <v>17.2</v>
      </c>
      <c r="V81" s="72">
        <f t="shared" si="10"/>
        <v>5.223837104072417</v>
      </c>
      <c r="W81" s="54">
        <f t="shared" si="11"/>
        <v>8.1649658092772608</v>
      </c>
      <c r="X81" s="57">
        <f t="shared" si="17"/>
        <v>1.5630207540185332</v>
      </c>
    </row>
    <row r="82" spans="1:24" x14ac:dyDescent="0.35">
      <c r="A82" s="43">
        <v>79</v>
      </c>
      <c r="B82" s="43">
        <v>19.2</v>
      </c>
      <c r="C82" s="43" t="s">
        <v>20</v>
      </c>
      <c r="D82" s="43">
        <v>-1</v>
      </c>
      <c r="E82" s="43" t="s">
        <v>87</v>
      </c>
      <c r="F82" s="43"/>
      <c r="G82" s="43">
        <v>1</v>
      </c>
      <c r="H82" s="48">
        <v>1</v>
      </c>
      <c r="I82" s="48">
        <v>0.7</v>
      </c>
      <c r="J82" s="49">
        <v>1800</v>
      </c>
      <c r="K82" s="48">
        <v>-1.7</v>
      </c>
      <c r="L82" s="67">
        <v>21.7</v>
      </c>
      <c r="M82" s="48">
        <f t="shared" si="13"/>
        <v>29.7</v>
      </c>
      <c r="N82" s="70">
        <f t="shared" si="14"/>
        <v>3.9507957806228275</v>
      </c>
      <c r="O82" s="19">
        <v>1997</v>
      </c>
      <c r="P82" s="19">
        <v>2021</v>
      </c>
      <c r="Q82" s="19">
        <f t="shared" si="15"/>
        <v>24</v>
      </c>
      <c r="R82" s="53">
        <v>40</v>
      </c>
      <c r="S82" s="54">
        <f t="shared" si="16"/>
        <v>8.1649658092772608</v>
      </c>
      <c r="U82" s="67">
        <f t="shared" si="12"/>
        <v>21.7</v>
      </c>
      <c r="V82" s="72">
        <f t="shared" si="10"/>
        <v>3.9507957806228275</v>
      </c>
      <c r="W82" s="54">
        <f t="shared" si="11"/>
        <v>8.1649658092772608</v>
      </c>
      <c r="X82" s="57">
        <f t="shared" si="17"/>
        <v>2.0666635945404614</v>
      </c>
    </row>
    <row r="83" spans="1:24" x14ac:dyDescent="0.35">
      <c r="A83" s="43">
        <v>80</v>
      </c>
      <c r="B83" s="43">
        <v>19.3</v>
      </c>
      <c r="C83" s="43" t="s">
        <v>20</v>
      </c>
      <c r="D83" s="43">
        <v>-1</v>
      </c>
      <c r="E83" s="43" t="s">
        <v>87</v>
      </c>
      <c r="F83" s="43"/>
      <c r="G83" s="43">
        <v>1</v>
      </c>
      <c r="H83" s="48">
        <v>1</v>
      </c>
      <c r="I83" s="48">
        <v>0.7</v>
      </c>
      <c r="J83" s="49">
        <v>1800</v>
      </c>
      <c r="K83" s="48">
        <v>-1.7</v>
      </c>
      <c r="L83" s="67">
        <v>33.1</v>
      </c>
      <c r="M83" s="48">
        <f t="shared" si="13"/>
        <v>41.1</v>
      </c>
      <c r="N83" s="70">
        <f t="shared" si="14"/>
        <v>2.2742565172633569</v>
      </c>
      <c r="O83" s="19">
        <v>1997</v>
      </c>
      <c r="P83" s="19">
        <v>2021</v>
      </c>
      <c r="Q83" s="19">
        <f t="shared" si="15"/>
        <v>24</v>
      </c>
      <c r="R83" s="53">
        <v>30</v>
      </c>
      <c r="S83" s="54">
        <f t="shared" si="16"/>
        <v>6.123724356957946</v>
      </c>
      <c r="U83" s="67">
        <f t="shared" si="12"/>
        <v>33.1</v>
      </c>
      <c r="V83" s="72">
        <f t="shared" si="10"/>
        <v>2.2742565172633569</v>
      </c>
      <c r="W83" s="54">
        <f t="shared" si="11"/>
        <v>6.123724356957946</v>
      </c>
      <c r="X83" s="57">
        <f t="shared" si="17"/>
        <v>2.6926269356487125</v>
      </c>
    </row>
    <row r="84" spans="1:24" x14ac:dyDescent="0.35">
      <c r="A84" s="43">
        <v>81</v>
      </c>
      <c r="B84" s="43">
        <v>19.399999999999999</v>
      </c>
      <c r="C84" s="43" t="s">
        <v>23</v>
      </c>
      <c r="D84" s="43">
        <v>0</v>
      </c>
      <c r="E84" s="43" t="s">
        <v>70</v>
      </c>
      <c r="F84" s="43"/>
      <c r="G84" s="43">
        <v>1</v>
      </c>
      <c r="H84" s="48">
        <v>1</v>
      </c>
      <c r="I84" s="48">
        <v>0.7</v>
      </c>
      <c r="J84" s="49">
        <v>1800</v>
      </c>
      <c r="K84" s="48">
        <v>-1.7</v>
      </c>
      <c r="L84" s="67">
        <v>24</v>
      </c>
      <c r="M84" s="48">
        <f t="shared" si="13"/>
        <v>32</v>
      </c>
      <c r="N84" s="70">
        <f t="shared" si="14"/>
        <v>3.4802911886525387</v>
      </c>
      <c r="O84" s="19">
        <v>1997</v>
      </c>
      <c r="P84" s="19">
        <v>2021</v>
      </c>
      <c r="Q84" s="19">
        <f t="shared" si="15"/>
        <v>24</v>
      </c>
      <c r="R84" s="53">
        <v>1</v>
      </c>
      <c r="S84" s="54">
        <f t="shared" si="16"/>
        <v>0.20412414523193154</v>
      </c>
      <c r="U84" s="67">
        <f t="shared" si="12"/>
        <v>24</v>
      </c>
      <c r="V84" s="72">
        <f t="shared" si="10"/>
        <v>3.4802911886525387</v>
      </c>
      <c r="W84" s="54">
        <f t="shared" si="11"/>
        <v>0.20412414523193154</v>
      </c>
      <c r="X84" s="57">
        <f t="shared" si="17"/>
        <v>5.8651455917676273E-2</v>
      </c>
    </row>
    <row r="85" spans="1:24" x14ac:dyDescent="0.35">
      <c r="A85" s="43">
        <v>82</v>
      </c>
      <c r="B85" s="43">
        <v>19.5</v>
      </c>
      <c r="C85" s="43" t="s">
        <v>20</v>
      </c>
      <c r="D85" s="43">
        <v>0</v>
      </c>
      <c r="E85" s="43" t="s">
        <v>71</v>
      </c>
      <c r="F85" s="43"/>
      <c r="G85" s="43">
        <v>1</v>
      </c>
      <c r="H85" s="48">
        <v>1</v>
      </c>
      <c r="I85" s="48">
        <v>0.7</v>
      </c>
      <c r="J85" s="49">
        <v>1800</v>
      </c>
      <c r="K85" s="48">
        <v>-1.7</v>
      </c>
      <c r="L85" s="67">
        <v>24</v>
      </c>
      <c r="M85" s="48">
        <f t="shared" si="13"/>
        <v>32</v>
      </c>
      <c r="N85" s="70">
        <f t="shared" si="14"/>
        <v>3.4802911886525387</v>
      </c>
      <c r="O85" s="19">
        <v>1997</v>
      </c>
      <c r="P85" s="19">
        <v>2021</v>
      </c>
      <c r="Q85" s="19">
        <f t="shared" si="15"/>
        <v>24</v>
      </c>
      <c r="R85" s="53">
        <v>3</v>
      </c>
      <c r="S85" s="54">
        <f t="shared" si="16"/>
        <v>0.61237243569579458</v>
      </c>
      <c r="U85" s="67">
        <f t="shared" si="12"/>
        <v>24</v>
      </c>
      <c r="V85" s="72">
        <f t="shared" si="10"/>
        <v>3.4802911886525387</v>
      </c>
      <c r="W85" s="54">
        <f t="shared" si="11"/>
        <v>0.61237243569579458</v>
      </c>
      <c r="X85" s="57">
        <f t="shared" si="17"/>
        <v>0.17595436775302881</v>
      </c>
    </row>
    <row r="86" spans="1:24" x14ac:dyDescent="0.35">
      <c r="A86" s="43">
        <v>83</v>
      </c>
      <c r="B86" s="43">
        <v>20.100000000000001</v>
      </c>
      <c r="C86" s="43" t="s">
        <v>20</v>
      </c>
      <c r="D86" s="43">
        <v>-1</v>
      </c>
      <c r="E86" s="43" t="s">
        <v>87</v>
      </c>
      <c r="F86" s="43"/>
      <c r="G86" s="43">
        <v>0.7</v>
      </c>
      <c r="H86" s="48">
        <v>1</v>
      </c>
      <c r="I86" s="48">
        <v>0.7</v>
      </c>
      <c r="J86" s="49">
        <v>1800</v>
      </c>
      <c r="K86" s="48">
        <v>-1.7</v>
      </c>
      <c r="L86" s="67">
        <v>17.5</v>
      </c>
      <c r="M86" s="48">
        <f t="shared" si="13"/>
        <v>25.5</v>
      </c>
      <c r="N86" s="70">
        <f t="shared" si="14"/>
        <v>5.11979106840211</v>
      </c>
      <c r="O86" s="19">
        <v>1984</v>
      </c>
      <c r="P86" s="19">
        <v>2022</v>
      </c>
      <c r="Q86" s="19">
        <f t="shared" si="15"/>
        <v>38</v>
      </c>
      <c r="R86" s="53">
        <v>80</v>
      </c>
      <c r="S86" s="54">
        <f t="shared" si="16"/>
        <v>12.977713690461004</v>
      </c>
      <c r="U86" s="67">
        <f t="shared" si="12"/>
        <v>17.5</v>
      </c>
      <c r="V86" s="72">
        <f t="shared" si="10"/>
        <v>5.11979106840211</v>
      </c>
      <c r="W86" s="54">
        <f t="shared" si="11"/>
        <v>12.977713690461004</v>
      </c>
      <c r="X86" s="57">
        <f t="shared" si="17"/>
        <v>2.5348131431682339</v>
      </c>
    </row>
    <row r="87" spans="1:24" x14ac:dyDescent="0.35">
      <c r="A87" s="43">
        <v>84</v>
      </c>
      <c r="B87" s="43">
        <v>20.2</v>
      </c>
      <c r="C87" s="43" t="s">
        <v>23</v>
      </c>
      <c r="D87" s="43">
        <v>0</v>
      </c>
      <c r="E87" s="43" t="s">
        <v>91</v>
      </c>
      <c r="F87" s="43"/>
      <c r="G87" s="43">
        <v>0.7</v>
      </c>
      <c r="H87" s="48">
        <v>1</v>
      </c>
      <c r="I87" s="48">
        <v>0.7</v>
      </c>
      <c r="J87" s="49">
        <v>1800</v>
      </c>
      <c r="K87" s="48">
        <v>-1.7</v>
      </c>
      <c r="L87" s="67">
        <v>17.5</v>
      </c>
      <c r="M87" s="48">
        <f t="shared" si="13"/>
        <v>25.5</v>
      </c>
      <c r="N87" s="70">
        <f t="shared" si="14"/>
        <v>5.11979106840211</v>
      </c>
      <c r="O87" s="19">
        <v>1984</v>
      </c>
      <c r="P87" s="19">
        <v>2022</v>
      </c>
      <c r="Q87" s="19">
        <f t="shared" si="15"/>
        <v>38</v>
      </c>
      <c r="R87" s="53">
        <v>18</v>
      </c>
      <c r="S87" s="54">
        <f t="shared" si="16"/>
        <v>2.919985580353726</v>
      </c>
      <c r="U87" s="67">
        <f t="shared" si="12"/>
        <v>17.5</v>
      </c>
      <c r="V87" s="72">
        <f t="shared" si="10"/>
        <v>5.11979106840211</v>
      </c>
      <c r="W87" s="54">
        <f t="shared" si="11"/>
        <v>2.919985580353726</v>
      </c>
      <c r="X87" s="57">
        <f t="shared" si="17"/>
        <v>0.57033295721285271</v>
      </c>
    </row>
    <row r="88" spans="1:24" ht="15.45" x14ac:dyDescent="0.4">
      <c r="A88" s="15"/>
      <c r="B88" s="15"/>
      <c r="C88" s="15"/>
      <c r="D88" s="15"/>
      <c r="E88" s="15"/>
      <c r="F88" s="15"/>
      <c r="G88" s="15"/>
      <c r="H88" s="13"/>
      <c r="I88" s="13"/>
      <c r="J88" s="20"/>
      <c r="K88" s="13"/>
      <c r="L88" s="26"/>
      <c r="M88" s="13"/>
      <c r="N88" s="36"/>
      <c r="O88" s="16"/>
      <c r="P88" s="16"/>
      <c r="Q88" s="16"/>
      <c r="R88" s="28"/>
      <c r="S88" s="37"/>
      <c r="U88" s="26"/>
      <c r="V88" s="38"/>
      <c r="W88" s="37"/>
      <c r="X88" s="40"/>
    </row>
    <row r="89" spans="1:24" ht="15.45" x14ac:dyDescent="0.4">
      <c r="A89" s="15"/>
      <c r="B89" s="15"/>
      <c r="C89" s="15"/>
      <c r="D89" s="15"/>
      <c r="E89" s="15"/>
      <c r="F89" s="15"/>
      <c r="G89" s="15"/>
      <c r="H89" s="13"/>
      <c r="I89" s="13"/>
      <c r="J89" s="20"/>
      <c r="K89" s="13"/>
      <c r="L89" s="26"/>
      <c r="M89" s="13"/>
      <c r="N89" s="36"/>
      <c r="O89" s="16"/>
      <c r="P89" s="16"/>
      <c r="Q89" s="16"/>
      <c r="R89" s="28"/>
      <c r="S89" s="37"/>
      <c r="U89" s="26"/>
      <c r="V89" s="38"/>
      <c r="W89" s="37"/>
      <c r="X89" s="40"/>
    </row>
    <row r="90" spans="1:24" ht="15.45" x14ac:dyDescent="0.4">
      <c r="A90" s="15"/>
      <c r="B90" s="15"/>
      <c r="C90" s="15"/>
      <c r="D90" s="15"/>
      <c r="E90" s="15"/>
      <c r="F90" s="15"/>
      <c r="G90" s="15"/>
      <c r="H90" s="13"/>
      <c r="I90" s="13"/>
      <c r="J90" s="20"/>
      <c r="K90" s="13"/>
      <c r="L90" s="26"/>
      <c r="M90" s="13"/>
      <c r="N90" s="36"/>
      <c r="O90" s="16"/>
      <c r="P90" s="16"/>
      <c r="Q90" s="16"/>
      <c r="R90" s="28"/>
      <c r="S90" s="37"/>
      <c r="U90" s="26"/>
      <c r="V90" s="38"/>
      <c r="W90" s="37"/>
      <c r="X90" s="40"/>
    </row>
    <row r="91" spans="1:24" ht="15.45" x14ac:dyDescent="0.4">
      <c r="A91" s="15"/>
      <c r="B91" s="15"/>
      <c r="C91" s="15"/>
      <c r="D91" s="15"/>
      <c r="E91" s="15"/>
      <c r="F91" s="15"/>
      <c r="G91" s="15"/>
      <c r="H91" s="13"/>
      <c r="I91" s="13"/>
      <c r="J91" s="20"/>
      <c r="K91" s="13"/>
      <c r="L91" s="26"/>
      <c r="M91" s="13"/>
      <c r="N91" s="36"/>
      <c r="O91" s="16"/>
      <c r="P91" s="16"/>
      <c r="Q91" s="16"/>
      <c r="R91" s="28"/>
      <c r="S91" s="37"/>
      <c r="U91" s="26"/>
      <c r="V91" s="38"/>
      <c r="W91" s="37"/>
      <c r="X91" s="40"/>
    </row>
    <row r="93" spans="1:24" ht="15.45" x14ac:dyDescent="0.4">
      <c r="A93" s="88"/>
      <c r="B93" s="88"/>
      <c r="C93" s="88"/>
      <c r="D93" s="88"/>
      <c r="E93" s="88"/>
      <c r="F93" s="88"/>
      <c r="G93" s="89"/>
      <c r="L93" s="13"/>
      <c r="O93" s="23"/>
      <c r="R93" s="27"/>
    </row>
    <row r="94" spans="1:24" ht="15.45" x14ac:dyDescent="0.4">
      <c r="A94" s="34"/>
      <c r="B94" s="34"/>
      <c r="C94" s="39" t="s">
        <v>72</v>
      </c>
      <c r="D94" s="34"/>
      <c r="E94" s="34"/>
      <c r="F94" s="34"/>
      <c r="G94" s="35"/>
      <c r="L94" s="13"/>
      <c r="O94" s="23"/>
      <c r="R94" s="27"/>
    </row>
    <row r="95" spans="1:24" ht="15.45" x14ac:dyDescent="0.4">
      <c r="A95" s="34"/>
      <c r="B95" s="34"/>
      <c r="C95" s="39"/>
      <c r="D95" s="34"/>
      <c r="E95" s="34"/>
      <c r="F95" s="34"/>
      <c r="G95" s="35"/>
      <c r="L95" s="13"/>
      <c r="O95" s="23"/>
      <c r="R95" s="27"/>
    </row>
    <row r="96" spans="1:24" s="18" customFormat="1" ht="15.45" x14ac:dyDescent="0.4">
      <c r="A96" s="33" t="s">
        <v>69</v>
      </c>
      <c r="B96" s="33"/>
      <c r="C96" s="33" t="s">
        <v>100</v>
      </c>
      <c r="D96" s="33"/>
      <c r="E96" s="33"/>
      <c r="F96" s="33"/>
      <c r="G96" s="33"/>
      <c r="H96" s="16"/>
      <c r="J96" s="32"/>
      <c r="L96" s="13"/>
      <c r="N96" s="31"/>
      <c r="O96" s="23"/>
      <c r="R96" s="27"/>
    </row>
    <row r="97" spans="1:18" s="18" customFormat="1" ht="15.45" x14ac:dyDescent="0.4">
      <c r="A97" s="33" t="s">
        <v>70</v>
      </c>
      <c r="B97" s="33"/>
      <c r="C97" s="33" t="s">
        <v>94</v>
      </c>
      <c r="D97" s="33"/>
      <c r="E97" s="33"/>
      <c r="F97" s="33"/>
      <c r="G97" s="33"/>
      <c r="H97" s="16"/>
      <c r="J97" s="32"/>
      <c r="L97" s="13"/>
      <c r="N97" s="31"/>
      <c r="O97" s="23"/>
      <c r="R97" s="27"/>
    </row>
    <row r="98" spans="1:18" s="18" customFormat="1" ht="15.45" x14ac:dyDescent="0.4">
      <c r="A98" s="33" t="s">
        <v>25</v>
      </c>
      <c r="B98" s="33"/>
      <c r="C98" s="33" t="s">
        <v>98</v>
      </c>
      <c r="D98" s="33"/>
      <c r="E98" s="33"/>
      <c r="F98" s="33"/>
      <c r="G98" s="33"/>
      <c r="H98" s="16"/>
      <c r="J98" s="32"/>
      <c r="L98" s="13"/>
      <c r="N98" s="31"/>
      <c r="O98" s="23"/>
      <c r="R98" s="27"/>
    </row>
    <row r="99" spans="1:18" s="18" customFormat="1" ht="15.45" x14ac:dyDescent="0.4">
      <c r="A99" s="33" t="s">
        <v>71</v>
      </c>
      <c r="B99" s="33"/>
      <c r="C99" s="33" t="s">
        <v>95</v>
      </c>
      <c r="D99" s="33"/>
      <c r="E99" s="33"/>
      <c r="F99" s="33"/>
      <c r="G99" s="33"/>
      <c r="H99" s="16"/>
      <c r="J99" s="32"/>
      <c r="L99" s="13"/>
      <c r="N99" s="31"/>
      <c r="O99" s="23"/>
      <c r="R99" s="27"/>
    </row>
    <row r="100" spans="1:18" s="18" customFormat="1" ht="15.45" x14ac:dyDescent="0.4">
      <c r="A100" s="33" t="s">
        <v>17</v>
      </c>
      <c r="B100" s="33"/>
      <c r="C100" s="33" t="s">
        <v>97</v>
      </c>
      <c r="D100" s="33"/>
      <c r="E100" s="33"/>
      <c r="F100" s="33"/>
      <c r="G100" s="33"/>
      <c r="H100" s="16"/>
      <c r="J100" s="32"/>
      <c r="N100" s="31"/>
    </row>
    <row r="101" spans="1:18" s="18" customFormat="1" ht="15.45" x14ac:dyDescent="0.4">
      <c r="A101" s="33" t="s">
        <v>87</v>
      </c>
      <c r="B101" s="33"/>
      <c r="C101" s="33" t="s">
        <v>99</v>
      </c>
      <c r="D101" s="33"/>
      <c r="E101" s="33"/>
      <c r="F101" s="33"/>
      <c r="G101" s="33"/>
      <c r="H101" s="16"/>
      <c r="J101" s="32"/>
      <c r="N101" s="31"/>
    </row>
    <row r="102" spans="1:18" s="18" customFormat="1" ht="15.45" x14ac:dyDescent="0.4">
      <c r="A102" s="33" t="s">
        <v>91</v>
      </c>
      <c r="B102" s="33"/>
      <c r="C102" s="33" t="s">
        <v>96</v>
      </c>
      <c r="D102" s="33"/>
      <c r="E102" s="33"/>
      <c r="F102" s="33"/>
      <c r="G102" s="33"/>
      <c r="H102" s="16"/>
      <c r="J102" s="32"/>
      <c r="N102" s="31"/>
    </row>
    <row r="103" spans="1:18" s="18" customFormat="1" ht="15.45" x14ac:dyDescent="0.4">
      <c r="A103" s="33"/>
      <c r="B103" s="33"/>
      <c r="C103" s="33"/>
      <c r="D103" s="33"/>
      <c r="E103" s="33"/>
      <c r="F103" s="33"/>
      <c r="G103" s="33"/>
      <c r="H103" s="16"/>
      <c r="J103" s="32"/>
      <c r="N103" s="31"/>
    </row>
    <row r="104" spans="1:18" s="18" customFormat="1" ht="15.45" x14ac:dyDescent="0.4">
      <c r="A104" s="33"/>
      <c r="B104" s="33"/>
      <c r="C104" s="33" t="s">
        <v>73</v>
      </c>
      <c r="D104" s="33"/>
      <c r="E104" s="33"/>
      <c r="F104" s="33"/>
      <c r="G104" s="33"/>
      <c r="H104" s="16"/>
      <c r="J104" s="32"/>
      <c r="N104" s="31"/>
    </row>
    <row r="105" spans="1:18" s="18" customFormat="1" ht="15.45" x14ac:dyDescent="0.4">
      <c r="A105" s="33"/>
      <c r="B105" s="33"/>
      <c r="C105" s="33"/>
      <c r="D105" s="33"/>
      <c r="E105" s="33"/>
      <c r="F105" s="33"/>
      <c r="G105" s="33"/>
      <c r="H105" s="16"/>
      <c r="J105" s="32"/>
      <c r="N105" s="31"/>
    </row>
    <row r="106" spans="1:18" s="18" customFormat="1" ht="15.45" x14ac:dyDescent="0.4">
      <c r="A106" s="33" t="s">
        <v>21</v>
      </c>
      <c r="B106" s="33"/>
      <c r="C106" s="33" t="s">
        <v>29</v>
      </c>
      <c r="D106" s="33"/>
      <c r="E106" s="33"/>
      <c r="F106" s="33"/>
      <c r="G106" s="33"/>
      <c r="H106" s="16"/>
      <c r="J106" s="32"/>
      <c r="N106" s="31"/>
    </row>
    <row r="107" spans="1:18" s="18" customFormat="1" ht="15.45" x14ac:dyDescent="0.4">
      <c r="A107" s="33" t="s">
        <v>19</v>
      </c>
      <c r="B107" s="33"/>
      <c r="C107" s="33" t="s">
        <v>30</v>
      </c>
      <c r="D107" s="33"/>
      <c r="E107" s="33"/>
      <c r="F107" s="33"/>
      <c r="G107" s="33"/>
      <c r="H107" s="16"/>
      <c r="J107" s="32"/>
      <c r="N107" s="31"/>
    </row>
    <row r="108" spans="1:18" s="18" customFormat="1" ht="15.45" x14ac:dyDescent="0.4">
      <c r="A108" s="33" t="s">
        <v>17</v>
      </c>
      <c r="B108" s="33"/>
      <c r="C108" s="33" t="s">
        <v>31</v>
      </c>
      <c r="D108" s="33"/>
      <c r="E108" s="33"/>
      <c r="F108" s="33"/>
      <c r="G108" s="33"/>
      <c r="H108" s="16"/>
      <c r="J108" s="32"/>
      <c r="N108" s="31"/>
    </row>
    <row r="109" spans="1:18" s="18" customFormat="1" ht="15.45" x14ac:dyDescent="0.4">
      <c r="A109" s="33">
        <v>0</v>
      </c>
      <c r="B109" s="33"/>
      <c r="C109" s="33" t="s">
        <v>32</v>
      </c>
      <c r="D109" s="33"/>
      <c r="E109" s="33"/>
      <c r="F109" s="33"/>
      <c r="G109" s="33"/>
      <c r="H109" s="16"/>
      <c r="J109" s="32"/>
      <c r="N109" s="31"/>
    </row>
    <row r="110" spans="1:18" s="18" customFormat="1" ht="15.45" x14ac:dyDescent="0.4">
      <c r="A110" s="33"/>
      <c r="B110" s="33"/>
      <c r="C110" s="33" t="s">
        <v>78</v>
      </c>
      <c r="D110" s="33"/>
      <c r="E110" s="33"/>
      <c r="F110" s="33"/>
      <c r="G110" s="33"/>
      <c r="H110" s="16"/>
      <c r="J110" s="32"/>
      <c r="N110" s="31"/>
    </row>
    <row r="111" spans="1:18" s="18" customFormat="1" ht="15.45" x14ac:dyDescent="0.4">
      <c r="A111" s="33" t="s">
        <v>76</v>
      </c>
      <c r="B111" s="33"/>
      <c r="C111" s="33" t="s">
        <v>77</v>
      </c>
      <c r="D111" s="33"/>
      <c r="E111" s="33"/>
      <c r="F111" s="33"/>
      <c r="G111" s="33"/>
      <c r="H111" s="16"/>
      <c r="J111" s="32"/>
      <c r="N111" s="31"/>
    </row>
    <row r="112" spans="1:18" s="18" customFormat="1" ht="15.45" x14ac:dyDescent="0.4">
      <c r="A112" s="33"/>
      <c r="B112" s="33"/>
      <c r="C112" s="33"/>
      <c r="D112" s="33"/>
      <c r="E112" s="33"/>
      <c r="F112" s="33"/>
      <c r="G112" s="33"/>
      <c r="H112" s="16"/>
      <c r="J112" s="32"/>
      <c r="N112" s="31"/>
    </row>
    <row r="113" spans="1:14" s="18" customFormat="1" ht="15.45" x14ac:dyDescent="0.4">
      <c r="A113" s="33"/>
      <c r="B113" s="33"/>
      <c r="C113" s="33" t="s">
        <v>74</v>
      </c>
      <c r="D113" s="33"/>
      <c r="E113" s="33"/>
      <c r="F113" s="33"/>
      <c r="G113" s="33"/>
      <c r="H113" s="16"/>
      <c r="J113" s="32"/>
      <c r="N113" s="31"/>
    </row>
    <row r="114" spans="1:14" s="18" customFormat="1" ht="15.45" x14ac:dyDescent="0.4">
      <c r="A114" s="33"/>
      <c r="B114" s="33"/>
      <c r="C114" s="33"/>
      <c r="D114" s="33"/>
      <c r="E114" s="33"/>
      <c r="F114" s="33"/>
      <c r="G114" s="33"/>
      <c r="H114" s="16"/>
      <c r="J114" s="32"/>
      <c r="N114" s="31"/>
    </row>
    <row r="115" spans="1:14" s="18" customFormat="1" ht="15.45" x14ac:dyDescent="0.4">
      <c r="A115" s="33">
        <v>-1</v>
      </c>
      <c r="B115" s="33"/>
      <c r="C115" s="33" t="s">
        <v>33</v>
      </c>
      <c r="D115" s="33"/>
      <c r="E115" s="33"/>
      <c r="F115" s="33"/>
      <c r="G115" s="33"/>
      <c r="H115" s="16"/>
      <c r="J115" s="32"/>
      <c r="N115" s="31"/>
    </row>
    <row r="116" spans="1:14" s="18" customFormat="1" ht="15.45" x14ac:dyDescent="0.4">
      <c r="A116" s="33">
        <v>0</v>
      </c>
      <c r="B116" s="33"/>
      <c r="C116" s="33" t="s">
        <v>34</v>
      </c>
      <c r="D116" s="33"/>
      <c r="E116" s="33"/>
      <c r="F116" s="33"/>
      <c r="G116" s="33"/>
      <c r="H116" s="16"/>
      <c r="J116" s="32"/>
      <c r="N116" s="31"/>
    </row>
    <row r="117" spans="1:14" s="18" customFormat="1" ht="15.45" x14ac:dyDescent="0.4">
      <c r="A117" s="33">
        <v>1</v>
      </c>
      <c r="B117" s="33"/>
      <c r="C117" s="33" t="s">
        <v>35</v>
      </c>
      <c r="D117" s="33"/>
      <c r="E117" s="33"/>
      <c r="F117" s="33"/>
      <c r="G117" s="33"/>
      <c r="H117" s="16"/>
      <c r="J117" s="32"/>
      <c r="N117" s="31"/>
    </row>
    <row r="118" spans="1:14" s="18" customFormat="1" ht="15.45" x14ac:dyDescent="0.4">
      <c r="A118" s="33" t="s">
        <v>37</v>
      </c>
      <c r="B118" s="33"/>
      <c r="C118" s="33" t="s">
        <v>36</v>
      </c>
      <c r="D118" s="33"/>
      <c r="E118" s="33"/>
      <c r="F118" s="33"/>
      <c r="G118" s="33"/>
      <c r="H118" s="16"/>
      <c r="J118" s="32"/>
      <c r="N118" s="31"/>
    </row>
    <row r="119" spans="1:14" s="18" customFormat="1" ht="15.45" x14ac:dyDescent="0.4">
      <c r="A119" s="33"/>
      <c r="B119" s="33"/>
      <c r="C119" s="33"/>
      <c r="D119" s="33"/>
      <c r="E119" s="33"/>
      <c r="F119" s="33"/>
      <c r="G119" s="33"/>
      <c r="H119" s="16"/>
      <c r="J119" s="32"/>
      <c r="N119" s="31"/>
    </row>
    <row r="120" spans="1:14" s="18" customFormat="1" ht="15.45" x14ac:dyDescent="0.4">
      <c r="A120" s="33"/>
      <c r="B120" s="33"/>
      <c r="C120" s="33" t="s">
        <v>75</v>
      </c>
      <c r="D120" s="33"/>
      <c r="E120" s="33"/>
      <c r="F120" s="33"/>
      <c r="G120" s="33"/>
      <c r="H120" s="16"/>
      <c r="J120" s="32"/>
      <c r="N120" s="31"/>
    </row>
    <row r="121" spans="1:14" s="18" customFormat="1" ht="15.45" x14ac:dyDescent="0.4">
      <c r="A121" s="33"/>
      <c r="B121" s="33"/>
      <c r="C121" s="33"/>
      <c r="D121" s="33"/>
      <c r="E121" s="33"/>
      <c r="F121" s="33"/>
      <c r="G121" s="33"/>
      <c r="H121" s="16"/>
      <c r="J121" s="32"/>
      <c r="N121" s="31"/>
    </row>
    <row r="122" spans="1:14" ht="15.9" x14ac:dyDescent="0.45">
      <c r="A122" s="33" t="s">
        <v>23</v>
      </c>
      <c r="B122" s="33" t="s">
        <v>79</v>
      </c>
      <c r="C122" s="33"/>
      <c r="D122" s="33"/>
      <c r="E122" s="33"/>
      <c r="F122" s="33"/>
      <c r="G122" s="33" t="s">
        <v>80</v>
      </c>
    </row>
    <row r="123" spans="1:14" ht="15.9" x14ac:dyDescent="0.45">
      <c r="A123" s="33" t="s">
        <v>38</v>
      </c>
      <c r="B123" s="33" t="s">
        <v>84</v>
      </c>
      <c r="C123" s="33"/>
      <c r="D123" s="33"/>
      <c r="E123" s="33"/>
      <c r="F123" s="33"/>
      <c r="G123" s="33" t="s">
        <v>81</v>
      </c>
    </row>
    <row r="124" spans="1:14" ht="15.9" x14ac:dyDescent="0.45">
      <c r="A124" s="33" t="s">
        <v>20</v>
      </c>
      <c r="B124" s="33" t="s">
        <v>85</v>
      </c>
      <c r="C124" s="33"/>
      <c r="D124" s="33"/>
      <c r="E124" s="33"/>
      <c r="F124" s="33"/>
      <c r="G124" s="33" t="s">
        <v>82</v>
      </c>
    </row>
    <row r="125" spans="1:14" ht="15.9" x14ac:dyDescent="0.45">
      <c r="A125" s="33" t="s">
        <v>39</v>
      </c>
      <c r="B125" s="33" t="s">
        <v>86</v>
      </c>
      <c r="C125" s="33"/>
      <c r="D125" s="33"/>
      <c r="E125" s="33"/>
      <c r="F125" s="33"/>
      <c r="G125" s="33" t="s">
        <v>83</v>
      </c>
    </row>
    <row r="126" spans="1:14" ht="15.45" x14ac:dyDescent="0.4">
      <c r="A126" s="33"/>
      <c r="B126" s="33"/>
      <c r="C126" s="33"/>
      <c r="D126" s="33"/>
      <c r="E126" s="33"/>
      <c r="F126" s="33"/>
      <c r="G126" s="33"/>
    </row>
    <row r="127" spans="1:14" ht="15.45" x14ac:dyDescent="0.4">
      <c r="A127" s="33"/>
      <c r="B127" s="33"/>
      <c r="C127" s="33"/>
      <c r="D127" s="33"/>
      <c r="E127" s="33"/>
      <c r="F127" s="33"/>
      <c r="G127" s="33"/>
    </row>
    <row r="128" spans="1:14" ht="15.45" x14ac:dyDescent="0.4">
      <c r="A128" s="33"/>
      <c r="B128" s="33"/>
      <c r="C128" s="33"/>
      <c r="D128" s="33"/>
      <c r="E128" s="33"/>
      <c r="F128" s="33"/>
      <c r="G128" s="33"/>
    </row>
    <row r="129" spans="1:7" ht="15.45" x14ac:dyDescent="0.4">
      <c r="A129" s="33"/>
      <c r="B129" s="33"/>
      <c r="C129" s="33"/>
      <c r="D129" s="33"/>
      <c r="E129" s="33"/>
      <c r="F129" s="33"/>
      <c r="G129" s="33"/>
    </row>
    <row r="130" spans="1:7" ht="15.45" x14ac:dyDescent="0.4">
      <c r="A130" s="33"/>
      <c r="B130" s="33"/>
      <c r="C130" s="33"/>
      <c r="D130" s="33"/>
      <c r="E130" s="33"/>
      <c r="F130" s="33"/>
      <c r="G130" s="33"/>
    </row>
    <row r="131" spans="1:7" ht="15.45" x14ac:dyDescent="0.4">
      <c r="A131" s="33"/>
      <c r="B131" s="33"/>
      <c r="C131" s="33"/>
      <c r="D131" s="33"/>
      <c r="E131" s="33"/>
      <c r="F131" s="33"/>
      <c r="G131" s="33"/>
    </row>
    <row r="133" spans="1:7" x14ac:dyDescent="0.35">
      <c r="A133" s="85" t="s">
        <v>41</v>
      </c>
      <c r="B133" s="86"/>
      <c r="C133" s="86"/>
      <c r="D133" s="86"/>
      <c r="E133" s="86"/>
      <c r="F133" s="86"/>
      <c r="G133" s="87"/>
    </row>
  </sheetData>
  <sortState xmlns:xlrd2="http://schemas.microsoft.com/office/spreadsheetml/2017/richdata2" ref="A4:X77">
    <sortCondition ref="A4:A77"/>
  </sortState>
  <mergeCells count="6">
    <mergeCell ref="A133:G133"/>
    <mergeCell ref="A93:G93"/>
    <mergeCell ref="H2:N2"/>
    <mergeCell ref="O1:S1"/>
    <mergeCell ref="R2:S2"/>
    <mergeCell ref="O2:Q2"/>
  </mergeCells>
  <phoneticPr fontId="3" type="noConversion"/>
  <pageMargins left="1" right="0.57999999999999996" top="0.71" bottom="0.66" header="0.51181102362204722" footer="0.51181102362204722"/>
  <pageSetup paperSize="8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11844-E14E-4CF9-9372-50270E079164}">
  <dimension ref="A1:Y133"/>
  <sheetViews>
    <sheetView tabSelected="1" zoomScaleNormal="100" workbookViewId="0">
      <selection activeCell="X18" sqref="X18"/>
    </sheetView>
  </sheetViews>
  <sheetFormatPr baseColWidth="10" defaultColWidth="10.83203125" defaultRowHeight="12.9" x14ac:dyDescent="0.35"/>
  <cols>
    <col min="1" max="1" width="7.83203125" style="30" customWidth="1"/>
    <col min="2" max="2" width="8.25" style="30" customWidth="1"/>
    <col min="3" max="3" width="10.33203125" style="30" customWidth="1"/>
    <col min="4" max="4" width="7.1640625" style="30" hidden="1" customWidth="1"/>
    <col min="5" max="5" width="7.75" style="30" customWidth="1"/>
    <col min="6" max="6" width="7.6640625" style="30" hidden="1" customWidth="1"/>
    <col min="7" max="7" width="8.58203125" style="30" hidden="1" customWidth="1"/>
    <col min="8" max="9" width="6.75" style="42" customWidth="1"/>
    <col min="10" max="10" width="6.75" style="81" customWidth="1"/>
    <col min="11" max="11" width="6.75" style="42" customWidth="1"/>
    <col min="12" max="13" width="8.58203125" style="42" customWidth="1"/>
    <col min="14" max="14" width="6.75" style="30" customWidth="1"/>
    <col min="15" max="15" width="6.4140625" style="42" customWidth="1"/>
    <col min="16" max="16" width="6.33203125" style="42" customWidth="1"/>
    <col min="17" max="17" width="6.4140625" style="42" customWidth="1"/>
    <col min="18" max="18" width="7.5" style="42" customWidth="1"/>
    <col min="19" max="19" width="8.58203125" style="42" customWidth="1"/>
    <col min="20" max="20" width="3.75" style="42" hidden="1" customWidth="1"/>
    <col min="21" max="21" width="9.25" style="42" hidden="1" customWidth="1"/>
    <col min="22" max="22" width="9.5" style="42" hidden="1" customWidth="1"/>
    <col min="23" max="23" width="9.83203125" style="42" hidden="1" customWidth="1"/>
    <col min="24" max="24" width="12.4140625" style="42" customWidth="1"/>
    <col min="25" max="25" width="10.83203125" style="42"/>
    <col min="26" max="16384" width="10.83203125" style="17"/>
  </cols>
  <sheetData>
    <row r="1" spans="1:25" ht="17.7" customHeight="1" x14ac:dyDescent="0.4">
      <c r="H1" s="73"/>
      <c r="I1" s="73"/>
      <c r="J1" s="75"/>
      <c r="K1" s="73"/>
      <c r="L1" s="73"/>
      <c r="M1" s="73"/>
      <c r="N1" s="73"/>
      <c r="O1" s="102"/>
      <c r="P1" s="102"/>
      <c r="Q1" s="102"/>
      <c r="R1" s="102"/>
      <c r="S1" s="102"/>
    </row>
    <row r="2" spans="1:25" s="18" customFormat="1" ht="15.45" customHeight="1" x14ac:dyDescent="0.35">
      <c r="A2" s="99" t="s">
        <v>120</v>
      </c>
      <c r="B2" s="100"/>
      <c r="C2" s="100"/>
      <c r="D2" s="100"/>
      <c r="E2" s="101"/>
      <c r="F2" s="19"/>
      <c r="G2" s="19"/>
      <c r="H2" s="103" t="s">
        <v>119</v>
      </c>
      <c r="I2" s="103"/>
      <c r="J2" s="103"/>
      <c r="K2" s="103"/>
      <c r="L2" s="103"/>
      <c r="M2" s="103"/>
      <c r="N2" s="103"/>
      <c r="O2" s="103" t="s">
        <v>112</v>
      </c>
      <c r="P2" s="103"/>
      <c r="Q2" s="103"/>
      <c r="R2" s="103" t="s">
        <v>121</v>
      </c>
      <c r="S2" s="103"/>
      <c r="T2" s="19"/>
      <c r="U2" s="19"/>
      <c r="V2" s="19"/>
      <c r="W2" s="19"/>
      <c r="X2" s="19" t="s">
        <v>114</v>
      </c>
      <c r="Y2" s="16"/>
    </row>
    <row r="3" spans="1:25" s="14" customFormat="1" ht="15.45" x14ac:dyDescent="0.4">
      <c r="A3" s="43" t="s">
        <v>123</v>
      </c>
      <c r="B3" s="43" t="s">
        <v>109</v>
      </c>
      <c r="C3" s="43" t="s">
        <v>110</v>
      </c>
      <c r="D3" s="43" t="s">
        <v>16</v>
      </c>
      <c r="E3" s="43" t="s">
        <v>111</v>
      </c>
      <c r="F3" s="43" t="s">
        <v>18</v>
      </c>
      <c r="G3" s="43" t="s">
        <v>22</v>
      </c>
      <c r="H3" s="43" t="s">
        <v>6</v>
      </c>
      <c r="I3" s="43" t="s">
        <v>7</v>
      </c>
      <c r="J3" s="76" t="s">
        <v>8</v>
      </c>
      <c r="K3" s="43" t="s">
        <v>9</v>
      </c>
      <c r="L3" s="43" t="s">
        <v>11</v>
      </c>
      <c r="M3" s="43" t="s">
        <v>10</v>
      </c>
      <c r="N3" s="43" t="s">
        <v>115</v>
      </c>
      <c r="O3" s="43" t="s">
        <v>13</v>
      </c>
      <c r="P3" s="43" t="s">
        <v>14</v>
      </c>
      <c r="Q3" s="43" t="s">
        <v>113</v>
      </c>
      <c r="R3" s="43" t="s">
        <v>101</v>
      </c>
      <c r="S3" s="43" t="s">
        <v>116</v>
      </c>
      <c r="T3" s="43"/>
      <c r="U3" s="43" t="s">
        <v>11</v>
      </c>
      <c r="V3" s="43" t="s">
        <v>117</v>
      </c>
      <c r="W3" s="43" t="s">
        <v>118</v>
      </c>
      <c r="X3" s="43" t="s">
        <v>122</v>
      </c>
      <c r="Y3" s="15"/>
    </row>
    <row r="4" spans="1:25" s="24" customFormat="1" ht="15.75" customHeight="1" x14ac:dyDescent="0.35">
      <c r="A4" s="43">
        <v>1</v>
      </c>
      <c r="B4" s="43">
        <v>1.1000000000000001</v>
      </c>
      <c r="C4" s="43" t="s">
        <v>20</v>
      </c>
      <c r="D4" s="43">
        <v>0</v>
      </c>
      <c r="E4" s="43" t="s">
        <v>69</v>
      </c>
      <c r="F4" s="43" t="s">
        <v>21</v>
      </c>
      <c r="G4" s="43">
        <v>0.1</v>
      </c>
      <c r="H4" s="63">
        <v>1</v>
      </c>
      <c r="I4" s="48">
        <v>0.7</v>
      </c>
      <c r="J4" s="49">
        <v>1800</v>
      </c>
      <c r="K4" s="48">
        <v>-1.7</v>
      </c>
      <c r="L4" s="63">
        <v>21.9</v>
      </c>
      <c r="M4" s="63">
        <f t="shared" ref="M4:M67" si="0">L4+8</f>
        <v>29.9</v>
      </c>
      <c r="N4" s="63">
        <f t="shared" ref="N4:N67" si="1">H4*I4*J4*(M4)^K4</f>
        <v>3.9059755907664839</v>
      </c>
      <c r="O4" s="19">
        <v>1970</v>
      </c>
      <c r="P4" s="19">
        <v>2014</v>
      </c>
      <c r="Q4" s="19">
        <f t="shared" ref="Q4:Q67" si="2">P4-O4</f>
        <v>44</v>
      </c>
      <c r="R4" s="19">
        <v>45</v>
      </c>
      <c r="S4" s="48">
        <f t="shared" ref="S4:S67" si="3">R4/Q4^0.5</f>
        <v>6.7840052529996813</v>
      </c>
      <c r="T4" s="19"/>
      <c r="U4" s="63">
        <v>21.9</v>
      </c>
      <c r="V4" s="19">
        <v>3.91</v>
      </c>
      <c r="W4" s="48">
        <v>6.78</v>
      </c>
      <c r="X4" s="77">
        <f t="shared" ref="X4:X67" si="4">W4/V4</f>
        <v>1.7340153452685423</v>
      </c>
      <c r="Y4" s="16"/>
    </row>
    <row r="5" spans="1:25" s="24" customFormat="1" ht="15.75" customHeight="1" x14ac:dyDescent="0.35">
      <c r="A5" s="43">
        <v>2</v>
      </c>
      <c r="B5" s="43">
        <v>1.2</v>
      </c>
      <c r="C5" s="43" t="s">
        <v>20</v>
      </c>
      <c r="D5" s="43">
        <v>0</v>
      </c>
      <c r="E5" s="43" t="s">
        <v>69</v>
      </c>
      <c r="F5" s="43" t="s">
        <v>19</v>
      </c>
      <c r="G5" s="43">
        <v>0.1</v>
      </c>
      <c r="H5" s="63">
        <v>1</v>
      </c>
      <c r="I5" s="48">
        <v>0.7</v>
      </c>
      <c r="J5" s="49">
        <v>1800</v>
      </c>
      <c r="K5" s="48">
        <v>-1.7</v>
      </c>
      <c r="L5" s="63">
        <v>26.6</v>
      </c>
      <c r="M5" s="63">
        <f t="shared" si="0"/>
        <v>34.6</v>
      </c>
      <c r="N5" s="63">
        <f t="shared" si="1"/>
        <v>3.0474821967519827</v>
      </c>
      <c r="O5" s="19">
        <v>1970</v>
      </c>
      <c r="P5" s="19">
        <v>2014</v>
      </c>
      <c r="Q5" s="19">
        <f t="shared" si="2"/>
        <v>44</v>
      </c>
      <c r="R5" s="19">
        <v>50</v>
      </c>
      <c r="S5" s="48">
        <f t="shared" si="3"/>
        <v>7.5377836144440904</v>
      </c>
      <c r="T5" s="19"/>
      <c r="U5" s="63">
        <v>26.6</v>
      </c>
      <c r="V5" s="19">
        <v>3.05</v>
      </c>
      <c r="W5" s="48">
        <v>7.54</v>
      </c>
      <c r="X5" s="77">
        <f t="shared" si="4"/>
        <v>2.472131147540984</v>
      </c>
      <c r="Y5" s="16"/>
    </row>
    <row r="6" spans="1:25" x14ac:dyDescent="0.35">
      <c r="A6" s="43">
        <v>3</v>
      </c>
      <c r="B6" s="43">
        <v>2.1</v>
      </c>
      <c r="C6" s="43" t="s">
        <v>23</v>
      </c>
      <c r="D6" s="43">
        <v>-1</v>
      </c>
      <c r="E6" s="43" t="s">
        <v>70</v>
      </c>
      <c r="F6" s="43" t="s">
        <v>76</v>
      </c>
      <c r="G6" s="43">
        <v>5</v>
      </c>
      <c r="H6" s="48">
        <v>1</v>
      </c>
      <c r="I6" s="48">
        <v>1</v>
      </c>
      <c r="J6" s="49">
        <v>1800</v>
      </c>
      <c r="K6" s="48">
        <v>-1.7</v>
      </c>
      <c r="L6" s="63">
        <v>45.3</v>
      </c>
      <c r="M6" s="47">
        <f t="shared" si="0"/>
        <v>53.3</v>
      </c>
      <c r="N6" s="47">
        <f t="shared" si="1"/>
        <v>2.0885085126119933</v>
      </c>
      <c r="O6" s="19">
        <v>2003</v>
      </c>
      <c r="P6" s="19">
        <v>2012</v>
      </c>
      <c r="Q6" s="19">
        <f t="shared" si="2"/>
        <v>9</v>
      </c>
      <c r="R6" s="52">
        <v>10</v>
      </c>
      <c r="S6" s="48">
        <f t="shared" si="3"/>
        <v>3.3333333333333335</v>
      </c>
      <c r="U6" s="63">
        <v>45.3</v>
      </c>
      <c r="V6" s="19">
        <v>2.09</v>
      </c>
      <c r="W6" s="48">
        <v>3.33</v>
      </c>
      <c r="X6" s="77">
        <f t="shared" si="4"/>
        <v>1.5933014354066988</v>
      </c>
    </row>
    <row r="7" spans="1:25" x14ac:dyDescent="0.35">
      <c r="A7" s="43">
        <v>4</v>
      </c>
      <c r="B7" s="43">
        <v>2.2000000000000002</v>
      </c>
      <c r="C7" s="43" t="s">
        <v>20</v>
      </c>
      <c r="D7" s="43">
        <v>-1</v>
      </c>
      <c r="E7" s="43" t="s">
        <v>69</v>
      </c>
      <c r="F7" s="43" t="s">
        <v>24</v>
      </c>
      <c r="G7" s="43">
        <v>5</v>
      </c>
      <c r="H7" s="48">
        <v>1</v>
      </c>
      <c r="I7" s="48">
        <v>1</v>
      </c>
      <c r="J7" s="49">
        <v>1800</v>
      </c>
      <c r="K7" s="48">
        <v>-1.7</v>
      </c>
      <c r="L7" s="48">
        <v>61.1</v>
      </c>
      <c r="M7" s="48">
        <f t="shared" si="0"/>
        <v>69.099999999999994</v>
      </c>
      <c r="N7" s="48">
        <f t="shared" si="1"/>
        <v>1.3432592025597692</v>
      </c>
      <c r="O7" s="19">
        <v>2003</v>
      </c>
      <c r="P7" s="19">
        <v>2012</v>
      </c>
      <c r="Q7" s="19">
        <f t="shared" si="2"/>
        <v>9</v>
      </c>
      <c r="R7" s="52">
        <v>5</v>
      </c>
      <c r="S7" s="48">
        <f t="shared" si="3"/>
        <v>1.6666666666666667</v>
      </c>
      <c r="U7" s="48">
        <v>61.1</v>
      </c>
      <c r="V7" s="19">
        <v>1.34</v>
      </c>
      <c r="W7" s="48">
        <v>1.67</v>
      </c>
      <c r="X7" s="77">
        <f t="shared" si="4"/>
        <v>1.2462686567164178</v>
      </c>
    </row>
    <row r="8" spans="1:25" x14ac:dyDescent="0.35">
      <c r="A8" s="43">
        <v>5</v>
      </c>
      <c r="B8" s="43">
        <v>2.2999999999999998</v>
      </c>
      <c r="C8" s="43" t="s">
        <v>23</v>
      </c>
      <c r="D8" s="43">
        <v>-1</v>
      </c>
      <c r="E8" s="43" t="s">
        <v>70</v>
      </c>
      <c r="F8" s="43" t="s">
        <v>76</v>
      </c>
      <c r="G8" s="43">
        <v>5</v>
      </c>
      <c r="H8" s="48">
        <v>1</v>
      </c>
      <c r="I8" s="48">
        <v>1</v>
      </c>
      <c r="J8" s="49">
        <v>1800</v>
      </c>
      <c r="K8" s="48">
        <v>-1.7</v>
      </c>
      <c r="L8" s="48">
        <v>46.9</v>
      </c>
      <c r="M8" s="48">
        <f t="shared" si="0"/>
        <v>54.9</v>
      </c>
      <c r="N8" s="48">
        <f t="shared" si="1"/>
        <v>1.9860927201332541</v>
      </c>
      <c r="O8" s="19">
        <v>2003</v>
      </c>
      <c r="P8" s="19">
        <v>2012</v>
      </c>
      <c r="Q8" s="19">
        <f t="shared" si="2"/>
        <v>9</v>
      </c>
      <c r="R8" s="52">
        <v>10</v>
      </c>
      <c r="S8" s="48">
        <f t="shared" si="3"/>
        <v>3.3333333333333335</v>
      </c>
      <c r="U8" s="48">
        <v>46.9</v>
      </c>
      <c r="V8" s="19">
        <v>1.99</v>
      </c>
      <c r="W8" s="48">
        <v>3.33</v>
      </c>
      <c r="X8" s="77">
        <f t="shared" si="4"/>
        <v>1.6733668341708543</v>
      </c>
    </row>
    <row r="9" spans="1:25" s="24" customFormat="1" ht="15.75" customHeight="1" x14ac:dyDescent="0.35">
      <c r="A9" s="43">
        <v>6</v>
      </c>
      <c r="B9" s="43">
        <v>2.4</v>
      </c>
      <c r="C9" s="43" t="s">
        <v>23</v>
      </c>
      <c r="D9" s="43">
        <v>-1</v>
      </c>
      <c r="E9" s="43" t="s">
        <v>70</v>
      </c>
      <c r="F9" s="43" t="s">
        <v>76</v>
      </c>
      <c r="G9" s="43">
        <v>5</v>
      </c>
      <c r="H9" s="63">
        <v>1</v>
      </c>
      <c r="I9" s="48">
        <v>1</v>
      </c>
      <c r="J9" s="49">
        <v>1800</v>
      </c>
      <c r="K9" s="48">
        <v>-1.7</v>
      </c>
      <c r="L9" s="63">
        <v>47.9</v>
      </c>
      <c r="M9" s="63">
        <f t="shared" si="0"/>
        <v>55.9</v>
      </c>
      <c r="N9" s="63">
        <f t="shared" si="1"/>
        <v>1.9260716181672333</v>
      </c>
      <c r="O9" s="19">
        <v>2003</v>
      </c>
      <c r="P9" s="19">
        <v>2012</v>
      </c>
      <c r="Q9" s="19">
        <f t="shared" si="2"/>
        <v>9</v>
      </c>
      <c r="R9" s="19">
        <v>10</v>
      </c>
      <c r="S9" s="48">
        <f t="shared" si="3"/>
        <v>3.3333333333333335</v>
      </c>
      <c r="T9" s="19"/>
      <c r="U9" s="63">
        <v>47.9</v>
      </c>
      <c r="V9" s="19">
        <v>1.93</v>
      </c>
      <c r="W9" s="48">
        <v>3.33</v>
      </c>
      <c r="X9" s="77">
        <f t="shared" si="4"/>
        <v>1.7253886010362696</v>
      </c>
      <c r="Y9" s="16"/>
    </row>
    <row r="10" spans="1:25" s="24" customFormat="1" ht="15.75" customHeight="1" x14ac:dyDescent="0.35">
      <c r="A10" s="43">
        <v>7</v>
      </c>
      <c r="B10" s="43">
        <v>2.5</v>
      </c>
      <c r="C10" s="43" t="s">
        <v>38</v>
      </c>
      <c r="D10" s="43">
        <v>-1</v>
      </c>
      <c r="E10" s="43" t="s">
        <v>25</v>
      </c>
      <c r="F10" s="43" t="s">
        <v>76</v>
      </c>
      <c r="G10" s="43">
        <v>5</v>
      </c>
      <c r="H10" s="63">
        <v>0.3</v>
      </c>
      <c r="I10" s="48">
        <v>1</v>
      </c>
      <c r="J10" s="49">
        <v>1800</v>
      </c>
      <c r="K10" s="48">
        <v>-1.7</v>
      </c>
      <c r="L10" s="63">
        <v>42.8</v>
      </c>
      <c r="M10" s="63">
        <f t="shared" si="0"/>
        <v>50.8</v>
      </c>
      <c r="N10" s="63">
        <f t="shared" si="1"/>
        <v>0.67986932850898341</v>
      </c>
      <c r="O10" s="19">
        <v>2003</v>
      </c>
      <c r="P10" s="19">
        <v>2012</v>
      </c>
      <c r="Q10" s="19">
        <f t="shared" si="2"/>
        <v>9</v>
      </c>
      <c r="R10" s="19">
        <v>10</v>
      </c>
      <c r="S10" s="48">
        <f t="shared" si="3"/>
        <v>3.3333333333333335</v>
      </c>
      <c r="T10" s="19"/>
      <c r="U10" s="63">
        <v>42.8</v>
      </c>
      <c r="V10" s="19">
        <v>0.68</v>
      </c>
      <c r="W10" s="48">
        <v>3.33</v>
      </c>
      <c r="X10" s="77">
        <f t="shared" si="4"/>
        <v>4.8970588235294112</v>
      </c>
      <c r="Y10" s="16"/>
    </row>
    <row r="11" spans="1:25" x14ac:dyDescent="0.35">
      <c r="A11" s="43">
        <v>8</v>
      </c>
      <c r="B11" s="43">
        <v>3.1</v>
      </c>
      <c r="C11" s="43" t="s">
        <v>23</v>
      </c>
      <c r="D11" s="43">
        <v>0</v>
      </c>
      <c r="E11" s="43" t="s">
        <v>70</v>
      </c>
      <c r="F11" s="43" t="s">
        <v>76</v>
      </c>
      <c r="G11" s="43">
        <v>11.67</v>
      </c>
      <c r="H11" s="48">
        <v>1</v>
      </c>
      <c r="I11" s="48">
        <v>0.7</v>
      </c>
      <c r="J11" s="49">
        <v>1800</v>
      </c>
      <c r="K11" s="48">
        <v>-1.7</v>
      </c>
      <c r="L11" s="63">
        <v>12.3</v>
      </c>
      <c r="M11" s="47">
        <f t="shared" si="0"/>
        <v>20.3</v>
      </c>
      <c r="N11" s="47">
        <f t="shared" si="1"/>
        <v>7.5444447193333115</v>
      </c>
      <c r="O11" s="19">
        <v>1980</v>
      </c>
      <c r="P11" s="19">
        <v>2004</v>
      </c>
      <c r="Q11" s="19">
        <f t="shared" si="2"/>
        <v>24</v>
      </c>
      <c r="R11" s="52">
        <v>30</v>
      </c>
      <c r="S11" s="48">
        <f t="shared" si="3"/>
        <v>6.123724356957946</v>
      </c>
      <c r="U11" s="63">
        <v>12.3</v>
      </c>
      <c r="V11" s="19">
        <v>7.54</v>
      </c>
      <c r="W11" s="48">
        <v>6.12</v>
      </c>
      <c r="X11" s="77">
        <f t="shared" si="4"/>
        <v>0.81167108753315653</v>
      </c>
    </row>
    <row r="12" spans="1:25" x14ac:dyDescent="0.35">
      <c r="A12" s="43">
        <v>9</v>
      </c>
      <c r="B12" s="43">
        <v>3.2</v>
      </c>
      <c r="C12" s="43" t="s">
        <v>23</v>
      </c>
      <c r="D12" s="43">
        <v>0</v>
      </c>
      <c r="E12" s="43" t="s">
        <v>70</v>
      </c>
      <c r="F12" s="43" t="s">
        <v>76</v>
      </c>
      <c r="G12" s="43">
        <v>11.67</v>
      </c>
      <c r="H12" s="48">
        <v>1</v>
      </c>
      <c r="I12" s="48">
        <v>0.7</v>
      </c>
      <c r="J12" s="49">
        <v>1800</v>
      </c>
      <c r="K12" s="48">
        <v>-1.7</v>
      </c>
      <c r="L12" s="48">
        <v>18.899999999999999</v>
      </c>
      <c r="M12" s="48">
        <f t="shared" si="0"/>
        <v>26.9</v>
      </c>
      <c r="N12" s="48">
        <f t="shared" si="1"/>
        <v>4.6751082273700746</v>
      </c>
      <c r="O12" s="19">
        <v>1980</v>
      </c>
      <c r="P12" s="19">
        <v>2004</v>
      </c>
      <c r="Q12" s="19">
        <f t="shared" si="2"/>
        <v>24</v>
      </c>
      <c r="R12" s="52">
        <v>55</v>
      </c>
      <c r="S12" s="48">
        <f t="shared" si="3"/>
        <v>11.226827987756234</v>
      </c>
      <c r="U12" s="48">
        <v>18.899999999999999</v>
      </c>
      <c r="V12" s="19">
        <v>4.68</v>
      </c>
      <c r="W12" s="48">
        <v>11.23</v>
      </c>
      <c r="X12" s="77">
        <f t="shared" si="4"/>
        <v>2.3995726495726499</v>
      </c>
    </row>
    <row r="13" spans="1:25" x14ac:dyDescent="0.35">
      <c r="A13" s="43">
        <v>10</v>
      </c>
      <c r="B13" s="43">
        <v>4.0999999999999996</v>
      </c>
      <c r="C13" s="43" t="s">
        <v>20</v>
      </c>
      <c r="D13" s="43">
        <v>0</v>
      </c>
      <c r="E13" s="43" t="s">
        <v>69</v>
      </c>
      <c r="F13" s="43" t="s">
        <v>19</v>
      </c>
      <c r="G13" s="43">
        <v>0.77</v>
      </c>
      <c r="H13" s="48">
        <v>1</v>
      </c>
      <c r="I13" s="48">
        <v>0.7</v>
      </c>
      <c r="J13" s="49">
        <v>1800</v>
      </c>
      <c r="K13" s="48">
        <v>-1.7</v>
      </c>
      <c r="L13" s="48">
        <v>9.6999999999999993</v>
      </c>
      <c r="M13" s="48">
        <f t="shared" si="0"/>
        <v>17.7</v>
      </c>
      <c r="N13" s="48">
        <f t="shared" si="1"/>
        <v>9.523925561042871</v>
      </c>
      <c r="O13" s="19">
        <v>1997</v>
      </c>
      <c r="P13" s="19">
        <v>2006</v>
      </c>
      <c r="Q13" s="19">
        <f t="shared" si="2"/>
        <v>9</v>
      </c>
      <c r="R13" s="52">
        <v>85</v>
      </c>
      <c r="S13" s="48">
        <f t="shared" si="3"/>
        <v>28.333333333333332</v>
      </c>
      <c r="U13" s="48">
        <v>9.6999999999999993</v>
      </c>
      <c r="V13" s="19">
        <v>9.52</v>
      </c>
      <c r="W13" s="48">
        <v>28.33</v>
      </c>
      <c r="X13" s="77">
        <f t="shared" si="4"/>
        <v>2.9758403361344539</v>
      </c>
    </row>
    <row r="14" spans="1:25" s="24" customFormat="1" ht="15.75" customHeight="1" x14ac:dyDescent="0.35">
      <c r="A14" s="43">
        <v>11</v>
      </c>
      <c r="B14" s="43">
        <v>4.2</v>
      </c>
      <c r="C14" s="43" t="s">
        <v>20</v>
      </c>
      <c r="D14" s="43">
        <v>0</v>
      </c>
      <c r="E14" s="43" t="s">
        <v>69</v>
      </c>
      <c r="F14" s="43" t="s">
        <v>17</v>
      </c>
      <c r="G14" s="43">
        <v>0.77</v>
      </c>
      <c r="H14" s="63">
        <v>1</v>
      </c>
      <c r="I14" s="48">
        <v>0.7</v>
      </c>
      <c r="J14" s="49">
        <v>1800</v>
      </c>
      <c r="K14" s="48">
        <v>-1.7</v>
      </c>
      <c r="L14" s="63">
        <v>12.6</v>
      </c>
      <c r="M14" s="63">
        <f t="shared" si="0"/>
        <v>20.6</v>
      </c>
      <c r="N14" s="63">
        <f t="shared" si="1"/>
        <v>7.3586182040013481</v>
      </c>
      <c r="O14" s="19">
        <v>1997</v>
      </c>
      <c r="P14" s="19">
        <v>2006</v>
      </c>
      <c r="Q14" s="19">
        <f t="shared" si="2"/>
        <v>9</v>
      </c>
      <c r="R14" s="19">
        <v>55</v>
      </c>
      <c r="S14" s="48">
        <f t="shared" si="3"/>
        <v>18.333333333333332</v>
      </c>
      <c r="T14" s="19"/>
      <c r="U14" s="63">
        <v>12.6</v>
      </c>
      <c r="V14" s="19">
        <v>7.36</v>
      </c>
      <c r="W14" s="48">
        <v>18.329999999999998</v>
      </c>
      <c r="X14" s="77">
        <f t="shared" si="4"/>
        <v>2.4904891304347823</v>
      </c>
      <c r="Y14" s="16"/>
    </row>
    <row r="15" spans="1:25" s="24" customFormat="1" ht="15.75" customHeight="1" x14ac:dyDescent="0.35">
      <c r="A15" s="43">
        <v>12</v>
      </c>
      <c r="B15" s="43">
        <v>5.0999999999999996</v>
      </c>
      <c r="C15" s="43" t="s">
        <v>20</v>
      </c>
      <c r="D15" s="43">
        <v>0</v>
      </c>
      <c r="E15" s="43" t="s">
        <v>71</v>
      </c>
      <c r="F15" s="43" t="s">
        <v>17</v>
      </c>
      <c r="G15" s="43">
        <v>0.12</v>
      </c>
      <c r="H15" s="63">
        <v>1</v>
      </c>
      <c r="I15" s="48">
        <v>0.7</v>
      </c>
      <c r="J15" s="49">
        <v>1800</v>
      </c>
      <c r="K15" s="48">
        <v>-1.7</v>
      </c>
      <c r="L15" s="63">
        <v>29.6</v>
      </c>
      <c r="M15" s="63">
        <f t="shared" si="0"/>
        <v>37.6</v>
      </c>
      <c r="N15" s="63">
        <f t="shared" si="1"/>
        <v>2.6457646450099315</v>
      </c>
      <c r="O15" s="19">
        <v>1976</v>
      </c>
      <c r="P15" s="19">
        <v>2001</v>
      </c>
      <c r="Q15" s="19">
        <f t="shared" si="2"/>
        <v>25</v>
      </c>
      <c r="R15" s="19">
        <v>20</v>
      </c>
      <c r="S15" s="48">
        <f t="shared" si="3"/>
        <v>4</v>
      </c>
      <c r="T15" s="19"/>
      <c r="U15" s="63">
        <v>29.6</v>
      </c>
      <c r="V15" s="19">
        <v>2.65</v>
      </c>
      <c r="W15" s="48">
        <v>4</v>
      </c>
      <c r="X15" s="77">
        <f t="shared" si="4"/>
        <v>1.5094339622641511</v>
      </c>
      <c r="Y15" s="16"/>
    </row>
    <row r="16" spans="1:25" x14ac:dyDescent="0.35">
      <c r="A16" s="43">
        <v>13</v>
      </c>
      <c r="B16" s="43">
        <v>6.1</v>
      </c>
      <c r="C16" s="43" t="s">
        <v>20</v>
      </c>
      <c r="D16" s="43">
        <v>-1</v>
      </c>
      <c r="E16" s="43" t="s">
        <v>69</v>
      </c>
      <c r="F16" s="43" t="s">
        <v>21</v>
      </c>
      <c r="G16" s="43">
        <v>0.31</v>
      </c>
      <c r="H16" s="48">
        <v>1</v>
      </c>
      <c r="I16" s="48">
        <v>0.7</v>
      </c>
      <c r="J16" s="49">
        <v>1800</v>
      </c>
      <c r="K16" s="48">
        <v>-1.7</v>
      </c>
      <c r="L16" s="63">
        <v>22.7</v>
      </c>
      <c r="M16" s="47">
        <f t="shared" si="0"/>
        <v>30.7</v>
      </c>
      <c r="N16" s="47">
        <f t="shared" si="1"/>
        <v>3.7345244473202097</v>
      </c>
      <c r="O16" s="19">
        <v>1986</v>
      </c>
      <c r="P16" s="19">
        <v>2005</v>
      </c>
      <c r="Q16" s="19">
        <f t="shared" si="2"/>
        <v>19</v>
      </c>
      <c r="R16" s="52">
        <v>45</v>
      </c>
      <c r="S16" s="48">
        <f t="shared" si="3"/>
        <v>10.323708024175279</v>
      </c>
      <c r="U16" s="63">
        <v>22.7</v>
      </c>
      <c r="V16" s="19">
        <v>3.73</v>
      </c>
      <c r="W16" s="48">
        <v>10.32</v>
      </c>
      <c r="X16" s="77">
        <f t="shared" si="4"/>
        <v>2.7667560321715818</v>
      </c>
    </row>
    <row r="17" spans="1:25" x14ac:dyDescent="0.35">
      <c r="A17" s="43">
        <v>14</v>
      </c>
      <c r="B17" s="43">
        <v>6.2</v>
      </c>
      <c r="C17" s="43" t="s">
        <v>20</v>
      </c>
      <c r="D17" s="43">
        <v>-1</v>
      </c>
      <c r="E17" s="43" t="s">
        <v>69</v>
      </c>
      <c r="F17" s="43" t="s">
        <v>21</v>
      </c>
      <c r="G17" s="43">
        <v>0.31</v>
      </c>
      <c r="H17" s="48">
        <v>1</v>
      </c>
      <c r="I17" s="48">
        <v>0.7</v>
      </c>
      <c r="J17" s="49">
        <v>1800</v>
      </c>
      <c r="K17" s="48">
        <v>-1.7</v>
      </c>
      <c r="L17" s="48">
        <v>23.8</v>
      </c>
      <c r="M17" s="48">
        <f t="shared" si="0"/>
        <v>31.8</v>
      </c>
      <c r="N17" s="48">
        <f t="shared" si="1"/>
        <v>3.5175837080082344</v>
      </c>
      <c r="O17" s="19">
        <v>1986</v>
      </c>
      <c r="P17" s="19">
        <v>2005</v>
      </c>
      <c r="Q17" s="19">
        <f t="shared" si="2"/>
        <v>19</v>
      </c>
      <c r="R17" s="52">
        <v>40</v>
      </c>
      <c r="S17" s="48">
        <f t="shared" si="3"/>
        <v>9.1766293548224702</v>
      </c>
      <c r="U17" s="48">
        <v>23.8</v>
      </c>
      <c r="V17" s="19">
        <v>3.52</v>
      </c>
      <c r="W17" s="48">
        <v>9.18</v>
      </c>
      <c r="X17" s="77">
        <f t="shared" si="4"/>
        <v>2.6079545454545454</v>
      </c>
    </row>
    <row r="18" spans="1:25" x14ac:dyDescent="0.35">
      <c r="A18" s="43">
        <v>15</v>
      </c>
      <c r="B18" s="43">
        <v>7.1</v>
      </c>
      <c r="C18" s="43" t="s">
        <v>20</v>
      </c>
      <c r="D18" s="43">
        <v>0</v>
      </c>
      <c r="E18" s="43" t="s">
        <v>69</v>
      </c>
      <c r="F18" s="43" t="s">
        <v>17</v>
      </c>
      <c r="G18" s="43">
        <v>0.23</v>
      </c>
      <c r="H18" s="48">
        <v>1</v>
      </c>
      <c r="I18" s="48">
        <v>0.7</v>
      </c>
      <c r="J18" s="49">
        <v>1800</v>
      </c>
      <c r="K18" s="48">
        <v>-1.7</v>
      </c>
      <c r="L18" s="48">
        <v>33</v>
      </c>
      <c r="M18" s="48">
        <f t="shared" si="0"/>
        <v>41</v>
      </c>
      <c r="N18" s="48">
        <f t="shared" si="1"/>
        <v>2.2836944092644096</v>
      </c>
      <c r="O18" s="19">
        <v>1986</v>
      </c>
      <c r="P18" s="19">
        <v>2006</v>
      </c>
      <c r="Q18" s="19">
        <f t="shared" si="2"/>
        <v>20</v>
      </c>
      <c r="R18" s="52">
        <v>25</v>
      </c>
      <c r="S18" s="48">
        <f t="shared" si="3"/>
        <v>5.5901699437494736</v>
      </c>
      <c r="U18" s="48">
        <v>33</v>
      </c>
      <c r="V18" s="19">
        <v>2.2799999999999998</v>
      </c>
      <c r="W18" s="48">
        <v>5.59</v>
      </c>
      <c r="X18" s="77">
        <f t="shared" si="4"/>
        <v>2.4517543859649122</v>
      </c>
    </row>
    <row r="19" spans="1:25" s="24" customFormat="1" ht="15.75" customHeight="1" x14ac:dyDescent="0.35">
      <c r="A19" s="43">
        <v>16</v>
      </c>
      <c r="B19" s="43">
        <v>7.2</v>
      </c>
      <c r="C19" s="43" t="s">
        <v>20</v>
      </c>
      <c r="D19" s="43">
        <v>0</v>
      </c>
      <c r="E19" s="43" t="s">
        <v>69</v>
      </c>
      <c r="F19" s="43" t="s">
        <v>21</v>
      </c>
      <c r="G19" s="43">
        <v>0.23</v>
      </c>
      <c r="H19" s="63">
        <v>1</v>
      </c>
      <c r="I19" s="48">
        <v>0.7</v>
      </c>
      <c r="J19" s="49">
        <v>1800</v>
      </c>
      <c r="K19" s="48">
        <v>-1.7</v>
      </c>
      <c r="L19" s="63">
        <v>46.2</v>
      </c>
      <c r="M19" s="63">
        <f t="shared" si="0"/>
        <v>54.2</v>
      </c>
      <c r="N19" s="63">
        <f t="shared" si="1"/>
        <v>1.4209269716747972</v>
      </c>
      <c r="O19" s="19">
        <v>1986</v>
      </c>
      <c r="P19" s="19">
        <v>2006</v>
      </c>
      <c r="Q19" s="19">
        <f t="shared" si="2"/>
        <v>20</v>
      </c>
      <c r="R19" s="19">
        <v>20</v>
      </c>
      <c r="S19" s="48">
        <f t="shared" si="3"/>
        <v>4.4721359549995796</v>
      </c>
      <c r="T19" s="19"/>
      <c r="U19" s="63">
        <v>46.2</v>
      </c>
      <c r="V19" s="19">
        <v>1.42</v>
      </c>
      <c r="W19" s="48">
        <v>4.47</v>
      </c>
      <c r="X19" s="77">
        <f t="shared" si="4"/>
        <v>3.147887323943662</v>
      </c>
      <c r="Y19" s="16"/>
    </row>
    <row r="20" spans="1:25" s="24" customFormat="1" ht="15.75" customHeight="1" x14ac:dyDescent="0.35">
      <c r="A20" s="43">
        <v>17</v>
      </c>
      <c r="B20" s="43">
        <v>7.3</v>
      </c>
      <c r="C20" s="43" t="s">
        <v>39</v>
      </c>
      <c r="D20" s="43">
        <v>5</v>
      </c>
      <c r="E20" s="43" t="s">
        <v>17</v>
      </c>
      <c r="F20" s="43" t="s">
        <v>26</v>
      </c>
      <c r="G20" s="43">
        <v>0.23</v>
      </c>
      <c r="H20" s="63">
        <v>0.5</v>
      </c>
      <c r="I20" s="48">
        <v>0.7</v>
      </c>
      <c r="J20" s="49">
        <v>1800</v>
      </c>
      <c r="K20" s="48">
        <v>-1.7</v>
      </c>
      <c r="L20" s="63">
        <v>35.6</v>
      </c>
      <c r="M20" s="63">
        <f t="shared" si="0"/>
        <v>43.6</v>
      </c>
      <c r="N20" s="63">
        <f t="shared" si="1"/>
        <v>1.0285218390627135</v>
      </c>
      <c r="O20" s="19">
        <v>1986</v>
      </c>
      <c r="P20" s="19">
        <v>2006</v>
      </c>
      <c r="Q20" s="19">
        <f t="shared" si="2"/>
        <v>20</v>
      </c>
      <c r="R20" s="19">
        <v>30</v>
      </c>
      <c r="S20" s="48">
        <f t="shared" si="3"/>
        <v>6.7082039324993685</v>
      </c>
      <c r="T20" s="19"/>
      <c r="U20" s="63">
        <v>35.6</v>
      </c>
      <c r="V20" s="19">
        <v>1.03</v>
      </c>
      <c r="W20" s="48">
        <v>6.71</v>
      </c>
      <c r="X20" s="77">
        <f t="shared" si="4"/>
        <v>6.5145631067961167</v>
      </c>
      <c r="Y20" s="16"/>
    </row>
    <row r="21" spans="1:25" x14ac:dyDescent="0.35">
      <c r="A21" s="43">
        <v>18</v>
      </c>
      <c r="B21" s="43">
        <v>7.4</v>
      </c>
      <c r="C21" s="43" t="s">
        <v>39</v>
      </c>
      <c r="D21" s="43">
        <v>5</v>
      </c>
      <c r="E21" s="43" t="s">
        <v>17</v>
      </c>
      <c r="F21" s="43" t="s">
        <v>26</v>
      </c>
      <c r="G21" s="43">
        <v>0.23</v>
      </c>
      <c r="H21" s="48">
        <v>0.5</v>
      </c>
      <c r="I21" s="48">
        <v>0.7</v>
      </c>
      <c r="J21" s="49">
        <v>1800</v>
      </c>
      <c r="K21" s="48">
        <v>-1.7</v>
      </c>
      <c r="L21" s="63">
        <v>40.5</v>
      </c>
      <c r="M21" s="47">
        <f t="shared" si="0"/>
        <v>48.5</v>
      </c>
      <c r="N21" s="47">
        <f t="shared" si="1"/>
        <v>0.85818238073966213</v>
      </c>
      <c r="O21" s="19">
        <v>1986</v>
      </c>
      <c r="P21" s="19">
        <v>2006</v>
      </c>
      <c r="Q21" s="19">
        <f t="shared" si="2"/>
        <v>20</v>
      </c>
      <c r="R21" s="52">
        <v>25</v>
      </c>
      <c r="S21" s="48">
        <f t="shared" si="3"/>
        <v>5.5901699437494736</v>
      </c>
      <c r="U21" s="63">
        <v>40.5</v>
      </c>
      <c r="V21" s="19">
        <v>0.86</v>
      </c>
      <c r="W21" s="48">
        <v>5.59</v>
      </c>
      <c r="X21" s="77">
        <f t="shared" si="4"/>
        <v>6.5</v>
      </c>
    </row>
    <row r="22" spans="1:25" x14ac:dyDescent="0.35">
      <c r="A22" s="43">
        <v>19</v>
      </c>
      <c r="B22" s="43">
        <v>8.1</v>
      </c>
      <c r="C22" s="43" t="s">
        <v>20</v>
      </c>
      <c r="D22" s="43">
        <v>-1</v>
      </c>
      <c r="E22" s="43" t="s">
        <v>69</v>
      </c>
      <c r="F22" s="43" t="s">
        <v>24</v>
      </c>
      <c r="G22" s="43" t="s">
        <v>27</v>
      </c>
      <c r="H22" s="48">
        <v>1</v>
      </c>
      <c r="I22" s="48">
        <v>0.7</v>
      </c>
      <c r="J22" s="49">
        <v>1800</v>
      </c>
      <c r="K22" s="48">
        <v>-1.7</v>
      </c>
      <c r="L22" s="48">
        <v>9.4</v>
      </c>
      <c r="M22" s="48">
        <f t="shared" si="0"/>
        <v>17.399999999999999</v>
      </c>
      <c r="N22" s="48">
        <f t="shared" si="1"/>
        <v>9.8047567382457697</v>
      </c>
      <c r="O22" s="19">
        <v>1979</v>
      </c>
      <c r="P22" s="19">
        <v>2007</v>
      </c>
      <c r="Q22" s="19">
        <f t="shared" si="2"/>
        <v>28</v>
      </c>
      <c r="R22" s="52">
        <v>65</v>
      </c>
      <c r="S22" s="48">
        <f t="shared" si="3"/>
        <v>12.283845372799885</v>
      </c>
      <c r="U22" s="48">
        <v>9.4</v>
      </c>
      <c r="V22" s="19">
        <v>9.8000000000000007</v>
      </c>
      <c r="W22" s="48">
        <v>12.28</v>
      </c>
      <c r="X22" s="77">
        <f t="shared" si="4"/>
        <v>1.2530612244897958</v>
      </c>
    </row>
    <row r="23" spans="1:25" x14ac:dyDescent="0.35">
      <c r="A23" s="43">
        <v>20</v>
      </c>
      <c r="B23" s="43">
        <v>8.1999999999999993</v>
      </c>
      <c r="C23" s="43" t="s">
        <v>23</v>
      </c>
      <c r="D23" s="43">
        <v>-1</v>
      </c>
      <c r="E23" s="43" t="s">
        <v>70</v>
      </c>
      <c r="F23" s="43" t="s">
        <v>76</v>
      </c>
      <c r="G23" s="43">
        <v>11.67</v>
      </c>
      <c r="H23" s="48">
        <v>1</v>
      </c>
      <c r="I23" s="48">
        <v>0.7</v>
      </c>
      <c r="J23" s="49">
        <v>1800</v>
      </c>
      <c r="K23" s="48">
        <v>-1.7</v>
      </c>
      <c r="L23" s="48">
        <v>12.2</v>
      </c>
      <c r="M23" s="48">
        <f t="shared" si="0"/>
        <v>20.2</v>
      </c>
      <c r="N23" s="48">
        <f t="shared" si="1"/>
        <v>7.6080475289241507</v>
      </c>
      <c r="O23" s="19">
        <v>1979</v>
      </c>
      <c r="P23" s="19">
        <v>2007</v>
      </c>
      <c r="Q23" s="19">
        <f t="shared" si="2"/>
        <v>28</v>
      </c>
      <c r="R23" s="52">
        <v>85</v>
      </c>
      <c r="S23" s="48">
        <f t="shared" si="3"/>
        <v>16.063490102892157</v>
      </c>
      <c r="U23" s="48">
        <v>12.2</v>
      </c>
      <c r="V23" s="19">
        <v>7.61</v>
      </c>
      <c r="W23" s="48">
        <v>16.059999999999999</v>
      </c>
      <c r="X23" s="77">
        <f t="shared" si="4"/>
        <v>2.1103810775295662</v>
      </c>
    </row>
    <row r="24" spans="1:25" s="24" customFormat="1" ht="15.75" customHeight="1" x14ac:dyDescent="0.35">
      <c r="A24" s="43">
        <v>21</v>
      </c>
      <c r="B24" s="43">
        <v>9.1</v>
      </c>
      <c r="C24" s="43" t="s">
        <v>20</v>
      </c>
      <c r="D24" s="43">
        <v>0</v>
      </c>
      <c r="E24" s="43" t="s">
        <v>69</v>
      </c>
      <c r="F24" s="43" t="s">
        <v>19</v>
      </c>
      <c r="G24" s="43">
        <v>6.67</v>
      </c>
      <c r="H24" s="63">
        <v>1</v>
      </c>
      <c r="I24" s="48">
        <v>0.7</v>
      </c>
      <c r="J24" s="49">
        <v>1800</v>
      </c>
      <c r="K24" s="48">
        <v>-1.7</v>
      </c>
      <c r="L24" s="63">
        <v>9.3000000000000007</v>
      </c>
      <c r="M24" s="63">
        <f t="shared" si="0"/>
        <v>17.3</v>
      </c>
      <c r="N24" s="63">
        <f t="shared" si="1"/>
        <v>9.9012988686590546</v>
      </c>
      <c r="O24" s="19">
        <v>1979</v>
      </c>
      <c r="P24" s="19">
        <v>2007</v>
      </c>
      <c r="Q24" s="19">
        <f t="shared" si="2"/>
        <v>28</v>
      </c>
      <c r="R24" s="19">
        <v>50</v>
      </c>
      <c r="S24" s="48">
        <f t="shared" si="3"/>
        <v>9.4491118252306805</v>
      </c>
      <c r="T24" s="19"/>
      <c r="U24" s="63">
        <v>9.3000000000000007</v>
      </c>
      <c r="V24" s="19">
        <v>9.9</v>
      </c>
      <c r="W24" s="48">
        <v>9.4499999999999993</v>
      </c>
      <c r="X24" s="77">
        <f t="shared" si="4"/>
        <v>0.95454545454545447</v>
      </c>
      <c r="Y24" s="16"/>
    </row>
    <row r="25" spans="1:25" s="24" customFormat="1" ht="15.75" customHeight="1" x14ac:dyDescent="0.35">
      <c r="A25" s="43">
        <v>22</v>
      </c>
      <c r="B25" s="43">
        <v>9.1999999999999993</v>
      </c>
      <c r="C25" s="43" t="s">
        <v>20</v>
      </c>
      <c r="D25" s="43">
        <v>0</v>
      </c>
      <c r="E25" s="43" t="s">
        <v>69</v>
      </c>
      <c r="F25" s="43" t="s">
        <v>19</v>
      </c>
      <c r="G25" s="43">
        <v>6.67</v>
      </c>
      <c r="H25" s="63">
        <v>1</v>
      </c>
      <c r="I25" s="48">
        <v>0.7</v>
      </c>
      <c r="J25" s="49">
        <v>1800</v>
      </c>
      <c r="K25" s="48">
        <v>-1.7</v>
      </c>
      <c r="L25" s="63">
        <v>10.9</v>
      </c>
      <c r="M25" s="63">
        <f t="shared" si="0"/>
        <v>18.899999999999999</v>
      </c>
      <c r="N25" s="63">
        <f t="shared" si="1"/>
        <v>8.5189384025138892</v>
      </c>
      <c r="O25" s="19">
        <v>1979</v>
      </c>
      <c r="P25" s="19">
        <v>2007</v>
      </c>
      <c r="Q25" s="19">
        <f t="shared" si="2"/>
        <v>28</v>
      </c>
      <c r="R25" s="19">
        <v>45</v>
      </c>
      <c r="S25" s="48">
        <f t="shared" si="3"/>
        <v>8.5042006427076124</v>
      </c>
      <c r="T25" s="19"/>
      <c r="U25" s="63">
        <v>10.9</v>
      </c>
      <c r="V25" s="19">
        <v>8.52</v>
      </c>
      <c r="W25" s="48">
        <v>8.5</v>
      </c>
      <c r="X25" s="77">
        <f t="shared" si="4"/>
        <v>0.99765258215962449</v>
      </c>
      <c r="Y25" s="16"/>
    </row>
    <row r="26" spans="1:25" s="24" customFormat="1" ht="15.75" customHeight="1" x14ac:dyDescent="0.35">
      <c r="A26" s="43">
        <v>23</v>
      </c>
      <c r="B26" s="43">
        <v>10.1</v>
      </c>
      <c r="C26" s="43" t="s">
        <v>23</v>
      </c>
      <c r="D26" s="43">
        <v>-1</v>
      </c>
      <c r="E26" s="43" t="s">
        <v>70</v>
      </c>
      <c r="F26" s="43" t="s">
        <v>76</v>
      </c>
      <c r="G26" s="43">
        <v>0.11</v>
      </c>
      <c r="H26" s="63">
        <v>1</v>
      </c>
      <c r="I26" s="48">
        <v>0.7</v>
      </c>
      <c r="J26" s="49">
        <v>1800</v>
      </c>
      <c r="K26" s="48">
        <v>-1.7</v>
      </c>
      <c r="L26" s="63">
        <v>32.799999999999997</v>
      </c>
      <c r="M26" s="63">
        <f t="shared" si="0"/>
        <v>40.799999999999997</v>
      </c>
      <c r="N26" s="63">
        <f t="shared" si="1"/>
        <v>2.3027578308880092</v>
      </c>
      <c r="O26" s="19">
        <v>1980</v>
      </c>
      <c r="P26" s="19">
        <v>2019</v>
      </c>
      <c r="Q26" s="19">
        <f t="shared" si="2"/>
        <v>39</v>
      </c>
      <c r="R26" s="19">
        <v>18</v>
      </c>
      <c r="S26" s="48">
        <f t="shared" si="3"/>
        <v>2.8823067684915684</v>
      </c>
      <c r="T26" s="19"/>
      <c r="U26" s="63">
        <v>32.799999999999997</v>
      </c>
      <c r="V26" s="19">
        <v>2.2999999999999998</v>
      </c>
      <c r="W26" s="48">
        <v>2.88</v>
      </c>
      <c r="X26" s="77">
        <f t="shared" si="4"/>
        <v>1.2521739130434784</v>
      </c>
      <c r="Y26" s="16"/>
    </row>
    <row r="27" spans="1:25" s="24" customFormat="1" ht="15.75" customHeight="1" x14ac:dyDescent="0.35">
      <c r="A27" s="43">
        <v>24</v>
      </c>
      <c r="B27" s="43">
        <v>10.199999999999999</v>
      </c>
      <c r="C27" s="43" t="s">
        <v>38</v>
      </c>
      <c r="D27" s="43">
        <v>-1</v>
      </c>
      <c r="E27" s="43" t="s">
        <v>25</v>
      </c>
      <c r="F27" s="43" t="s">
        <v>76</v>
      </c>
      <c r="G27" s="43">
        <v>0.11</v>
      </c>
      <c r="H27" s="63">
        <v>0.3</v>
      </c>
      <c r="I27" s="48">
        <v>0.7</v>
      </c>
      <c r="J27" s="49">
        <v>1800</v>
      </c>
      <c r="K27" s="48">
        <v>-1.7</v>
      </c>
      <c r="L27" s="63">
        <v>21.8</v>
      </c>
      <c r="M27" s="63">
        <f t="shared" si="0"/>
        <v>29.8</v>
      </c>
      <c r="N27" s="63">
        <f t="shared" si="1"/>
        <v>1.1784852491097824</v>
      </c>
      <c r="O27" s="19">
        <v>1980</v>
      </c>
      <c r="P27" s="19">
        <v>2019</v>
      </c>
      <c r="Q27" s="19">
        <f t="shared" si="2"/>
        <v>39</v>
      </c>
      <c r="R27" s="19">
        <v>0</v>
      </c>
      <c r="S27" s="48">
        <f t="shared" si="3"/>
        <v>0</v>
      </c>
      <c r="T27" s="19"/>
      <c r="U27" s="63">
        <v>21.8</v>
      </c>
      <c r="V27" s="19">
        <v>1.18</v>
      </c>
      <c r="W27" s="48">
        <v>0</v>
      </c>
      <c r="X27" s="77">
        <f t="shared" si="4"/>
        <v>0</v>
      </c>
      <c r="Y27" s="16"/>
    </row>
    <row r="28" spans="1:25" x14ac:dyDescent="0.35">
      <c r="A28" s="43">
        <v>25</v>
      </c>
      <c r="B28" s="43">
        <v>10.3</v>
      </c>
      <c r="C28" s="43" t="s">
        <v>20</v>
      </c>
      <c r="D28" s="43">
        <v>0</v>
      </c>
      <c r="E28" s="43" t="s">
        <v>71</v>
      </c>
      <c r="F28" s="43" t="s">
        <v>17</v>
      </c>
      <c r="G28" s="43">
        <v>0.11</v>
      </c>
      <c r="H28" s="48">
        <v>1</v>
      </c>
      <c r="I28" s="48">
        <v>0.7</v>
      </c>
      <c r="J28" s="49">
        <v>1800</v>
      </c>
      <c r="K28" s="48">
        <v>-1.7</v>
      </c>
      <c r="L28" s="63">
        <v>14.1</v>
      </c>
      <c r="M28" s="47">
        <f t="shared" si="0"/>
        <v>22.1</v>
      </c>
      <c r="N28" s="47">
        <f t="shared" si="1"/>
        <v>6.5298571393124911</v>
      </c>
      <c r="O28" s="19">
        <v>1980</v>
      </c>
      <c r="P28" s="19">
        <v>2019</v>
      </c>
      <c r="Q28" s="19">
        <f t="shared" si="2"/>
        <v>39</v>
      </c>
      <c r="R28" s="52">
        <v>77</v>
      </c>
      <c r="S28" s="48">
        <f t="shared" si="3"/>
        <v>12.329867842991709</v>
      </c>
      <c r="U28" s="63">
        <v>14.1</v>
      </c>
      <c r="V28" s="19">
        <v>6.53</v>
      </c>
      <c r="W28" s="48">
        <v>12.33</v>
      </c>
      <c r="X28" s="77">
        <f t="shared" si="4"/>
        <v>1.888208269525268</v>
      </c>
    </row>
    <row r="29" spans="1:25" x14ac:dyDescent="0.35">
      <c r="A29" s="43">
        <v>26</v>
      </c>
      <c r="B29" s="43">
        <v>10.4</v>
      </c>
      <c r="C29" s="43" t="s">
        <v>20</v>
      </c>
      <c r="D29" s="43">
        <v>5</v>
      </c>
      <c r="E29" s="43" t="s">
        <v>71</v>
      </c>
      <c r="F29" s="43" t="s">
        <v>76</v>
      </c>
      <c r="G29" s="43">
        <v>0.11</v>
      </c>
      <c r="H29" s="48">
        <v>1</v>
      </c>
      <c r="I29" s="48">
        <v>0.7</v>
      </c>
      <c r="J29" s="49">
        <v>1800</v>
      </c>
      <c r="K29" s="48">
        <v>-1.7</v>
      </c>
      <c r="L29" s="48">
        <v>11.8</v>
      </c>
      <c r="M29" s="48">
        <f t="shared" si="0"/>
        <v>19.8</v>
      </c>
      <c r="N29" s="48">
        <f t="shared" si="1"/>
        <v>7.8711777818791955</v>
      </c>
      <c r="O29" s="19">
        <v>1980</v>
      </c>
      <c r="P29" s="19">
        <v>2019</v>
      </c>
      <c r="Q29" s="19">
        <f t="shared" si="2"/>
        <v>39</v>
      </c>
      <c r="R29" s="52">
        <v>51</v>
      </c>
      <c r="S29" s="48">
        <f t="shared" si="3"/>
        <v>8.1665358440594442</v>
      </c>
      <c r="U29" s="48">
        <v>11.8</v>
      </c>
      <c r="V29" s="19">
        <v>7.87</v>
      </c>
      <c r="W29" s="48">
        <v>8.17</v>
      </c>
      <c r="X29" s="77">
        <f t="shared" si="4"/>
        <v>1.0381194409148666</v>
      </c>
    </row>
    <row r="30" spans="1:25" x14ac:dyDescent="0.35">
      <c r="A30" s="43">
        <v>27</v>
      </c>
      <c r="B30" s="43">
        <v>10.5</v>
      </c>
      <c r="C30" s="43" t="s">
        <v>39</v>
      </c>
      <c r="D30" s="43">
        <v>6</v>
      </c>
      <c r="E30" s="43" t="s">
        <v>17</v>
      </c>
      <c r="F30" s="43" t="s">
        <v>19</v>
      </c>
      <c r="G30" s="43">
        <v>0.11</v>
      </c>
      <c r="H30" s="48">
        <v>0.5</v>
      </c>
      <c r="I30" s="48">
        <v>0.7</v>
      </c>
      <c r="J30" s="49">
        <v>1800</v>
      </c>
      <c r="K30" s="48">
        <v>-1.7</v>
      </c>
      <c r="L30" s="48">
        <v>16.7</v>
      </c>
      <c r="M30" s="48">
        <f t="shared" si="0"/>
        <v>24.7</v>
      </c>
      <c r="N30" s="48">
        <f t="shared" si="1"/>
        <v>2.7024379369263496</v>
      </c>
      <c r="O30" s="19">
        <v>1980</v>
      </c>
      <c r="P30" s="19">
        <v>2019</v>
      </c>
      <c r="Q30" s="19">
        <f t="shared" si="2"/>
        <v>39</v>
      </c>
      <c r="R30" s="52">
        <v>55</v>
      </c>
      <c r="S30" s="48">
        <f t="shared" si="3"/>
        <v>8.8070484592797929</v>
      </c>
      <c r="U30" s="48">
        <v>16.7</v>
      </c>
      <c r="V30" s="19">
        <v>2.7</v>
      </c>
      <c r="W30" s="48">
        <v>8.81</v>
      </c>
      <c r="X30" s="77">
        <f t="shared" si="4"/>
        <v>3.2629629629629631</v>
      </c>
    </row>
    <row r="31" spans="1:25" x14ac:dyDescent="0.35">
      <c r="A31" s="43">
        <v>28</v>
      </c>
      <c r="B31" s="43">
        <v>11.1</v>
      </c>
      <c r="C31" s="43" t="s">
        <v>20</v>
      </c>
      <c r="D31" s="43">
        <v>0</v>
      </c>
      <c r="E31" s="43" t="s">
        <v>69</v>
      </c>
      <c r="F31" s="43"/>
      <c r="G31" s="43">
        <v>1.32</v>
      </c>
      <c r="H31" s="48">
        <v>1</v>
      </c>
      <c r="I31" s="48">
        <v>0.7</v>
      </c>
      <c r="J31" s="49">
        <v>1800</v>
      </c>
      <c r="K31" s="48">
        <v>-1.7</v>
      </c>
      <c r="L31" s="48">
        <v>11</v>
      </c>
      <c r="M31" s="48">
        <f t="shared" si="0"/>
        <v>19</v>
      </c>
      <c r="N31" s="48">
        <f t="shared" si="1"/>
        <v>8.4428568051921378</v>
      </c>
      <c r="O31" s="19">
        <v>1962</v>
      </c>
      <c r="P31" s="19">
        <v>2020</v>
      </c>
      <c r="Q31" s="19">
        <f t="shared" si="2"/>
        <v>58</v>
      </c>
      <c r="R31" s="52">
        <v>84</v>
      </c>
      <c r="S31" s="48">
        <f t="shared" si="3"/>
        <v>11.029740360216694</v>
      </c>
      <c r="U31" s="48">
        <v>11</v>
      </c>
      <c r="V31" s="19">
        <v>8.44</v>
      </c>
      <c r="W31" s="48">
        <v>11.03</v>
      </c>
      <c r="X31" s="77">
        <f t="shared" si="4"/>
        <v>1.3068720379146919</v>
      </c>
    </row>
    <row r="32" spans="1:25" x14ac:dyDescent="0.35">
      <c r="A32" s="43">
        <v>29</v>
      </c>
      <c r="B32" s="43">
        <v>11.2</v>
      </c>
      <c r="C32" s="43" t="s">
        <v>20</v>
      </c>
      <c r="D32" s="43">
        <v>0</v>
      </c>
      <c r="E32" s="43" t="s">
        <v>69</v>
      </c>
      <c r="F32" s="43"/>
      <c r="G32" s="43">
        <v>1.32</v>
      </c>
      <c r="H32" s="48">
        <v>1</v>
      </c>
      <c r="I32" s="48">
        <v>0.7</v>
      </c>
      <c r="J32" s="49">
        <v>1800</v>
      </c>
      <c r="K32" s="48">
        <v>-1.7</v>
      </c>
      <c r="L32" s="48">
        <v>11.8</v>
      </c>
      <c r="M32" s="48">
        <f t="shared" si="0"/>
        <v>19.8</v>
      </c>
      <c r="N32" s="48">
        <f t="shared" si="1"/>
        <v>7.8711777818791955</v>
      </c>
      <c r="O32" s="19">
        <v>1962</v>
      </c>
      <c r="P32" s="19">
        <v>2020</v>
      </c>
      <c r="Q32" s="19">
        <f t="shared" si="2"/>
        <v>58</v>
      </c>
      <c r="R32" s="52">
        <v>92</v>
      </c>
      <c r="S32" s="48">
        <f t="shared" si="3"/>
        <v>12.080191823094475</v>
      </c>
      <c r="U32" s="48">
        <v>11.8</v>
      </c>
      <c r="V32" s="19">
        <v>7.87</v>
      </c>
      <c r="W32" s="48">
        <v>12.08</v>
      </c>
      <c r="X32" s="77">
        <f t="shared" si="4"/>
        <v>1.5349428208386278</v>
      </c>
    </row>
    <row r="33" spans="1:24" x14ac:dyDescent="0.35">
      <c r="A33" s="43">
        <v>30</v>
      </c>
      <c r="B33" s="43">
        <v>11.3</v>
      </c>
      <c r="C33" s="43" t="s">
        <v>23</v>
      </c>
      <c r="D33" s="43">
        <v>0</v>
      </c>
      <c r="E33" s="43" t="s">
        <v>70</v>
      </c>
      <c r="F33" s="43"/>
      <c r="G33" s="43">
        <v>1.32</v>
      </c>
      <c r="H33" s="48">
        <v>1</v>
      </c>
      <c r="I33" s="48">
        <v>0.7</v>
      </c>
      <c r="J33" s="49">
        <v>1800</v>
      </c>
      <c r="K33" s="48">
        <v>-1.7</v>
      </c>
      <c r="L33" s="48">
        <v>12.2</v>
      </c>
      <c r="M33" s="48">
        <f t="shared" si="0"/>
        <v>20.2</v>
      </c>
      <c r="N33" s="48">
        <f t="shared" si="1"/>
        <v>7.6080475289241507</v>
      </c>
      <c r="O33" s="19">
        <v>1962</v>
      </c>
      <c r="P33" s="19">
        <v>2020</v>
      </c>
      <c r="Q33" s="19">
        <f t="shared" si="2"/>
        <v>58</v>
      </c>
      <c r="R33" s="52">
        <v>58</v>
      </c>
      <c r="S33" s="48">
        <f t="shared" si="3"/>
        <v>7.6157731058639078</v>
      </c>
      <c r="U33" s="48">
        <v>12.2</v>
      </c>
      <c r="V33" s="19">
        <v>7.61</v>
      </c>
      <c r="W33" s="48">
        <v>7.62</v>
      </c>
      <c r="X33" s="77">
        <f t="shared" si="4"/>
        <v>1.0013140604467805</v>
      </c>
    </row>
    <row r="34" spans="1:24" x14ac:dyDescent="0.35">
      <c r="A34" s="43">
        <v>31</v>
      </c>
      <c r="B34" s="43">
        <v>11.4</v>
      </c>
      <c r="C34" s="43" t="s">
        <v>20</v>
      </c>
      <c r="D34" s="43">
        <v>0</v>
      </c>
      <c r="E34" s="43" t="s">
        <v>69</v>
      </c>
      <c r="F34" s="43"/>
      <c r="G34" s="43">
        <v>1.32</v>
      </c>
      <c r="H34" s="48">
        <v>1</v>
      </c>
      <c r="I34" s="48">
        <v>0.7</v>
      </c>
      <c r="J34" s="49">
        <v>1800</v>
      </c>
      <c r="K34" s="48">
        <v>-1.7</v>
      </c>
      <c r="L34" s="48">
        <v>10.5</v>
      </c>
      <c r="M34" s="48">
        <f t="shared" si="0"/>
        <v>18.5</v>
      </c>
      <c r="N34" s="48">
        <f t="shared" si="1"/>
        <v>8.8344314827785997</v>
      </c>
      <c r="O34" s="19">
        <v>1962</v>
      </c>
      <c r="P34" s="19">
        <v>2020</v>
      </c>
      <c r="Q34" s="19">
        <f t="shared" si="2"/>
        <v>58</v>
      </c>
      <c r="R34" s="52">
        <v>35</v>
      </c>
      <c r="S34" s="48">
        <f t="shared" si="3"/>
        <v>4.5957251500902894</v>
      </c>
      <c r="U34" s="48">
        <v>10.5</v>
      </c>
      <c r="V34" s="19">
        <v>8.83</v>
      </c>
      <c r="W34" s="48">
        <v>4.5999999999999996</v>
      </c>
      <c r="X34" s="77">
        <f t="shared" si="4"/>
        <v>0.52095130237825593</v>
      </c>
    </row>
    <row r="35" spans="1:24" x14ac:dyDescent="0.35">
      <c r="A35" s="43">
        <v>32</v>
      </c>
      <c r="B35" s="43">
        <v>11.5</v>
      </c>
      <c r="C35" s="43" t="s">
        <v>20</v>
      </c>
      <c r="D35" s="43">
        <v>1</v>
      </c>
      <c r="E35" s="43" t="s">
        <v>71</v>
      </c>
      <c r="F35" s="43"/>
      <c r="G35" s="43">
        <v>1.32</v>
      </c>
      <c r="H35" s="48">
        <v>1</v>
      </c>
      <c r="I35" s="48">
        <v>0.7</v>
      </c>
      <c r="J35" s="49">
        <v>1800</v>
      </c>
      <c r="K35" s="48">
        <v>-1.7</v>
      </c>
      <c r="L35" s="48">
        <v>3.7</v>
      </c>
      <c r="M35" s="48">
        <f t="shared" si="0"/>
        <v>11.7</v>
      </c>
      <c r="N35" s="48">
        <f t="shared" si="1"/>
        <v>19.251057010818382</v>
      </c>
      <c r="O35" s="19">
        <v>1962</v>
      </c>
      <c r="P35" s="19">
        <v>2020</v>
      </c>
      <c r="Q35" s="19">
        <f t="shared" si="2"/>
        <v>58</v>
      </c>
      <c r="R35" s="52">
        <v>85</v>
      </c>
      <c r="S35" s="48">
        <f t="shared" si="3"/>
        <v>11.161046793076416</v>
      </c>
      <c r="U35" s="48">
        <v>3.7</v>
      </c>
      <c r="V35" s="19">
        <v>19.25</v>
      </c>
      <c r="W35" s="48">
        <v>11.16</v>
      </c>
      <c r="X35" s="77">
        <f t="shared" si="4"/>
        <v>0.57974025974025978</v>
      </c>
    </row>
    <row r="36" spans="1:24" x14ac:dyDescent="0.35">
      <c r="A36" s="43">
        <v>33</v>
      </c>
      <c r="B36" s="43">
        <v>11.6</v>
      </c>
      <c r="C36" s="43" t="s">
        <v>20</v>
      </c>
      <c r="D36" s="43">
        <v>2</v>
      </c>
      <c r="E36" s="43" t="s">
        <v>71</v>
      </c>
      <c r="F36" s="43"/>
      <c r="G36" s="43">
        <v>1.32</v>
      </c>
      <c r="H36" s="48">
        <v>1</v>
      </c>
      <c r="I36" s="48">
        <v>0.7</v>
      </c>
      <c r="J36" s="49">
        <v>1800</v>
      </c>
      <c r="K36" s="48">
        <v>-1.7</v>
      </c>
      <c r="L36" s="48">
        <v>10.4</v>
      </c>
      <c r="M36" s="48">
        <f t="shared" si="0"/>
        <v>18.399999999999999</v>
      </c>
      <c r="N36" s="48">
        <f t="shared" si="1"/>
        <v>8.9162091234565501</v>
      </c>
      <c r="O36" s="19">
        <v>1962</v>
      </c>
      <c r="P36" s="19">
        <v>2020</v>
      </c>
      <c r="Q36" s="19">
        <f t="shared" si="2"/>
        <v>58</v>
      </c>
      <c r="R36" s="52">
        <v>96</v>
      </c>
      <c r="S36" s="48">
        <f t="shared" si="3"/>
        <v>12.605417554533364</v>
      </c>
      <c r="U36" s="48">
        <v>10.4</v>
      </c>
      <c r="V36" s="19">
        <v>8.92</v>
      </c>
      <c r="W36" s="48">
        <v>12.61</v>
      </c>
      <c r="X36" s="77">
        <f t="shared" si="4"/>
        <v>1.413677130044843</v>
      </c>
    </row>
    <row r="37" spans="1:24" x14ac:dyDescent="0.35">
      <c r="A37" s="43">
        <v>34</v>
      </c>
      <c r="B37" s="43">
        <v>11.7</v>
      </c>
      <c r="C37" s="43" t="s">
        <v>20</v>
      </c>
      <c r="D37" s="43">
        <v>3</v>
      </c>
      <c r="E37" s="43" t="s">
        <v>71</v>
      </c>
      <c r="F37" s="43"/>
      <c r="G37" s="43">
        <v>1.32</v>
      </c>
      <c r="H37" s="48">
        <v>1</v>
      </c>
      <c r="I37" s="48">
        <v>0.7</v>
      </c>
      <c r="J37" s="49">
        <v>1800</v>
      </c>
      <c r="K37" s="48">
        <v>-1.7</v>
      </c>
      <c r="L37" s="48">
        <v>8.8000000000000007</v>
      </c>
      <c r="M37" s="48">
        <f t="shared" si="0"/>
        <v>16.8</v>
      </c>
      <c r="N37" s="48">
        <f t="shared" si="1"/>
        <v>10.407460378336467</v>
      </c>
      <c r="O37" s="19">
        <v>1962</v>
      </c>
      <c r="P37" s="19">
        <v>2020</v>
      </c>
      <c r="Q37" s="19">
        <f t="shared" si="2"/>
        <v>58</v>
      </c>
      <c r="R37" s="52">
        <v>57</v>
      </c>
      <c r="S37" s="48">
        <f t="shared" si="3"/>
        <v>7.4844666730041851</v>
      </c>
      <c r="U37" s="48">
        <v>8.8000000000000007</v>
      </c>
      <c r="V37" s="19">
        <v>10.41</v>
      </c>
      <c r="W37" s="48">
        <v>7.48</v>
      </c>
      <c r="X37" s="77">
        <f t="shared" si="4"/>
        <v>0.7185398655139289</v>
      </c>
    </row>
    <row r="38" spans="1:24" x14ac:dyDescent="0.35">
      <c r="A38" s="43">
        <v>35</v>
      </c>
      <c r="B38" s="43">
        <v>11.8</v>
      </c>
      <c r="C38" s="43" t="s">
        <v>20</v>
      </c>
      <c r="D38" s="43">
        <v>4</v>
      </c>
      <c r="E38" s="43" t="s">
        <v>71</v>
      </c>
      <c r="F38" s="43"/>
      <c r="G38" s="43">
        <v>1.32</v>
      </c>
      <c r="H38" s="48">
        <v>1</v>
      </c>
      <c r="I38" s="48">
        <v>0.7</v>
      </c>
      <c r="J38" s="49">
        <v>1800</v>
      </c>
      <c r="K38" s="48">
        <v>-1.7</v>
      </c>
      <c r="L38" s="48">
        <v>9</v>
      </c>
      <c r="M38" s="48">
        <f t="shared" si="0"/>
        <v>17</v>
      </c>
      <c r="N38" s="48">
        <f t="shared" si="1"/>
        <v>10.200169267953731</v>
      </c>
      <c r="O38" s="19">
        <v>1962</v>
      </c>
      <c r="P38" s="19">
        <v>2020</v>
      </c>
      <c r="Q38" s="19">
        <f t="shared" si="2"/>
        <v>58</v>
      </c>
      <c r="R38" s="52">
        <v>87</v>
      </c>
      <c r="S38" s="48">
        <f t="shared" si="3"/>
        <v>11.423659658795861</v>
      </c>
      <c r="U38" s="48">
        <v>9</v>
      </c>
      <c r="V38" s="19">
        <v>10.199999999999999</v>
      </c>
      <c r="W38" s="48">
        <v>11.42</v>
      </c>
      <c r="X38" s="77">
        <f t="shared" si="4"/>
        <v>1.1196078431372549</v>
      </c>
    </row>
    <row r="39" spans="1:24" x14ac:dyDescent="0.35">
      <c r="A39" s="43">
        <v>36</v>
      </c>
      <c r="B39" s="43">
        <v>12.1</v>
      </c>
      <c r="C39" s="43" t="s">
        <v>23</v>
      </c>
      <c r="D39" s="43">
        <v>-1</v>
      </c>
      <c r="E39" s="43" t="s">
        <v>70</v>
      </c>
      <c r="F39" s="43"/>
      <c r="G39" s="43">
        <v>37.64</v>
      </c>
      <c r="H39" s="48">
        <v>1</v>
      </c>
      <c r="I39" s="48">
        <v>0.7</v>
      </c>
      <c r="J39" s="49">
        <v>1800</v>
      </c>
      <c r="K39" s="48">
        <v>-1.7</v>
      </c>
      <c r="L39" s="48">
        <v>8.4</v>
      </c>
      <c r="M39" s="48">
        <f t="shared" si="0"/>
        <v>16.399999999999999</v>
      </c>
      <c r="N39" s="48">
        <f t="shared" si="1"/>
        <v>10.842664091711272</v>
      </c>
      <c r="O39" s="19">
        <v>1978</v>
      </c>
      <c r="P39" s="19">
        <v>2020</v>
      </c>
      <c r="Q39" s="19">
        <f t="shared" si="2"/>
        <v>42</v>
      </c>
      <c r="R39" s="52">
        <v>78</v>
      </c>
      <c r="S39" s="48">
        <f t="shared" si="3"/>
        <v>12.035661297043168</v>
      </c>
      <c r="U39" s="48">
        <v>8.4</v>
      </c>
      <c r="V39" s="19">
        <v>10.84</v>
      </c>
      <c r="W39" s="48">
        <v>12.04</v>
      </c>
      <c r="X39" s="77">
        <f t="shared" si="4"/>
        <v>1.1107011070110699</v>
      </c>
    </row>
    <row r="40" spans="1:24" x14ac:dyDescent="0.35">
      <c r="A40" s="43">
        <v>37</v>
      </c>
      <c r="B40" s="43">
        <v>12.2</v>
      </c>
      <c r="C40" s="43" t="s">
        <v>23</v>
      </c>
      <c r="D40" s="43">
        <v>-1</v>
      </c>
      <c r="E40" s="43" t="s">
        <v>70</v>
      </c>
      <c r="F40" s="43"/>
      <c r="G40" s="43">
        <v>37.64</v>
      </c>
      <c r="H40" s="48">
        <v>1</v>
      </c>
      <c r="I40" s="48">
        <v>0.7</v>
      </c>
      <c r="J40" s="49">
        <v>1800</v>
      </c>
      <c r="K40" s="48">
        <v>-1.7</v>
      </c>
      <c r="L40" s="48">
        <v>7.3</v>
      </c>
      <c r="M40" s="48">
        <f t="shared" si="0"/>
        <v>15.3</v>
      </c>
      <c r="N40" s="48">
        <f t="shared" si="1"/>
        <v>12.200991167395053</v>
      </c>
      <c r="O40" s="19">
        <v>1978</v>
      </c>
      <c r="P40" s="19">
        <v>2020</v>
      </c>
      <c r="Q40" s="19">
        <f t="shared" si="2"/>
        <v>42</v>
      </c>
      <c r="R40" s="52">
        <v>105</v>
      </c>
      <c r="S40" s="48">
        <f t="shared" si="3"/>
        <v>16.201851746019649</v>
      </c>
      <c r="U40" s="48">
        <v>7.3</v>
      </c>
      <c r="V40" s="19">
        <v>12.2</v>
      </c>
      <c r="W40" s="48">
        <v>16.2</v>
      </c>
      <c r="X40" s="77">
        <f t="shared" si="4"/>
        <v>1.3278688524590163</v>
      </c>
    </row>
    <row r="41" spans="1:24" x14ac:dyDescent="0.35">
      <c r="A41" s="43">
        <v>38</v>
      </c>
      <c r="B41" s="43">
        <v>12.3</v>
      </c>
      <c r="C41" s="43" t="s">
        <v>23</v>
      </c>
      <c r="D41" s="43">
        <v>-1</v>
      </c>
      <c r="E41" s="43" t="s">
        <v>70</v>
      </c>
      <c r="F41" s="43"/>
      <c r="G41" s="43">
        <v>37.64</v>
      </c>
      <c r="H41" s="48">
        <v>1</v>
      </c>
      <c r="I41" s="48">
        <v>0.7</v>
      </c>
      <c r="J41" s="49">
        <v>1800</v>
      </c>
      <c r="K41" s="48">
        <v>-1.7</v>
      </c>
      <c r="L41" s="48">
        <v>5.6</v>
      </c>
      <c r="M41" s="48">
        <f t="shared" si="0"/>
        <v>13.6</v>
      </c>
      <c r="N41" s="48">
        <f t="shared" si="1"/>
        <v>14.905769492783957</v>
      </c>
      <c r="O41" s="19">
        <v>1978</v>
      </c>
      <c r="P41" s="19">
        <v>2020</v>
      </c>
      <c r="Q41" s="19">
        <f t="shared" si="2"/>
        <v>42</v>
      </c>
      <c r="R41" s="52">
        <v>85</v>
      </c>
      <c r="S41" s="48">
        <f t="shared" si="3"/>
        <v>13.115784746777813</v>
      </c>
      <c r="U41" s="48">
        <v>5.6</v>
      </c>
      <c r="V41" s="19">
        <v>14.91</v>
      </c>
      <c r="W41" s="48">
        <v>13.12</v>
      </c>
      <c r="X41" s="77">
        <f t="shared" si="4"/>
        <v>0.87994634473507705</v>
      </c>
    </row>
    <row r="42" spans="1:24" x14ac:dyDescent="0.35">
      <c r="A42" s="43">
        <v>39</v>
      </c>
      <c r="B42" s="43">
        <v>12.4</v>
      </c>
      <c r="C42" s="43" t="s">
        <v>23</v>
      </c>
      <c r="D42" s="43">
        <v>-1</v>
      </c>
      <c r="E42" s="43" t="s">
        <v>70</v>
      </c>
      <c r="F42" s="43"/>
      <c r="G42" s="43">
        <v>37.64</v>
      </c>
      <c r="H42" s="48">
        <v>1</v>
      </c>
      <c r="I42" s="48">
        <v>0.7</v>
      </c>
      <c r="J42" s="49">
        <v>1800</v>
      </c>
      <c r="K42" s="48">
        <v>-1.7</v>
      </c>
      <c r="L42" s="48">
        <v>11.5</v>
      </c>
      <c r="M42" s="48">
        <f t="shared" si="0"/>
        <v>19.5</v>
      </c>
      <c r="N42" s="48">
        <f t="shared" si="1"/>
        <v>8.078146143132642</v>
      </c>
      <c r="O42" s="19">
        <v>1978</v>
      </c>
      <c r="P42" s="19">
        <v>2020</v>
      </c>
      <c r="Q42" s="19">
        <f t="shared" si="2"/>
        <v>42</v>
      </c>
      <c r="R42" s="52">
        <v>70</v>
      </c>
      <c r="S42" s="48">
        <f t="shared" si="3"/>
        <v>10.801234497346433</v>
      </c>
      <c r="U42" s="48">
        <v>11.5</v>
      </c>
      <c r="V42" s="19">
        <v>8.08</v>
      </c>
      <c r="W42" s="48">
        <v>10.8</v>
      </c>
      <c r="X42" s="77">
        <f t="shared" si="4"/>
        <v>1.3366336633663367</v>
      </c>
    </row>
    <row r="43" spans="1:24" x14ac:dyDescent="0.35">
      <c r="A43" s="43">
        <v>40</v>
      </c>
      <c r="B43" s="43">
        <v>13.1</v>
      </c>
      <c r="C43" s="43" t="s">
        <v>38</v>
      </c>
      <c r="D43" s="43">
        <v>-1</v>
      </c>
      <c r="E43" s="43" t="s">
        <v>25</v>
      </c>
      <c r="F43" s="43"/>
      <c r="G43" s="43">
        <v>0.5</v>
      </c>
      <c r="H43" s="48">
        <v>0.3</v>
      </c>
      <c r="I43" s="48">
        <v>0.7</v>
      </c>
      <c r="J43" s="49">
        <v>1800</v>
      </c>
      <c r="K43" s="48">
        <v>-1.7</v>
      </c>
      <c r="L43" s="48">
        <v>22.6</v>
      </c>
      <c r="M43" s="48">
        <f t="shared" si="0"/>
        <v>30.6</v>
      </c>
      <c r="N43" s="48">
        <f t="shared" si="1"/>
        <v>1.1265886584756817</v>
      </c>
      <c r="O43" s="19">
        <v>1978</v>
      </c>
      <c r="P43" s="19">
        <v>2020</v>
      </c>
      <c r="Q43" s="19">
        <f t="shared" si="2"/>
        <v>42</v>
      </c>
      <c r="R43" s="52">
        <v>22</v>
      </c>
      <c r="S43" s="48">
        <f t="shared" si="3"/>
        <v>3.394673699166022</v>
      </c>
      <c r="U43" s="48">
        <v>22.6</v>
      </c>
      <c r="V43" s="19">
        <v>1.1299999999999999</v>
      </c>
      <c r="W43" s="48">
        <v>3.39</v>
      </c>
      <c r="X43" s="77">
        <f t="shared" si="4"/>
        <v>3.0000000000000004</v>
      </c>
    </row>
    <row r="44" spans="1:24" x14ac:dyDescent="0.35">
      <c r="A44" s="43">
        <v>41</v>
      </c>
      <c r="B44" s="43">
        <v>13.2</v>
      </c>
      <c r="C44" s="43" t="s">
        <v>23</v>
      </c>
      <c r="D44" s="43">
        <v>-1</v>
      </c>
      <c r="E44" s="43" t="s">
        <v>70</v>
      </c>
      <c r="F44" s="43"/>
      <c r="G44" s="43">
        <v>0.5</v>
      </c>
      <c r="H44" s="48">
        <v>1</v>
      </c>
      <c r="I44" s="48">
        <v>0.7</v>
      </c>
      <c r="J44" s="49">
        <v>1800</v>
      </c>
      <c r="K44" s="48">
        <v>-1.7</v>
      </c>
      <c r="L44" s="48">
        <v>28.2</v>
      </c>
      <c r="M44" s="48">
        <f t="shared" si="0"/>
        <v>36.200000000000003</v>
      </c>
      <c r="N44" s="48">
        <f t="shared" si="1"/>
        <v>2.8220582593830974</v>
      </c>
      <c r="O44" s="19">
        <v>1978</v>
      </c>
      <c r="P44" s="19">
        <v>2020</v>
      </c>
      <c r="Q44" s="19">
        <f t="shared" si="2"/>
        <v>42</v>
      </c>
      <c r="R44" s="52">
        <v>40</v>
      </c>
      <c r="S44" s="48">
        <f t="shared" si="3"/>
        <v>6.1721339984836758</v>
      </c>
      <c r="U44" s="48">
        <v>28.2</v>
      </c>
      <c r="V44" s="19">
        <v>2.82</v>
      </c>
      <c r="W44" s="48">
        <v>6.17</v>
      </c>
      <c r="X44" s="77">
        <f t="shared" si="4"/>
        <v>2.1879432624113475</v>
      </c>
    </row>
    <row r="45" spans="1:24" x14ac:dyDescent="0.35">
      <c r="A45" s="43">
        <v>42</v>
      </c>
      <c r="B45" s="43">
        <v>13.3</v>
      </c>
      <c r="C45" s="43" t="s">
        <v>20</v>
      </c>
      <c r="D45" s="43">
        <v>0</v>
      </c>
      <c r="E45" s="43" t="s">
        <v>71</v>
      </c>
      <c r="F45" s="43"/>
      <c r="G45" s="43">
        <v>0.5</v>
      </c>
      <c r="H45" s="48">
        <v>1</v>
      </c>
      <c r="I45" s="48">
        <v>0.7</v>
      </c>
      <c r="J45" s="49">
        <v>1800</v>
      </c>
      <c r="K45" s="48">
        <v>-1.7</v>
      </c>
      <c r="L45" s="48">
        <v>45.1</v>
      </c>
      <c r="M45" s="48">
        <f t="shared" si="0"/>
        <v>53.1</v>
      </c>
      <c r="N45" s="48">
        <f t="shared" si="1"/>
        <v>1.471329217663208</v>
      </c>
      <c r="O45" s="19">
        <v>1978</v>
      </c>
      <c r="P45" s="19">
        <v>2020</v>
      </c>
      <c r="Q45" s="19">
        <f t="shared" si="2"/>
        <v>42</v>
      </c>
      <c r="R45" s="52">
        <v>18</v>
      </c>
      <c r="S45" s="48">
        <f t="shared" si="3"/>
        <v>2.7774602993176543</v>
      </c>
      <c r="U45" s="48">
        <v>45.1</v>
      </c>
      <c r="V45" s="19">
        <v>1.47</v>
      </c>
      <c r="W45" s="48">
        <v>2.78</v>
      </c>
      <c r="X45" s="77">
        <f t="shared" si="4"/>
        <v>1.8911564625850339</v>
      </c>
    </row>
    <row r="46" spans="1:24" x14ac:dyDescent="0.35">
      <c r="A46" s="43">
        <v>43</v>
      </c>
      <c r="B46" s="43">
        <v>13.4</v>
      </c>
      <c r="C46" s="43" t="s">
        <v>20</v>
      </c>
      <c r="D46" s="43">
        <v>0</v>
      </c>
      <c r="E46" s="43" t="s">
        <v>71</v>
      </c>
      <c r="F46" s="43"/>
      <c r="G46" s="43">
        <v>0.5</v>
      </c>
      <c r="H46" s="48">
        <v>1</v>
      </c>
      <c r="I46" s="48">
        <v>0.7</v>
      </c>
      <c r="J46" s="49">
        <v>1800</v>
      </c>
      <c r="K46" s="48">
        <v>-1.7</v>
      </c>
      <c r="L46" s="48">
        <v>36.299999999999997</v>
      </c>
      <c r="M46" s="48">
        <f t="shared" si="0"/>
        <v>44.3</v>
      </c>
      <c r="N46" s="48">
        <f t="shared" si="1"/>
        <v>2.0020928310195965</v>
      </c>
      <c r="O46" s="19">
        <v>1978</v>
      </c>
      <c r="P46" s="19">
        <v>2020</v>
      </c>
      <c r="Q46" s="19">
        <f t="shared" si="2"/>
        <v>42</v>
      </c>
      <c r="R46" s="52">
        <v>17</v>
      </c>
      <c r="S46" s="48">
        <f t="shared" si="3"/>
        <v>2.6231569493555624</v>
      </c>
      <c r="U46" s="48">
        <v>36.299999999999997</v>
      </c>
      <c r="V46" s="19">
        <v>2</v>
      </c>
      <c r="W46" s="48">
        <v>2.62</v>
      </c>
      <c r="X46" s="77">
        <f t="shared" si="4"/>
        <v>1.31</v>
      </c>
    </row>
    <row r="47" spans="1:24" x14ac:dyDescent="0.35">
      <c r="A47" s="43">
        <v>44</v>
      </c>
      <c r="B47" s="43">
        <v>13.5</v>
      </c>
      <c r="C47" s="43" t="s">
        <v>20</v>
      </c>
      <c r="D47" s="43">
        <v>0</v>
      </c>
      <c r="E47" s="43" t="s">
        <v>71</v>
      </c>
      <c r="F47" s="43"/>
      <c r="G47" s="43">
        <v>0.5</v>
      </c>
      <c r="H47" s="48">
        <v>1</v>
      </c>
      <c r="I47" s="48">
        <v>0.7</v>
      </c>
      <c r="J47" s="49">
        <v>1800</v>
      </c>
      <c r="K47" s="48">
        <v>-1.7</v>
      </c>
      <c r="L47" s="48">
        <v>41.2</v>
      </c>
      <c r="M47" s="48">
        <f t="shared" si="0"/>
        <v>49.2</v>
      </c>
      <c r="N47" s="48">
        <f t="shared" si="1"/>
        <v>1.6750580811653935</v>
      </c>
      <c r="O47" s="19">
        <v>1978</v>
      </c>
      <c r="P47" s="19">
        <v>2020</v>
      </c>
      <c r="Q47" s="19">
        <f t="shared" si="2"/>
        <v>42</v>
      </c>
      <c r="R47" s="52">
        <v>14</v>
      </c>
      <c r="S47" s="48">
        <f t="shared" si="3"/>
        <v>2.1602468994692865</v>
      </c>
      <c r="U47" s="48">
        <v>41.2</v>
      </c>
      <c r="V47" s="19">
        <v>1.68</v>
      </c>
      <c r="W47" s="48">
        <v>2.16</v>
      </c>
      <c r="X47" s="77">
        <f t="shared" si="4"/>
        <v>1.2857142857142858</v>
      </c>
    </row>
    <row r="48" spans="1:24" x14ac:dyDescent="0.35">
      <c r="A48" s="43">
        <v>45</v>
      </c>
      <c r="B48" s="43">
        <v>13.6</v>
      </c>
      <c r="C48" s="43" t="s">
        <v>20</v>
      </c>
      <c r="D48" s="43">
        <v>0</v>
      </c>
      <c r="E48" s="43" t="s">
        <v>71</v>
      </c>
      <c r="F48" s="43"/>
      <c r="G48" s="43">
        <v>0.5</v>
      </c>
      <c r="H48" s="48">
        <v>1</v>
      </c>
      <c r="I48" s="48">
        <v>0.7</v>
      </c>
      <c r="J48" s="49">
        <v>1800</v>
      </c>
      <c r="K48" s="48">
        <v>-1.7</v>
      </c>
      <c r="L48" s="48">
        <v>35.700000000000003</v>
      </c>
      <c r="M48" s="48">
        <f t="shared" si="0"/>
        <v>43.7</v>
      </c>
      <c r="N48" s="48">
        <f t="shared" si="1"/>
        <v>2.049047859289888</v>
      </c>
      <c r="O48" s="19">
        <v>1978</v>
      </c>
      <c r="P48" s="19">
        <v>2020</v>
      </c>
      <c r="Q48" s="19">
        <f t="shared" si="2"/>
        <v>42</v>
      </c>
      <c r="R48" s="52">
        <v>23</v>
      </c>
      <c r="S48" s="48">
        <f t="shared" si="3"/>
        <v>3.5489770491281138</v>
      </c>
      <c r="U48" s="48">
        <v>35.700000000000003</v>
      </c>
      <c r="V48" s="19">
        <v>2.0499999999999998</v>
      </c>
      <c r="W48" s="48">
        <v>3.55</v>
      </c>
      <c r="X48" s="77">
        <f t="shared" si="4"/>
        <v>1.7317073170731707</v>
      </c>
    </row>
    <row r="49" spans="1:24" x14ac:dyDescent="0.35">
      <c r="A49" s="43">
        <v>46</v>
      </c>
      <c r="B49" s="43">
        <v>13.7</v>
      </c>
      <c r="C49" s="43" t="s">
        <v>20</v>
      </c>
      <c r="D49" s="43">
        <v>0</v>
      </c>
      <c r="E49" s="43" t="s">
        <v>71</v>
      </c>
      <c r="F49" s="43"/>
      <c r="G49" s="43">
        <v>0.5</v>
      </c>
      <c r="H49" s="48">
        <v>1</v>
      </c>
      <c r="I49" s="48">
        <v>0.7</v>
      </c>
      <c r="J49" s="49">
        <v>1800</v>
      </c>
      <c r="K49" s="48">
        <v>-1.7</v>
      </c>
      <c r="L49" s="48">
        <v>41.4</v>
      </c>
      <c r="M49" s="48">
        <f t="shared" si="0"/>
        <v>49.4</v>
      </c>
      <c r="N49" s="48">
        <f t="shared" si="1"/>
        <v>1.6635456842291183</v>
      </c>
      <c r="O49" s="19">
        <v>1978</v>
      </c>
      <c r="P49" s="19">
        <v>2020</v>
      </c>
      <c r="Q49" s="19">
        <f t="shared" si="2"/>
        <v>42</v>
      </c>
      <c r="R49" s="52">
        <v>18</v>
      </c>
      <c r="S49" s="48">
        <f t="shared" si="3"/>
        <v>2.7774602993176543</v>
      </c>
      <c r="U49" s="48">
        <v>41.4</v>
      </c>
      <c r="V49" s="19">
        <v>1.66</v>
      </c>
      <c r="W49" s="48">
        <v>2.78</v>
      </c>
      <c r="X49" s="77">
        <f t="shared" si="4"/>
        <v>1.6746987951807228</v>
      </c>
    </row>
    <row r="50" spans="1:24" x14ac:dyDescent="0.35">
      <c r="A50" s="43">
        <v>47</v>
      </c>
      <c r="B50" s="43">
        <v>13.8</v>
      </c>
      <c r="C50" s="43" t="s">
        <v>39</v>
      </c>
      <c r="D50" s="43">
        <v>5</v>
      </c>
      <c r="E50" s="43" t="s">
        <v>17</v>
      </c>
      <c r="F50" s="43"/>
      <c r="G50" s="43">
        <v>0.5</v>
      </c>
      <c r="H50" s="48">
        <v>0.5</v>
      </c>
      <c r="I50" s="48">
        <v>0.7</v>
      </c>
      <c r="J50" s="49">
        <v>1800</v>
      </c>
      <c r="K50" s="48">
        <v>-1.7</v>
      </c>
      <c r="L50" s="48">
        <v>21.7</v>
      </c>
      <c r="M50" s="48">
        <f t="shared" si="0"/>
        <v>29.7</v>
      </c>
      <c r="N50" s="48">
        <f t="shared" si="1"/>
        <v>1.9753978903114138</v>
      </c>
      <c r="O50" s="19">
        <v>1978</v>
      </c>
      <c r="P50" s="19">
        <v>2020</v>
      </c>
      <c r="Q50" s="19">
        <f t="shared" si="2"/>
        <v>42</v>
      </c>
      <c r="R50" s="52">
        <v>58</v>
      </c>
      <c r="S50" s="48">
        <f t="shared" si="3"/>
        <v>8.9495942978013314</v>
      </c>
      <c r="U50" s="48">
        <v>21.7</v>
      </c>
      <c r="V50" s="19">
        <v>1.98</v>
      </c>
      <c r="W50" s="48">
        <v>8.9499999999999993</v>
      </c>
      <c r="X50" s="77">
        <f t="shared" si="4"/>
        <v>4.5202020202020199</v>
      </c>
    </row>
    <row r="51" spans="1:24" x14ac:dyDescent="0.35">
      <c r="A51" s="43">
        <v>48</v>
      </c>
      <c r="B51" s="43">
        <v>14.1</v>
      </c>
      <c r="C51" s="43" t="s">
        <v>23</v>
      </c>
      <c r="D51" s="43">
        <v>-1</v>
      </c>
      <c r="E51" s="43" t="s">
        <v>70</v>
      </c>
      <c r="F51" s="43"/>
      <c r="G51" s="43">
        <v>4</v>
      </c>
      <c r="H51" s="48">
        <v>1</v>
      </c>
      <c r="I51" s="48">
        <v>0.7</v>
      </c>
      <c r="J51" s="49">
        <v>1800</v>
      </c>
      <c r="K51" s="48">
        <v>-1.7</v>
      </c>
      <c r="L51" s="48">
        <v>16.5</v>
      </c>
      <c r="M51" s="48">
        <f t="shared" si="0"/>
        <v>24.5</v>
      </c>
      <c r="N51" s="48">
        <f t="shared" si="1"/>
        <v>5.4800964441876037</v>
      </c>
      <c r="O51" s="19">
        <v>1960</v>
      </c>
      <c r="P51" s="19">
        <v>2020</v>
      </c>
      <c r="Q51" s="19">
        <f t="shared" si="2"/>
        <v>60</v>
      </c>
      <c r="R51" s="52">
        <v>48</v>
      </c>
      <c r="S51" s="48">
        <f t="shared" si="3"/>
        <v>6.1967733539318672</v>
      </c>
      <c r="U51" s="48">
        <v>16.5</v>
      </c>
      <c r="V51" s="19">
        <v>5.48</v>
      </c>
      <c r="W51" s="48">
        <v>6.2</v>
      </c>
      <c r="X51" s="77">
        <f t="shared" si="4"/>
        <v>1.1313868613138685</v>
      </c>
    </row>
    <row r="52" spans="1:24" x14ac:dyDescent="0.35">
      <c r="A52" s="43">
        <v>49</v>
      </c>
      <c r="B52" s="43">
        <v>14.2</v>
      </c>
      <c r="C52" s="43" t="s">
        <v>23</v>
      </c>
      <c r="D52" s="43">
        <v>-1</v>
      </c>
      <c r="E52" s="43" t="s">
        <v>70</v>
      </c>
      <c r="F52" s="43"/>
      <c r="G52" s="43">
        <v>4</v>
      </c>
      <c r="H52" s="48">
        <v>1</v>
      </c>
      <c r="I52" s="48">
        <v>0.7</v>
      </c>
      <c r="J52" s="49">
        <v>1800</v>
      </c>
      <c r="K52" s="48">
        <v>-1.7</v>
      </c>
      <c r="L52" s="48">
        <v>12.3</v>
      </c>
      <c r="M52" s="48">
        <f t="shared" si="0"/>
        <v>20.3</v>
      </c>
      <c r="N52" s="48">
        <f t="shared" si="1"/>
        <v>7.5444447193333115</v>
      </c>
      <c r="O52" s="19">
        <v>1960</v>
      </c>
      <c r="P52" s="19">
        <v>2020</v>
      </c>
      <c r="Q52" s="19">
        <f t="shared" si="2"/>
        <v>60</v>
      </c>
      <c r="R52" s="52">
        <v>35</v>
      </c>
      <c r="S52" s="48">
        <f t="shared" si="3"/>
        <v>4.5184805705753197</v>
      </c>
      <c r="U52" s="48">
        <v>12.3</v>
      </c>
      <c r="V52" s="19">
        <v>7.54</v>
      </c>
      <c r="W52" s="48">
        <v>7.54</v>
      </c>
      <c r="X52" s="77">
        <f t="shared" si="4"/>
        <v>1</v>
      </c>
    </row>
    <row r="53" spans="1:24" x14ac:dyDescent="0.35">
      <c r="A53" s="43">
        <v>50</v>
      </c>
      <c r="B53" s="43">
        <v>14.3</v>
      </c>
      <c r="C53" s="43" t="s">
        <v>23</v>
      </c>
      <c r="D53" s="43">
        <v>-1</v>
      </c>
      <c r="E53" s="43" t="s">
        <v>70</v>
      </c>
      <c r="F53" s="43"/>
      <c r="G53" s="43">
        <v>4</v>
      </c>
      <c r="H53" s="48">
        <v>1</v>
      </c>
      <c r="I53" s="48">
        <v>0.7</v>
      </c>
      <c r="J53" s="49">
        <v>1800</v>
      </c>
      <c r="K53" s="48">
        <v>-1.7</v>
      </c>
      <c r="L53" s="48">
        <v>12.1</v>
      </c>
      <c r="M53" s="48">
        <f t="shared" si="0"/>
        <v>20.100000000000001</v>
      </c>
      <c r="N53" s="48">
        <f t="shared" si="1"/>
        <v>7.6725061903536371</v>
      </c>
      <c r="O53" s="19">
        <v>1960</v>
      </c>
      <c r="P53" s="19">
        <v>2020</v>
      </c>
      <c r="Q53" s="19">
        <f t="shared" si="2"/>
        <v>60</v>
      </c>
      <c r="R53" s="52">
        <v>29</v>
      </c>
      <c r="S53" s="48">
        <f t="shared" si="3"/>
        <v>3.7438839013338363</v>
      </c>
      <c r="U53" s="48">
        <v>12.1</v>
      </c>
      <c r="V53" s="19">
        <v>7.67</v>
      </c>
      <c r="W53" s="48">
        <v>3.74</v>
      </c>
      <c r="X53" s="77">
        <f t="shared" si="4"/>
        <v>0.48761408083441987</v>
      </c>
    </row>
    <row r="54" spans="1:24" x14ac:dyDescent="0.35">
      <c r="A54" s="43">
        <v>51</v>
      </c>
      <c r="B54" s="43">
        <v>14.4</v>
      </c>
      <c r="C54" s="43" t="s">
        <v>20</v>
      </c>
      <c r="D54" s="43">
        <v>0</v>
      </c>
      <c r="E54" s="43" t="s">
        <v>71</v>
      </c>
      <c r="F54" s="43"/>
      <c r="G54" s="43">
        <v>4</v>
      </c>
      <c r="H54" s="48">
        <v>1</v>
      </c>
      <c r="I54" s="48">
        <v>0.7</v>
      </c>
      <c r="J54" s="49">
        <v>1800</v>
      </c>
      <c r="K54" s="48">
        <v>-1.7</v>
      </c>
      <c r="L54" s="48">
        <v>13.1</v>
      </c>
      <c r="M54" s="48">
        <f t="shared" si="0"/>
        <v>21.1</v>
      </c>
      <c r="N54" s="48">
        <f t="shared" si="1"/>
        <v>7.0646454517980874</v>
      </c>
      <c r="O54" s="19">
        <v>1960</v>
      </c>
      <c r="P54" s="19">
        <v>2020</v>
      </c>
      <c r="Q54" s="19">
        <f t="shared" si="2"/>
        <v>60</v>
      </c>
      <c r="R54" s="52">
        <v>49</v>
      </c>
      <c r="S54" s="48">
        <f t="shared" si="3"/>
        <v>6.3258727988054471</v>
      </c>
      <c r="U54" s="48">
        <v>13.1</v>
      </c>
      <c r="V54" s="78">
        <f t="shared" ref="V54:V87" si="5">N54</f>
        <v>7.0646454517980874</v>
      </c>
      <c r="W54" s="48">
        <f t="shared" ref="W54:W87" si="6">S54</f>
        <v>6.3258727988054471</v>
      </c>
      <c r="X54" s="77">
        <f t="shared" si="4"/>
        <v>0.8954267899170214</v>
      </c>
    </row>
    <row r="55" spans="1:24" x14ac:dyDescent="0.35">
      <c r="A55" s="43">
        <v>52</v>
      </c>
      <c r="B55" s="43">
        <v>14.5</v>
      </c>
      <c r="C55" s="43" t="s">
        <v>20</v>
      </c>
      <c r="D55" s="43">
        <v>0</v>
      </c>
      <c r="E55" s="43" t="s">
        <v>71</v>
      </c>
      <c r="F55" s="43"/>
      <c r="G55" s="43">
        <v>4</v>
      </c>
      <c r="H55" s="48">
        <v>1</v>
      </c>
      <c r="I55" s="48">
        <v>0.7</v>
      </c>
      <c r="J55" s="49">
        <v>1800</v>
      </c>
      <c r="K55" s="48">
        <v>-1.7</v>
      </c>
      <c r="L55" s="48">
        <v>11.3</v>
      </c>
      <c r="M55" s="48">
        <f t="shared" si="0"/>
        <v>19.3</v>
      </c>
      <c r="N55" s="48">
        <f t="shared" si="1"/>
        <v>8.2209710681083958</v>
      </c>
      <c r="O55" s="19">
        <v>1960</v>
      </c>
      <c r="P55" s="19">
        <v>2020</v>
      </c>
      <c r="Q55" s="19">
        <f t="shared" si="2"/>
        <v>60</v>
      </c>
      <c r="R55" s="52">
        <v>21</v>
      </c>
      <c r="S55" s="48">
        <f t="shared" si="3"/>
        <v>2.7110883423451919</v>
      </c>
      <c r="U55" s="48">
        <v>11.3</v>
      </c>
      <c r="V55" s="78">
        <f t="shared" si="5"/>
        <v>8.2209710681083958</v>
      </c>
      <c r="W55" s="48">
        <f t="shared" si="6"/>
        <v>2.7110883423451919</v>
      </c>
      <c r="X55" s="77">
        <f t="shared" si="4"/>
        <v>0.32977714188319113</v>
      </c>
    </row>
    <row r="56" spans="1:24" x14ac:dyDescent="0.35">
      <c r="A56" s="43">
        <v>53</v>
      </c>
      <c r="B56" s="43">
        <v>14.6</v>
      </c>
      <c r="C56" s="43" t="s">
        <v>23</v>
      </c>
      <c r="D56" s="43">
        <v>0</v>
      </c>
      <c r="E56" s="43" t="s">
        <v>91</v>
      </c>
      <c r="F56" s="43"/>
      <c r="G56" s="43">
        <v>4</v>
      </c>
      <c r="H56" s="48">
        <v>1</v>
      </c>
      <c r="I56" s="48">
        <v>0.7</v>
      </c>
      <c r="J56" s="49">
        <v>1800</v>
      </c>
      <c r="K56" s="48">
        <v>-1.7</v>
      </c>
      <c r="L56" s="48">
        <v>17.7</v>
      </c>
      <c r="M56" s="48">
        <f t="shared" si="0"/>
        <v>25.7</v>
      </c>
      <c r="N56" s="48">
        <f t="shared" si="1"/>
        <v>5.0522430536526439</v>
      </c>
      <c r="O56" s="19">
        <v>1960</v>
      </c>
      <c r="P56" s="19">
        <v>2020</v>
      </c>
      <c r="Q56" s="19">
        <f t="shared" si="2"/>
        <v>60</v>
      </c>
      <c r="R56" s="52">
        <v>12</v>
      </c>
      <c r="S56" s="48">
        <f t="shared" si="3"/>
        <v>1.5491933384829668</v>
      </c>
      <c r="U56" s="48">
        <v>17.7</v>
      </c>
      <c r="V56" s="78">
        <f t="shared" si="5"/>
        <v>5.0522430536526439</v>
      </c>
      <c r="W56" s="48">
        <f t="shared" si="6"/>
        <v>1.5491933384829668</v>
      </c>
      <c r="X56" s="77">
        <f t="shared" si="4"/>
        <v>0.30663476044822097</v>
      </c>
    </row>
    <row r="57" spans="1:24" x14ac:dyDescent="0.35">
      <c r="A57" s="43">
        <v>54</v>
      </c>
      <c r="B57" s="43">
        <v>14.7</v>
      </c>
      <c r="C57" s="43" t="s">
        <v>20</v>
      </c>
      <c r="D57" s="43">
        <v>0</v>
      </c>
      <c r="E57" s="43" t="s">
        <v>71</v>
      </c>
      <c r="F57" s="43"/>
      <c r="G57" s="43">
        <v>4</v>
      </c>
      <c r="H57" s="48">
        <v>1</v>
      </c>
      <c r="I57" s="48">
        <v>0.7</v>
      </c>
      <c r="J57" s="49">
        <v>1800</v>
      </c>
      <c r="K57" s="48">
        <v>-1.7</v>
      </c>
      <c r="L57" s="48">
        <v>18.399999999999999</v>
      </c>
      <c r="M57" s="48">
        <f t="shared" si="0"/>
        <v>26.4</v>
      </c>
      <c r="N57" s="48">
        <f t="shared" si="1"/>
        <v>4.8266284608417127</v>
      </c>
      <c r="O57" s="19">
        <v>1960</v>
      </c>
      <c r="P57" s="19">
        <v>2020</v>
      </c>
      <c r="Q57" s="19">
        <f t="shared" si="2"/>
        <v>60</v>
      </c>
      <c r="R57" s="52">
        <v>25</v>
      </c>
      <c r="S57" s="48">
        <f t="shared" si="3"/>
        <v>3.2274861218395139</v>
      </c>
      <c r="U57" s="48">
        <v>18.399999999999999</v>
      </c>
      <c r="V57" s="78">
        <f t="shared" si="5"/>
        <v>4.8266284608417127</v>
      </c>
      <c r="W57" s="48">
        <f t="shared" si="6"/>
        <v>3.2274861218395139</v>
      </c>
      <c r="X57" s="77">
        <f t="shared" si="4"/>
        <v>0.6686833569279278</v>
      </c>
    </row>
    <row r="58" spans="1:24" x14ac:dyDescent="0.35">
      <c r="A58" s="43">
        <v>55</v>
      </c>
      <c r="B58" s="43">
        <v>14.8</v>
      </c>
      <c r="C58" s="43" t="s">
        <v>20</v>
      </c>
      <c r="D58" s="43">
        <v>0</v>
      </c>
      <c r="E58" s="43" t="s">
        <v>17</v>
      </c>
      <c r="F58" s="43"/>
      <c r="G58" s="43">
        <v>4</v>
      </c>
      <c r="H58" s="48">
        <v>0.5</v>
      </c>
      <c r="I58" s="48">
        <v>0.7</v>
      </c>
      <c r="J58" s="49">
        <v>1800</v>
      </c>
      <c r="K58" s="48">
        <v>-1.7</v>
      </c>
      <c r="L58" s="48">
        <v>12.5</v>
      </c>
      <c r="M58" s="48">
        <f t="shared" si="0"/>
        <v>20.5</v>
      </c>
      <c r="N58" s="48">
        <f t="shared" si="1"/>
        <v>3.7098725129407093</v>
      </c>
      <c r="O58" s="19">
        <v>1960</v>
      </c>
      <c r="P58" s="19">
        <v>2020</v>
      </c>
      <c r="Q58" s="19">
        <f t="shared" si="2"/>
        <v>60</v>
      </c>
      <c r="R58" s="52">
        <v>71</v>
      </c>
      <c r="S58" s="48">
        <f t="shared" si="3"/>
        <v>9.1660605860242192</v>
      </c>
      <c r="U58" s="48">
        <v>12.5</v>
      </c>
      <c r="V58" s="78">
        <f t="shared" si="5"/>
        <v>3.7098725129407093</v>
      </c>
      <c r="W58" s="48">
        <f t="shared" si="6"/>
        <v>9.1660605860242192</v>
      </c>
      <c r="X58" s="77">
        <f t="shared" si="4"/>
        <v>2.4707211781675338</v>
      </c>
    </row>
    <row r="59" spans="1:24" x14ac:dyDescent="0.35">
      <c r="A59" s="43">
        <v>56</v>
      </c>
      <c r="B59" s="43">
        <v>14.9</v>
      </c>
      <c r="C59" s="43" t="s">
        <v>23</v>
      </c>
      <c r="D59" s="43">
        <v>1</v>
      </c>
      <c r="E59" s="43" t="s">
        <v>91</v>
      </c>
      <c r="F59" s="43"/>
      <c r="G59" s="43">
        <v>4</v>
      </c>
      <c r="H59" s="48">
        <v>1</v>
      </c>
      <c r="I59" s="48">
        <v>0.7</v>
      </c>
      <c r="J59" s="49">
        <v>1800</v>
      </c>
      <c r="K59" s="48">
        <v>-1.7</v>
      </c>
      <c r="L59" s="48">
        <v>11.3</v>
      </c>
      <c r="M59" s="48">
        <f t="shared" si="0"/>
        <v>19.3</v>
      </c>
      <c r="N59" s="48">
        <f t="shared" si="1"/>
        <v>8.2209710681083958</v>
      </c>
      <c r="O59" s="19">
        <v>1960</v>
      </c>
      <c r="P59" s="19">
        <v>2020</v>
      </c>
      <c r="Q59" s="19">
        <f t="shared" si="2"/>
        <v>60</v>
      </c>
      <c r="R59" s="52">
        <v>12</v>
      </c>
      <c r="S59" s="48">
        <f t="shared" si="3"/>
        <v>1.5491933384829668</v>
      </c>
      <c r="U59" s="48">
        <v>11.3</v>
      </c>
      <c r="V59" s="78">
        <f t="shared" si="5"/>
        <v>8.2209710681083958</v>
      </c>
      <c r="W59" s="48">
        <f t="shared" si="6"/>
        <v>1.5491933384829668</v>
      </c>
      <c r="X59" s="77">
        <f t="shared" si="4"/>
        <v>0.18844408107610922</v>
      </c>
    </row>
    <row r="60" spans="1:24" x14ac:dyDescent="0.35">
      <c r="A60" s="43">
        <v>57</v>
      </c>
      <c r="B60" s="43" t="s">
        <v>90</v>
      </c>
      <c r="C60" s="43" t="s">
        <v>20</v>
      </c>
      <c r="D60" s="43">
        <v>1</v>
      </c>
      <c r="E60" s="43" t="s">
        <v>17</v>
      </c>
      <c r="F60" s="43"/>
      <c r="G60" s="43">
        <v>4</v>
      </c>
      <c r="H60" s="48">
        <v>0.5</v>
      </c>
      <c r="I60" s="48">
        <v>0.7</v>
      </c>
      <c r="J60" s="49">
        <v>1800</v>
      </c>
      <c r="K60" s="48">
        <v>-1.7</v>
      </c>
      <c r="L60" s="48">
        <v>7</v>
      </c>
      <c r="M60" s="48">
        <f t="shared" si="0"/>
        <v>15</v>
      </c>
      <c r="N60" s="48">
        <f t="shared" si="1"/>
        <v>6.3093614663594337</v>
      </c>
      <c r="O60" s="19">
        <v>1960</v>
      </c>
      <c r="P60" s="19">
        <v>2020</v>
      </c>
      <c r="Q60" s="19">
        <f t="shared" si="2"/>
        <v>60</v>
      </c>
      <c r="R60" s="52">
        <v>66</v>
      </c>
      <c r="S60" s="48">
        <f t="shared" si="3"/>
        <v>8.5205633616563166</v>
      </c>
      <c r="U60" s="48">
        <v>7</v>
      </c>
      <c r="V60" s="78">
        <f t="shared" si="5"/>
        <v>6.3093614663594337</v>
      </c>
      <c r="W60" s="48">
        <f t="shared" si="6"/>
        <v>8.5205633616563166</v>
      </c>
      <c r="X60" s="77">
        <f t="shared" si="4"/>
        <v>1.3504636573901621</v>
      </c>
    </row>
    <row r="61" spans="1:24" x14ac:dyDescent="0.35">
      <c r="A61" s="43">
        <v>58</v>
      </c>
      <c r="B61" s="43">
        <v>14.11</v>
      </c>
      <c r="C61" s="43" t="s">
        <v>20</v>
      </c>
      <c r="D61" s="43">
        <v>4</v>
      </c>
      <c r="E61" s="43" t="s">
        <v>17</v>
      </c>
      <c r="F61" s="43"/>
      <c r="G61" s="43">
        <v>4</v>
      </c>
      <c r="H61" s="48">
        <v>0.5</v>
      </c>
      <c r="I61" s="48">
        <v>0.7</v>
      </c>
      <c r="J61" s="49">
        <v>1800</v>
      </c>
      <c r="K61" s="48">
        <v>-1.7</v>
      </c>
      <c r="L61" s="48">
        <v>13.2</v>
      </c>
      <c r="M61" s="48">
        <f t="shared" si="0"/>
        <v>21.2</v>
      </c>
      <c r="N61" s="48">
        <f t="shared" si="1"/>
        <v>3.5040442819357547</v>
      </c>
      <c r="O61" s="19">
        <v>1960</v>
      </c>
      <c r="P61" s="19">
        <v>2020</v>
      </c>
      <c r="Q61" s="19">
        <f t="shared" si="2"/>
        <v>60</v>
      </c>
      <c r="R61" s="52">
        <v>109</v>
      </c>
      <c r="S61" s="48">
        <f t="shared" si="3"/>
        <v>14.071839491220281</v>
      </c>
      <c r="U61" s="48">
        <v>13.2</v>
      </c>
      <c r="V61" s="78">
        <f t="shared" si="5"/>
        <v>3.5040442819357547</v>
      </c>
      <c r="W61" s="48">
        <f t="shared" si="6"/>
        <v>14.071839491220281</v>
      </c>
      <c r="X61" s="77">
        <f t="shared" si="4"/>
        <v>4.0158851769551589</v>
      </c>
    </row>
    <row r="62" spans="1:24" x14ac:dyDescent="0.35">
      <c r="A62" s="43">
        <v>59</v>
      </c>
      <c r="B62" s="43">
        <v>14.12</v>
      </c>
      <c r="C62" s="43" t="s">
        <v>23</v>
      </c>
      <c r="D62" s="43">
        <v>4</v>
      </c>
      <c r="E62" s="43" t="s">
        <v>91</v>
      </c>
      <c r="F62" s="43"/>
      <c r="G62" s="43">
        <v>4</v>
      </c>
      <c r="H62" s="48">
        <v>1</v>
      </c>
      <c r="I62" s="48">
        <v>0.7</v>
      </c>
      <c r="J62" s="49">
        <v>1800</v>
      </c>
      <c r="K62" s="48">
        <v>-1.7</v>
      </c>
      <c r="L62" s="48">
        <v>12.6</v>
      </c>
      <c r="M62" s="48">
        <f t="shared" si="0"/>
        <v>20.6</v>
      </c>
      <c r="N62" s="48">
        <f t="shared" si="1"/>
        <v>7.3586182040013481</v>
      </c>
      <c r="O62" s="19">
        <v>1960</v>
      </c>
      <c r="P62" s="19">
        <v>2020</v>
      </c>
      <c r="Q62" s="19">
        <f t="shared" si="2"/>
        <v>60</v>
      </c>
      <c r="R62" s="52">
        <v>19</v>
      </c>
      <c r="S62" s="48">
        <f t="shared" si="3"/>
        <v>2.4528894525980305</v>
      </c>
      <c r="U62" s="48">
        <v>12.6</v>
      </c>
      <c r="V62" s="78">
        <f t="shared" si="5"/>
        <v>7.3586182040013481</v>
      </c>
      <c r="W62" s="48">
        <f t="shared" si="6"/>
        <v>2.4528894525980305</v>
      </c>
      <c r="X62" s="77">
        <f t="shared" si="4"/>
        <v>0.33333560521787076</v>
      </c>
    </row>
    <row r="63" spans="1:24" x14ac:dyDescent="0.35">
      <c r="A63" s="43">
        <v>60</v>
      </c>
      <c r="B63" s="43">
        <v>14.13</v>
      </c>
      <c r="C63" s="43" t="s">
        <v>20</v>
      </c>
      <c r="D63" s="43">
        <v>4</v>
      </c>
      <c r="E63" s="43" t="s">
        <v>17</v>
      </c>
      <c r="F63" s="43"/>
      <c r="G63" s="43">
        <v>4</v>
      </c>
      <c r="H63" s="48">
        <v>0.5</v>
      </c>
      <c r="I63" s="48">
        <v>0.7</v>
      </c>
      <c r="J63" s="49">
        <v>1800</v>
      </c>
      <c r="K63" s="48">
        <v>-1.7</v>
      </c>
      <c r="L63" s="48">
        <v>12.9</v>
      </c>
      <c r="M63" s="48">
        <f t="shared" si="0"/>
        <v>20.9</v>
      </c>
      <c r="N63" s="48">
        <f t="shared" si="1"/>
        <v>3.5899786274835943</v>
      </c>
      <c r="O63" s="19">
        <v>1960</v>
      </c>
      <c r="P63" s="19">
        <v>2020</v>
      </c>
      <c r="Q63" s="19">
        <f t="shared" si="2"/>
        <v>60</v>
      </c>
      <c r="R63" s="52">
        <v>68</v>
      </c>
      <c r="S63" s="48">
        <f t="shared" si="3"/>
        <v>8.778762251403478</v>
      </c>
      <c r="U63" s="48">
        <v>12.9</v>
      </c>
      <c r="V63" s="78">
        <f t="shared" si="5"/>
        <v>3.5899786274835943</v>
      </c>
      <c r="W63" s="48">
        <f t="shared" si="6"/>
        <v>8.778762251403478</v>
      </c>
      <c r="X63" s="77">
        <f t="shared" si="4"/>
        <v>2.4453522325164863</v>
      </c>
    </row>
    <row r="64" spans="1:24" x14ac:dyDescent="0.35">
      <c r="A64" s="43">
        <v>61</v>
      </c>
      <c r="B64" s="43">
        <v>15.1</v>
      </c>
      <c r="C64" s="43" t="s">
        <v>38</v>
      </c>
      <c r="D64" s="43">
        <v>-1</v>
      </c>
      <c r="E64" s="43" t="s">
        <v>25</v>
      </c>
      <c r="F64" s="43"/>
      <c r="G64" s="43">
        <v>6</v>
      </c>
      <c r="H64" s="48">
        <v>0.3</v>
      </c>
      <c r="I64" s="48">
        <v>0.7</v>
      </c>
      <c r="J64" s="49">
        <v>1800</v>
      </c>
      <c r="K64" s="48">
        <v>-1.7</v>
      </c>
      <c r="L64" s="48">
        <v>24.7</v>
      </c>
      <c r="M64" s="48">
        <f t="shared" si="0"/>
        <v>32.700000000000003</v>
      </c>
      <c r="N64" s="48">
        <f t="shared" si="1"/>
        <v>1.0063768090071086</v>
      </c>
      <c r="O64" s="19">
        <v>1982</v>
      </c>
      <c r="P64" s="19">
        <v>2020</v>
      </c>
      <c r="Q64" s="19">
        <f t="shared" si="2"/>
        <v>38</v>
      </c>
      <c r="R64" s="52">
        <v>0</v>
      </c>
      <c r="S64" s="48">
        <f t="shared" si="3"/>
        <v>0</v>
      </c>
      <c r="U64" s="48">
        <f t="shared" ref="U64:U87" si="7">L64</f>
        <v>24.7</v>
      </c>
      <c r="V64" s="78">
        <f t="shared" si="5"/>
        <v>1.0063768090071086</v>
      </c>
      <c r="W64" s="48">
        <f t="shared" si="6"/>
        <v>0</v>
      </c>
      <c r="X64" s="77">
        <f t="shared" si="4"/>
        <v>0</v>
      </c>
    </row>
    <row r="65" spans="1:24" x14ac:dyDescent="0.35">
      <c r="A65" s="43">
        <v>62</v>
      </c>
      <c r="B65" s="43">
        <v>15.2</v>
      </c>
      <c r="C65" s="43" t="s">
        <v>38</v>
      </c>
      <c r="D65" s="43">
        <v>-1</v>
      </c>
      <c r="E65" s="43" t="s">
        <v>25</v>
      </c>
      <c r="F65" s="43"/>
      <c r="G65" s="43">
        <v>6</v>
      </c>
      <c r="H65" s="48">
        <v>0.3</v>
      </c>
      <c r="I65" s="48">
        <v>0.7</v>
      </c>
      <c r="J65" s="49">
        <v>1800</v>
      </c>
      <c r="K65" s="48">
        <v>-1.7</v>
      </c>
      <c r="L65" s="48">
        <v>23.7</v>
      </c>
      <c r="M65" s="48">
        <f t="shared" si="0"/>
        <v>31.7</v>
      </c>
      <c r="N65" s="48">
        <f t="shared" si="1"/>
        <v>1.0609405628387991</v>
      </c>
      <c r="O65" s="19">
        <v>1982</v>
      </c>
      <c r="P65" s="19">
        <v>2020</v>
      </c>
      <c r="Q65" s="19">
        <f t="shared" si="2"/>
        <v>38</v>
      </c>
      <c r="R65" s="52">
        <v>0</v>
      </c>
      <c r="S65" s="48">
        <f t="shared" si="3"/>
        <v>0</v>
      </c>
      <c r="U65" s="48">
        <f t="shared" si="7"/>
        <v>23.7</v>
      </c>
      <c r="V65" s="78">
        <f t="shared" si="5"/>
        <v>1.0609405628387991</v>
      </c>
      <c r="W65" s="48">
        <f t="shared" si="6"/>
        <v>0</v>
      </c>
      <c r="X65" s="77">
        <f t="shared" si="4"/>
        <v>0</v>
      </c>
    </row>
    <row r="66" spans="1:24" x14ac:dyDescent="0.35">
      <c r="A66" s="43">
        <v>63</v>
      </c>
      <c r="B66" s="43">
        <v>15.3</v>
      </c>
      <c r="C66" s="43" t="s">
        <v>38</v>
      </c>
      <c r="D66" s="43">
        <v>-1</v>
      </c>
      <c r="E66" s="43" t="s">
        <v>25</v>
      </c>
      <c r="F66" s="43"/>
      <c r="G66" s="43">
        <v>6</v>
      </c>
      <c r="H66" s="48">
        <v>0.3</v>
      </c>
      <c r="I66" s="48">
        <v>0.7</v>
      </c>
      <c r="J66" s="49">
        <v>1800</v>
      </c>
      <c r="K66" s="48">
        <v>-1.7</v>
      </c>
      <c r="L66" s="48">
        <v>22.5</v>
      </c>
      <c r="M66" s="48">
        <f t="shared" si="0"/>
        <v>30.5</v>
      </c>
      <c r="N66" s="48">
        <f t="shared" si="1"/>
        <v>1.1328752085442455</v>
      </c>
      <c r="O66" s="19">
        <v>1982</v>
      </c>
      <c r="P66" s="19">
        <v>2020</v>
      </c>
      <c r="Q66" s="19">
        <f t="shared" si="2"/>
        <v>38</v>
      </c>
      <c r="R66" s="52">
        <v>0</v>
      </c>
      <c r="S66" s="48">
        <f t="shared" si="3"/>
        <v>0</v>
      </c>
      <c r="U66" s="48">
        <f t="shared" si="7"/>
        <v>22.5</v>
      </c>
      <c r="V66" s="78">
        <f t="shared" si="5"/>
        <v>1.1328752085442455</v>
      </c>
      <c r="W66" s="48">
        <f t="shared" si="6"/>
        <v>0</v>
      </c>
      <c r="X66" s="77">
        <f t="shared" si="4"/>
        <v>0</v>
      </c>
    </row>
    <row r="67" spans="1:24" x14ac:dyDescent="0.35">
      <c r="A67" s="43">
        <v>64</v>
      </c>
      <c r="B67" s="43">
        <v>15.4</v>
      </c>
      <c r="C67" s="43" t="s">
        <v>38</v>
      </c>
      <c r="D67" s="43">
        <v>-1</v>
      </c>
      <c r="E67" s="43" t="s">
        <v>25</v>
      </c>
      <c r="F67" s="43"/>
      <c r="G67" s="43">
        <v>6</v>
      </c>
      <c r="H67" s="48">
        <v>0.3</v>
      </c>
      <c r="I67" s="48">
        <v>0.7</v>
      </c>
      <c r="J67" s="49">
        <v>1800</v>
      </c>
      <c r="K67" s="48">
        <v>-1.7</v>
      </c>
      <c r="L67" s="48">
        <v>20.100000000000001</v>
      </c>
      <c r="M67" s="48">
        <f t="shared" si="0"/>
        <v>28.1</v>
      </c>
      <c r="N67" s="48">
        <f t="shared" si="1"/>
        <v>1.3022400745473863</v>
      </c>
      <c r="O67" s="19">
        <v>1982</v>
      </c>
      <c r="P67" s="19">
        <v>2020</v>
      </c>
      <c r="Q67" s="19">
        <f t="shared" si="2"/>
        <v>38</v>
      </c>
      <c r="R67" s="52">
        <v>15</v>
      </c>
      <c r="S67" s="48">
        <f t="shared" si="3"/>
        <v>2.4333213169614383</v>
      </c>
      <c r="U67" s="48">
        <f t="shared" si="7"/>
        <v>20.100000000000001</v>
      </c>
      <c r="V67" s="78">
        <f t="shared" si="5"/>
        <v>1.3022400745473863</v>
      </c>
      <c r="W67" s="48">
        <f t="shared" si="6"/>
        <v>2.4333213169614383</v>
      </c>
      <c r="X67" s="77">
        <f t="shared" si="4"/>
        <v>1.8685658386048185</v>
      </c>
    </row>
    <row r="68" spans="1:24" x14ac:dyDescent="0.35">
      <c r="A68" s="43">
        <v>65</v>
      </c>
      <c r="B68" s="43">
        <v>15.5</v>
      </c>
      <c r="C68" s="43" t="s">
        <v>38</v>
      </c>
      <c r="D68" s="43">
        <v>-1</v>
      </c>
      <c r="E68" s="43" t="s">
        <v>25</v>
      </c>
      <c r="F68" s="43"/>
      <c r="G68" s="43">
        <v>6</v>
      </c>
      <c r="H68" s="48">
        <v>0.3</v>
      </c>
      <c r="I68" s="48">
        <v>0.7</v>
      </c>
      <c r="J68" s="49">
        <v>1800</v>
      </c>
      <c r="K68" s="48">
        <v>-1.7</v>
      </c>
      <c r="L68" s="48">
        <v>18.100000000000001</v>
      </c>
      <c r="M68" s="48">
        <f t="shared" ref="M68:M87" si="8">L68+8</f>
        <v>26.1</v>
      </c>
      <c r="N68" s="48">
        <f t="shared" ref="N68:N87" si="9">H68*I68*J68*(M68)^K68</f>
        <v>1.4763962633650409</v>
      </c>
      <c r="O68" s="19">
        <v>1982</v>
      </c>
      <c r="P68" s="19">
        <v>2020</v>
      </c>
      <c r="Q68" s="19">
        <f t="shared" ref="Q68:Q87" si="10">P68-O68</f>
        <v>38</v>
      </c>
      <c r="R68" s="52">
        <v>0</v>
      </c>
      <c r="S68" s="48">
        <f t="shared" ref="S68:S87" si="11">R68/Q68^0.5</f>
        <v>0</v>
      </c>
      <c r="U68" s="48">
        <f t="shared" si="7"/>
        <v>18.100000000000001</v>
      </c>
      <c r="V68" s="78">
        <f t="shared" si="5"/>
        <v>1.4763962633650409</v>
      </c>
      <c r="W68" s="48">
        <f t="shared" si="6"/>
        <v>0</v>
      </c>
      <c r="X68" s="77">
        <f t="shared" ref="X68:X87" si="12">W68/V68</f>
        <v>0</v>
      </c>
    </row>
    <row r="69" spans="1:24" x14ac:dyDescent="0.35">
      <c r="A69" s="43">
        <v>66</v>
      </c>
      <c r="B69" s="43">
        <v>15.6</v>
      </c>
      <c r="C69" s="43" t="s">
        <v>38</v>
      </c>
      <c r="D69" s="43">
        <v>-1</v>
      </c>
      <c r="E69" s="43" t="s">
        <v>25</v>
      </c>
      <c r="F69" s="43"/>
      <c r="G69" s="43">
        <v>6</v>
      </c>
      <c r="H69" s="48">
        <v>0.3</v>
      </c>
      <c r="I69" s="48">
        <v>0.7</v>
      </c>
      <c r="J69" s="49">
        <v>1800</v>
      </c>
      <c r="K69" s="48">
        <v>-1.7</v>
      </c>
      <c r="L69" s="48">
        <v>19.5</v>
      </c>
      <c r="M69" s="48">
        <f t="shared" si="8"/>
        <v>27.5</v>
      </c>
      <c r="N69" s="48">
        <f t="shared" si="9"/>
        <v>1.3509093897100211</v>
      </c>
      <c r="O69" s="19">
        <v>1982</v>
      </c>
      <c r="P69" s="19">
        <v>2020</v>
      </c>
      <c r="Q69" s="19">
        <f t="shared" si="10"/>
        <v>38</v>
      </c>
      <c r="R69" s="52">
        <v>0</v>
      </c>
      <c r="S69" s="48">
        <f t="shared" si="11"/>
        <v>0</v>
      </c>
      <c r="U69" s="48">
        <f t="shared" si="7"/>
        <v>19.5</v>
      </c>
      <c r="V69" s="78">
        <f t="shared" si="5"/>
        <v>1.3509093897100211</v>
      </c>
      <c r="W69" s="48">
        <f t="shared" si="6"/>
        <v>0</v>
      </c>
      <c r="X69" s="77">
        <f t="shared" si="12"/>
        <v>0</v>
      </c>
    </row>
    <row r="70" spans="1:24" x14ac:dyDescent="0.35">
      <c r="A70" s="43">
        <v>67</v>
      </c>
      <c r="B70" s="43">
        <v>16.100000000000001</v>
      </c>
      <c r="C70" s="43" t="s">
        <v>20</v>
      </c>
      <c r="D70" s="43">
        <v>-1</v>
      </c>
      <c r="E70" s="43" t="s">
        <v>87</v>
      </c>
      <c r="F70" s="43" t="s">
        <v>92</v>
      </c>
      <c r="G70" s="43">
        <v>0.4</v>
      </c>
      <c r="H70" s="48">
        <v>1</v>
      </c>
      <c r="I70" s="48">
        <v>0.7</v>
      </c>
      <c r="J70" s="49">
        <v>1800</v>
      </c>
      <c r="K70" s="48">
        <v>-1.7</v>
      </c>
      <c r="L70" s="48">
        <v>37.700000000000003</v>
      </c>
      <c r="M70" s="48">
        <f t="shared" si="8"/>
        <v>45.7</v>
      </c>
      <c r="N70" s="48">
        <f t="shared" si="9"/>
        <v>1.8989477054600676</v>
      </c>
      <c r="O70" s="19">
        <v>1985</v>
      </c>
      <c r="P70" s="19">
        <v>2021</v>
      </c>
      <c r="Q70" s="19">
        <f t="shared" si="10"/>
        <v>36</v>
      </c>
      <c r="R70" s="52">
        <v>19</v>
      </c>
      <c r="S70" s="48">
        <f t="shared" si="11"/>
        <v>3.1666666666666665</v>
      </c>
      <c r="U70" s="48">
        <f t="shared" si="7"/>
        <v>37.700000000000003</v>
      </c>
      <c r="V70" s="78">
        <f t="shared" si="5"/>
        <v>1.8989477054600676</v>
      </c>
      <c r="W70" s="48">
        <f t="shared" si="6"/>
        <v>3.1666666666666665</v>
      </c>
      <c r="X70" s="77">
        <f t="shared" si="12"/>
        <v>1.6675902435656922</v>
      </c>
    </row>
    <row r="71" spans="1:24" x14ac:dyDescent="0.35">
      <c r="A71" s="43">
        <v>68</v>
      </c>
      <c r="B71" s="43">
        <v>16.2</v>
      </c>
      <c r="C71" s="43" t="s">
        <v>20</v>
      </c>
      <c r="D71" s="43">
        <v>-1</v>
      </c>
      <c r="E71" s="43" t="s">
        <v>87</v>
      </c>
      <c r="F71" s="43" t="s">
        <v>21</v>
      </c>
      <c r="G71" s="43">
        <v>0.4</v>
      </c>
      <c r="H71" s="48">
        <v>1</v>
      </c>
      <c r="I71" s="48">
        <v>0.7</v>
      </c>
      <c r="J71" s="49">
        <v>1800</v>
      </c>
      <c r="K71" s="48">
        <v>-1.7</v>
      </c>
      <c r="L71" s="48">
        <v>25.5</v>
      </c>
      <c r="M71" s="48">
        <f t="shared" si="8"/>
        <v>33.5</v>
      </c>
      <c r="N71" s="48">
        <f t="shared" si="9"/>
        <v>3.2195440621746787</v>
      </c>
      <c r="O71" s="19">
        <v>1985</v>
      </c>
      <c r="P71" s="19">
        <v>2021</v>
      </c>
      <c r="Q71" s="19">
        <f t="shared" si="10"/>
        <v>36</v>
      </c>
      <c r="R71" s="52">
        <v>49</v>
      </c>
      <c r="S71" s="48">
        <f t="shared" si="11"/>
        <v>8.1666666666666661</v>
      </c>
      <c r="U71" s="48">
        <f t="shared" si="7"/>
        <v>25.5</v>
      </c>
      <c r="V71" s="78">
        <f t="shared" si="5"/>
        <v>3.2195440621746787</v>
      </c>
      <c r="W71" s="48">
        <f t="shared" si="6"/>
        <v>8.1666666666666661</v>
      </c>
      <c r="X71" s="77">
        <f t="shared" si="12"/>
        <v>2.5365910541849814</v>
      </c>
    </row>
    <row r="72" spans="1:24" x14ac:dyDescent="0.35">
      <c r="A72" s="43">
        <v>69</v>
      </c>
      <c r="B72" s="43">
        <v>17.100000000000001</v>
      </c>
      <c r="C72" s="43" t="s">
        <v>20</v>
      </c>
      <c r="D72" s="43">
        <v>-1</v>
      </c>
      <c r="E72" s="43" t="s">
        <v>87</v>
      </c>
      <c r="F72" s="43" t="s">
        <v>17</v>
      </c>
      <c r="G72" s="43">
        <v>19</v>
      </c>
      <c r="H72" s="48">
        <v>1</v>
      </c>
      <c r="I72" s="48">
        <v>0.7</v>
      </c>
      <c r="J72" s="49">
        <v>1800</v>
      </c>
      <c r="K72" s="48">
        <v>-1.7</v>
      </c>
      <c r="L72" s="48">
        <v>48</v>
      </c>
      <c r="M72" s="48">
        <f t="shared" si="8"/>
        <v>56</v>
      </c>
      <c r="N72" s="48">
        <f t="shared" si="9"/>
        <v>1.3441597890493866</v>
      </c>
      <c r="O72" s="19">
        <v>1975</v>
      </c>
      <c r="P72" s="19">
        <v>2021</v>
      </c>
      <c r="Q72" s="19">
        <f t="shared" si="10"/>
        <v>46</v>
      </c>
      <c r="R72" s="52">
        <v>25</v>
      </c>
      <c r="S72" s="48">
        <f t="shared" si="11"/>
        <v>3.6860489038724285</v>
      </c>
      <c r="U72" s="48">
        <f t="shared" si="7"/>
        <v>48</v>
      </c>
      <c r="V72" s="78">
        <f t="shared" si="5"/>
        <v>1.3441597890493866</v>
      </c>
      <c r="W72" s="48">
        <f t="shared" si="6"/>
        <v>3.6860489038724285</v>
      </c>
      <c r="X72" s="77">
        <f t="shared" si="12"/>
        <v>2.7422698803386067</v>
      </c>
    </row>
    <row r="73" spans="1:24" x14ac:dyDescent="0.35">
      <c r="A73" s="43">
        <v>70</v>
      </c>
      <c r="B73" s="43">
        <v>17.2</v>
      </c>
      <c r="C73" s="43" t="s">
        <v>20</v>
      </c>
      <c r="D73" s="43">
        <v>-1</v>
      </c>
      <c r="E73" s="43" t="s">
        <v>87</v>
      </c>
      <c r="F73" s="43"/>
      <c r="G73" s="43">
        <v>19</v>
      </c>
      <c r="H73" s="48">
        <v>1</v>
      </c>
      <c r="I73" s="48">
        <v>0.7</v>
      </c>
      <c r="J73" s="49">
        <v>1800</v>
      </c>
      <c r="K73" s="48">
        <v>-1.7</v>
      </c>
      <c r="L73" s="48">
        <v>39.200000000000003</v>
      </c>
      <c r="M73" s="48">
        <f t="shared" si="8"/>
        <v>47.2</v>
      </c>
      <c r="N73" s="48">
        <f t="shared" si="9"/>
        <v>1.7975010280388839</v>
      </c>
      <c r="O73" s="19">
        <v>1975</v>
      </c>
      <c r="P73" s="19">
        <v>2021</v>
      </c>
      <c r="Q73" s="19">
        <f t="shared" si="10"/>
        <v>46</v>
      </c>
      <c r="R73" s="52">
        <v>38</v>
      </c>
      <c r="S73" s="48">
        <f t="shared" si="11"/>
        <v>5.6027943338860915</v>
      </c>
      <c r="U73" s="48">
        <f t="shared" si="7"/>
        <v>39.200000000000003</v>
      </c>
      <c r="V73" s="78">
        <f t="shared" si="5"/>
        <v>1.7975010280388839</v>
      </c>
      <c r="W73" s="48">
        <f t="shared" si="6"/>
        <v>5.6027943338860915</v>
      </c>
      <c r="X73" s="77">
        <f t="shared" si="12"/>
        <v>3.1169908926276793</v>
      </c>
    </row>
    <row r="74" spans="1:24" x14ac:dyDescent="0.35">
      <c r="A74" s="43">
        <v>71</v>
      </c>
      <c r="B74" s="43">
        <v>17.3</v>
      </c>
      <c r="C74" s="43" t="s">
        <v>20</v>
      </c>
      <c r="D74" s="43">
        <v>-1</v>
      </c>
      <c r="E74" s="43" t="s">
        <v>87</v>
      </c>
      <c r="F74" s="43"/>
      <c r="G74" s="43">
        <v>19</v>
      </c>
      <c r="H74" s="48">
        <v>1</v>
      </c>
      <c r="I74" s="48">
        <v>0.7</v>
      </c>
      <c r="J74" s="49">
        <v>1800</v>
      </c>
      <c r="K74" s="48">
        <v>-1.7</v>
      </c>
      <c r="L74" s="48">
        <v>26.9</v>
      </c>
      <c r="M74" s="48">
        <f t="shared" si="8"/>
        <v>34.9</v>
      </c>
      <c r="N74" s="48">
        <f t="shared" si="9"/>
        <v>3.0030828878180165</v>
      </c>
      <c r="O74" s="19">
        <v>1975</v>
      </c>
      <c r="P74" s="19">
        <v>2021</v>
      </c>
      <c r="Q74" s="19">
        <f t="shared" si="10"/>
        <v>46</v>
      </c>
      <c r="R74" s="52">
        <v>76</v>
      </c>
      <c r="S74" s="48">
        <f t="shared" si="11"/>
        <v>11.205588667772183</v>
      </c>
      <c r="U74" s="48">
        <f t="shared" si="7"/>
        <v>26.9</v>
      </c>
      <c r="V74" s="78">
        <f t="shared" si="5"/>
        <v>3.0030828878180165</v>
      </c>
      <c r="W74" s="48">
        <f t="shared" si="6"/>
        <v>11.205588667772183</v>
      </c>
      <c r="X74" s="77">
        <f t="shared" si="12"/>
        <v>3.7313617660130429</v>
      </c>
    </row>
    <row r="75" spans="1:24" x14ac:dyDescent="0.35">
      <c r="A75" s="43">
        <v>72</v>
      </c>
      <c r="B75" s="43">
        <v>17.399999999999999</v>
      </c>
      <c r="C75" s="43" t="s">
        <v>20</v>
      </c>
      <c r="D75" s="43">
        <v>-1</v>
      </c>
      <c r="E75" s="43" t="s">
        <v>87</v>
      </c>
      <c r="F75" s="43" t="s">
        <v>17</v>
      </c>
      <c r="G75" s="43">
        <v>19</v>
      </c>
      <c r="H75" s="48">
        <v>1</v>
      </c>
      <c r="I75" s="48">
        <v>0.7</v>
      </c>
      <c r="J75" s="49">
        <v>1800</v>
      </c>
      <c r="K75" s="48">
        <v>-1.7</v>
      </c>
      <c r="L75" s="48">
        <v>18.899999999999999</v>
      </c>
      <c r="M75" s="48">
        <f t="shared" si="8"/>
        <v>26.9</v>
      </c>
      <c r="N75" s="48">
        <f t="shared" si="9"/>
        <v>4.6751082273700746</v>
      </c>
      <c r="O75" s="19">
        <v>1975</v>
      </c>
      <c r="P75" s="19">
        <v>2021</v>
      </c>
      <c r="Q75" s="19">
        <f t="shared" si="10"/>
        <v>46</v>
      </c>
      <c r="R75" s="52">
        <v>57</v>
      </c>
      <c r="S75" s="48">
        <f t="shared" si="11"/>
        <v>8.4041915008291372</v>
      </c>
      <c r="U75" s="48">
        <f t="shared" si="7"/>
        <v>18.899999999999999</v>
      </c>
      <c r="V75" s="78">
        <f t="shared" si="5"/>
        <v>4.6751082273700746</v>
      </c>
      <c r="W75" s="48">
        <f t="shared" si="6"/>
        <v>8.4041915008291372</v>
      </c>
      <c r="X75" s="77">
        <f t="shared" si="12"/>
        <v>1.797646405622745</v>
      </c>
    </row>
    <row r="76" spans="1:24" x14ac:dyDescent="0.35">
      <c r="A76" s="43">
        <v>73</v>
      </c>
      <c r="B76" s="43">
        <v>17.5</v>
      </c>
      <c r="C76" s="43" t="s">
        <v>20</v>
      </c>
      <c r="D76" s="43">
        <v>-1</v>
      </c>
      <c r="E76" s="43" t="s">
        <v>87</v>
      </c>
      <c r="F76" s="43"/>
      <c r="G76" s="43">
        <v>19</v>
      </c>
      <c r="H76" s="48">
        <v>1</v>
      </c>
      <c r="I76" s="48">
        <v>0.7</v>
      </c>
      <c r="J76" s="49">
        <v>1800</v>
      </c>
      <c r="K76" s="48">
        <v>-1.7</v>
      </c>
      <c r="L76" s="48">
        <v>23.4</v>
      </c>
      <c r="M76" s="48">
        <f t="shared" si="8"/>
        <v>31.4</v>
      </c>
      <c r="N76" s="48">
        <f t="shared" si="9"/>
        <v>3.5940998916944014</v>
      </c>
      <c r="O76" s="19">
        <v>1975</v>
      </c>
      <c r="P76" s="19">
        <v>2021</v>
      </c>
      <c r="Q76" s="19">
        <f t="shared" si="10"/>
        <v>46</v>
      </c>
      <c r="R76" s="52">
        <v>42</v>
      </c>
      <c r="S76" s="48">
        <f t="shared" si="11"/>
        <v>6.1925621585056794</v>
      </c>
      <c r="U76" s="48">
        <f t="shared" si="7"/>
        <v>23.4</v>
      </c>
      <c r="V76" s="78">
        <f t="shared" si="5"/>
        <v>3.5940998916944014</v>
      </c>
      <c r="W76" s="48">
        <f t="shared" si="6"/>
        <v>6.1925621585056794</v>
      </c>
      <c r="X76" s="77">
        <f t="shared" si="12"/>
        <v>1.7229799797206693</v>
      </c>
    </row>
    <row r="77" spans="1:24" x14ac:dyDescent="0.35">
      <c r="A77" s="43">
        <v>74</v>
      </c>
      <c r="B77" s="43">
        <v>17.600000000000001</v>
      </c>
      <c r="C77" s="43" t="s">
        <v>20</v>
      </c>
      <c r="D77" s="43">
        <v>-1</v>
      </c>
      <c r="E77" s="43" t="s">
        <v>87</v>
      </c>
      <c r="F77" s="43"/>
      <c r="G77" s="43">
        <v>19</v>
      </c>
      <c r="H77" s="48">
        <v>1</v>
      </c>
      <c r="I77" s="48">
        <v>0.7</v>
      </c>
      <c r="J77" s="49">
        <v>1800</v>
      </c>
      <c r="K77" s="48">
        <v>-1.7</v>
      </c>
      <c r="L77" s="48">
        <v>17.3</v>
      </c>
      <c r="M77" s="48">
        <f t="shared" si="8"/>
        <v>25.3</v>
      </c>
      <c r="N77" s="48">
        <f t="shared" si="9"/>
        <v>5.1887848000952772</v>
      </c>
      <c r="O77" s="19">
        <v>1975</v>
      </c>
      <c r="P77" s="19">
        <v>2021</v>
      </c>
      <c r="Q77" s="19">
        <f t="shared" si="10"/>
        <v>46</v>
      </c>
      <c r="R77" s="52">
        <v>65</v>
      </c>
      <c r="S77" s="48">
        <f t="shared" si="11"/>
        <v>9.583727150068313</v>
      </c>
      <c r="U77" s="48">
        <f t="shared" si="7"/>
        <v>17.3</v>
      </c>
      <c r="V77" s="78">
        <f t="shared" si="5"/>
        <v>5.1887848000952772</v>
      </c>
      <c r="W77" s="48">
        <f t="shared" si="6"/>
        <v>9.583727150068313</v>
      </c>
      <c r="X77" s="77">
        <f t="shared" si="12"/>
        <v>1.8470080219731477</v>
      </c>
    </row>
    <row r="78" spans="1:24" x14ac:dyDescent="0.35">
      <c r="A78" s="43">
        <v>75</v>
      </c>
      <c r="B78" s="43">
        <v>18.100000000000001</v>
      </c>
      <c r="C78" s="43" t="s">
        <v>20</v>
      </c>
      <c r="D78" s="43">
        <v>-1</v>
      </c>
      <c r="E78" s="43" t="s">
        <v>87</v>
      </c>
      <c r="F78" s="43"/>
      <c r="G78" s="43">
        <v>0.4</v>
      </c>
      <c r="H78" s="48">
        <v>1</v>
      </c>
      <c r="I78" s="48">
        <v>0.7</v>
      </c>
      <c r="J78" s="49">
        <v>1800</v>
      </c>
      <c r="K78" s="48">
        <v>-1.7</v>
      </c>
      <c r="L78" s="48">
        <v>37.700000000000003</v>
      </c>
      <c r="M78" s="48">
        <f t="shared" si="8"/>
        <v>45.7</v>
      </c>
      <c r="N78" s="48">
        <f t="shared" si="9"/>
        <v>1.8989477054600676</v>
      </c>
      <c r="O78" s="19">
        <v>1985</v>
      </c>
      <c r="P78" s="19">
        <v>2022</v>
      </c>
      <c r="Q78" s="19">
        <f t="shared" si="10"/>
        <v>37</v>
      </c>
      <c r="R78" s="52">
        <v>19</v>
      </c>
      <c r="S78" s="48">
        <f t="shared" si="11"/>
        <v>3.1235807588017885</v>
      </c>
      <c r="U78" s="48">
        <f t="shared" si="7"/>
        <v>37.700000000000003</v>
      </c>
      <c r="V78" s="78">
        <f t="shared" si="5"/>
        <v>1.8989477054600676</v>
      </c>
      <c r="W78" s="48">
        <f t="shared" si="6"/>
        <v>3.1235807588017885</v>
      </c>
      <c r="X78" s="77">
        <f t="shared" si="12"/>
        <v>1.6449008836949635</v>
      </c>
    </row>
    <row r="79" spans="1:24" x14ac:dyDescent="0.35">
      <c r="A79" s="43">
        <v>76</v>
      </c>
      <c r="B79" s="43">
        <v>18.2</v>
      </c>
      <c r="C79" s="43" t="s">
        <v>20</v>
      </c>
      <c r="D79" s="43">
        <v>-1</v>
      </c>
      <c r="E79" s="43" t="s">
        <v>87</v>
      </c>
      <c r="F79" s="43"/>
      <c r="G79" s="43">
        <v>0.4</v>
      </c>
      <c r="H79" s="48">
        <v>1</v>
      </c>
      <c r="I79" s="48">
        <v>0.7</v>
      </c>
      <c r="J79" s="49">
        <v>1800</v>
      </c>
      <c r="K79" s="48">
        <v>-1.7</v>
      </c>
      <c r="L79" s="48">
        <v>25.5</v>
      </c>
      <c r="M79" s="48">
        <f t="shared" si="8"/>
        <v>33.5</v>
      </c>
      <c r="N79" s="48">
        <f t="shared" si="9"/>
        <v>3.2195440621746787</v>
      </c>
      <c r="O79" s="19">
        <v>1985</v>
      </c>
      <c r="P79" s="19">
        <v>2022</v>
      </c>
      <c r="Q79" s="19">
        <f t="shared" si="10"/>
        <v>37</v>
      </c>
      <c r="R79" s="52">
        <v>49</v>
      </c>
      <c r="S79" s="48">
        <f t="shared" si="11"/>
        <v>8.0555503779625077</v>
      </c>
      <c r="U79" s="48">
        <f t="shared" si="7"/>
        <v>25.5</v>
      </c>
      <c r="V79" s="78">
        <f t="shared" si="5"/>
        <v>3.2195440621746787</v>
      </c>
      <c r="W79" s="48">
        <f t="shared" si="6"/>
        <v>8.0555503779625077</v>
      </c>
      <c r="X79" s="77">
        <f t="shared" si="12"/>
        <v>2.502078003095038</v>
      </c>
    </row>
    <row r="80" spans="1:24" x14ac:dyDescent="0.35">
      <c r="A80" s="43">
        <v>77</v>
      </c>
      <c r="B80" s="43">
        <v>18.3</v>
      </c>
      <c r="C80" s="43" t="s">
        <v>23</v>
      </c>
      <c r="D80" s="43">
        <v>0</v>
      </c>
      <c r="E80" s="43" t="s">
        <v>91</v>
      </c>
      <c r="F80" s="43"/>
      <c r="G80" s="43">
        <v>0.4</v>
      </c>
      <c r="H80" s="48">
        <v>1</v>
      </c>
      <c r="I80" s="48">
        <v>0.7</v>
      </c>
      <c r="J80" s="49">
        <v>1800</v>
      </c>
      <c r="K80" s="48">
        <v>-1.7</v>
      </c>
      <c r="L80" s="48">
        <v>31.6</v>
      </c>
      <c r="M80" s="48">
        <f t="shared" si="8"/>
        <v>39.6</v>
      </c>
      <c r="N80" s="48">
        <f t="shared" si="9"/>
        <v>2.4226391381513017</v>
      </c>
      <c r="O80" s="19">
        <v>1985</v>
      </c>
      <c r="P80" s="19">
        <v>2022</v>
      </c>
      <c r="Q80" s="19">
        <f t="shared" si="10"/>
        <v>37</v>
      </c>
      <c r="R80" s="52">
        <v>10</v>
      </c>
      <c r="S80" s="48">
        <f t="shared" si="11"/>
        <v>1.6439898730535729</v>
      </c>
      <c r="U80" s="48">
        <f t="shared" si="7"/>
        <v>31.6</v>
      </c>
      <c r="V80" s="78">
        <f t="shared" si="5"/>
        <v>2.4226391381513017</v>
      </c>
      <c r="W80" s="48">
        <f t="shared" si="6"/>
        <v>1.6439898730535729</v>
      </c>
      <c r="X80" s="77">
        <f t="shared" si="12"/>
        <v>0.67859461492399131</v>
      </c>
    </row>
    <row r="81" spans="1:25" x14ac:dyDescent="0.35">
      <c r="A81" s="43">
        <v>78</v>
      </c>
      <c r="B81" s="43">
        <v>19.100000000000001</v>
      </c>
      <c r="C81" s="43" t="s">
        <v>20</v>
      </c>
      <c r="D81" s="43">
        <v>-1</v>
      </c>
      <c r="E81" s="43" t="s">
        <v>87</v>
      </c>
      <c r="F81" s="43"/>
      <c r="G81" s="43">
        <v>1</v>
      </c>
      <c r="H81" s="48">
        <v>1</v>
      </c>
      <c r="I81" s="48">
        <v>0.7</v>
      </c>
      <c r="J81" s="49">
        <v>1800</v>
      </c>
      <c r="K81" s="48">
        <v>-1.7</v>
      </c>
      <c r="L81" s="48">
        <v>17.2</v>
      </c>
      <c r="M81" s="48">
        <f t="shared" si="8"/>
        <v>25.2</v>
      </c>
      <c r="N81" s="48">
        <f t="shared" si="9"/>
        <v>5.223837104072417</v>
      </c>
      <c r="O81" s="19">
        <v>1997</v>
      </c>
      <c r="P81" s="19">
        <v>2021</v>
      </c>
      <c r="Q81" s="19">
        <f t="shared" si="10"/>
        <v>24</v>
      </c>
      <c r="R81" s="52">
        <v>40</v>
      </c>
      <c r="S81" s="48">
        <f t="shared" si="11"/>
        <v>8.1649658092772608</v>
      </c>
      <c r="U81" s="48">
        <f t="shared" si="7"/>
        <v>17.2</v>
      </c>
      <c r="V81" s="78">
        <f t="shared" si="5"/>
        <v>5.223837104072417</v>
      </c>
      <c r="W81" s="48">
        <f t="shared" si="6"/>
        <v>8.1649658092772608</v>
      </c>
      <c r="X81" s="77">
        <f t="shared" si="12"/>
        <v>1.5630207540185332</v>
      </c>
    </row>
    <row r="82" spans="1:25" x14ac:dyDescent="0.35">
      <c r="A82" s="43">
        <v>79</v>
      </c>
      <c r="B82" s="43">
        <v>19.2</v>
      </c>
      <c r="C82" s="43" t="s">
        <v>20</v>
      </c>
      <c r="D82" s="43">
        <v>-1</v>
      </c>
      <c r="E82" s="43" t="s">
        <v>87</v>
      </c>
      <c r="F82" s="43"/>
      <c r="G82" s="43">
        <v>1</v>
      </c>
      <c r="H82" s="48">
        <v>1</v>
      </c>
      <c r="I82" s="48">
        <v>0.7</v>
      </c>
      <c r="J82" s="49">
        <v>1800</v>
      </c>
      <c r="K82" s="48">
        <v>-1.7</v>
      </c>
      <c r="L82" s="48">
        <v>21.7</v>
      </c>
      <c r="M82" s="48">
        <f t="shared" si="8"/>
        <v>29.7</v>
      </c>
      <c r="N82" s="48">
        <f t="shared" si="9"/>
        <v>3.9507957806228275</v>
      </c>
      <c r="O82" s="19">
        <v>1997</v>
      </c>
      <c r="P82" s="19">
        <v>2021</v>
      </c>
      <c r="Q82" s="19">
        <f t="shared" si="10"/>
        <v>24</v>
      </c>
      <c r="R82" s="52">
        <v>40</v>
      </c>
      <c r="S82" s="48">
        <f t="shared" si="11"/>
        <v>8.1649658092772608</v>
      </c>
      <c r="U82" s="48">
        <f t="shared" si="7"/>
        <v>21.7</v>
      </c>
      <c r="V82" s="78">
        <f t="shared" si="5"/>
        <v>3.9507957806228275</v>
      </c>
      <c r="W82" s="48">
        <f t="shared" si="6"/>
        <v>8.1649658092772608</v>
      </c>
      <c r="X82" s="77">
        <f t="shared" si="12"/>
        <v>2.0666635945404614</v>
      </c>
    </row>
    <row r="83" spans="1:25" x14ac:dyDescent="0.35">
      <c r="A83" s="43">
        <v>80</v>
      </c>
      <c r="B83" s="43">
        <v>19.3</v>
      </c>
      <c r="C83" s="43" t="s">
        <v>20</v>
      </c>
      <c r="D83" s="43">
        <v>-1</v>
      </c>
      <c r="E83" s="43" t="s">
        <v>87</v>
      </c>
      <c r="F83" s="43"/>
      <c r="G83" s="43">
        <v>1</v>
      </c>
      <c r="H83" s="48">
        <v>1</v>
      </c>
      <c r="I83" s="48">
        <v>0.7</v>
      </c>
      <c r="J83" s="49">
        <v>1800</v>
      </c>
      <c r="K83" s="48">
        <v>-1.7</v>
      </c>
      <c r="L83" s="48">
        <v>33.1</v>
      </c>
      <c r="M83" s="48">
        <f t="shared" si="8"/>
        <v>41.1</v>
      </c>
      <c r="N83" s="48">
        <f t="shared" si="9"/>
        <v>2.2742565172633569</v>
      </c>
      <c r="O83" s="19">
        <v>1997</v>
      </c>
      <c r="P83" s="19">
        <v>2021</v>
      </c>
      <c r="Q83" s="19">
        <f t="shared" si="10"/>
        <v>24</v>
      </c>
      <c r="R83" s="52">
        <v>30</v>
      </c>
      <c r="S83" s="48">
        <f t="shared" si="11"/>
        <v>6.123724356957946</v>
      </c>
      <c r="U83" s="48">
        <f t="shared" si="7"/>
        <v>33.1</v>
      </c>
      <c r="V83" s="78">
        <f t="shared" si="5"/>
        <v>2.2742565172633569</v>
      </c>
      <c r="W83" s="48">
        <f t="shared" si="6"/>
        <v>6.123724356957946</v>
      </c>
      <c r="X83" s="77">
        <f t="shared" si="12"/>
        <v>2.6926269356487125</v>
      </c>
    </row>
    <row r="84" spans="1:25" x14ac:dyDescent="0.35">
      <c r="A84" s="43">
        <v>81</v>
      </c>
      <c r="B84" s="43">
        <v>19.399999999999999</v>
      </c>
      <c r="C84" s="43" t="s">
        <v>23</v>
      </c>
      <c r="D84" s="43">
        <v>0</v>
      </c>
      <c r="E84" s="43" t="s">
        <v>70</v>
      </c>
      <c r="F84" s="43"/>
      <c r="G84" s="43">
        <v>1</v>
      </c>
      <c r="H84" s="48">
        <v>1</v>
      </c>
      <c r="I84" s="48">
        <v>0.7</v>
      </c>
      <c r="J84" s="49">
        <v>1800</v>
      </c>
      <c r="K84" s="48">
        <v>-1.7</v>
      </c>
      <c r="L84" s="48">
        <v>24</v>
      </c>
      <c r="M84" s="48">
        <f t="shared" si="8"/>
        <v>32</v>
      </c>
      <c r="N84" s="48">
        <f t="shared" si="9"/>
        <v>3.4802911886525387</v>
      </c>
      <c r="O84" s="19">
        <v>1997</v>
      </c>
      <c r="P84" s="19">
        <v>2021</v>
      </c>
      <c r="Q84" s="19">
        <f t="shared" si="10"/>
        <v>24</v>
      </c>
      <c r="R84" s="52">
        <v>1</v>
      </c>
      <c r="S84" s="48">
        <f t="shared" si="11"/>
        <v>0.20412414523193154</v>
      </c>
      <c r="U84" s="48">
        <f t="shared" si="7"/>
        <v>24</v>
      </c>
      <c r="V84" s="78">
        <f t="shared" si="5"/>
        <v>3.4802911886525387</v>
      </c>
      <c r="W84" s="48">
        <f t="shared" si="6"/>
        <v>0.20412414523193154</v>
      </c>
      <c r="X84" s="77">
        <f t="shared" si="12"/>
        <v>5.8651455917676273E-2</v>
      </c>
    </row>
    <row r="85" spans="1:25" x14ac:dyDescent="0.35">
      <c r="A85" s="43">
        <v>82</v>
      </c>
      <c r="B85" s="43">
        <v>19.5</v>
      </c>
      <c r="C85" s="43" t="s">
        <v>20</v>
      </c>
      <c r="D85" s="43">
        <v>0</v>
      </c>
      <c r="E85" s="43" t="s">
        <v>71</v>
      </c>
      <c r="F85" s="43"/>
      <c r="G85" s="43">
        <v>1</v>
      </c>
      <c r="H85" s="48">
        <v>1</v>
      </c>
      <c r="I85" s="48">
        <v>0.7</v>
      </c>
      <c r="J85" s="49">
        <v>1800</v>
      </c>
      <c r="K85" s="48">
        <v>-1.7</v>
      </c>
      <c r="L85" s="48">
        <v>24</v>
      </c>
      <c r="M85" s="48">
        <f t="shared" si="8"/>
        <v>32</v>
      </c>
      <c r="N85" s="48">
        <f t="shared" si="9"/>
        <v>3.4802911886525387</v>
      </c>
      <c r="O85" s="19">
        <v>1997</v>
      </c>
      <c r="P85" s="19">
        <v>2021</v>
      </c>
      <c r="Q85" s="19">
        <f t="shared" si="10"/>
        <v>24</v>
      </c>
      <c r="R85" s="52">
        <v>3</v>
      </c>
      <c r="S85" s="48">
        <f t="shared" si="11"/>
        <v>0.61237243569579458</v>
      </c>
      <c r="U85" s="48">
        <f t="shared" si="7"/>
        <v>24</v>
      </c>
      <c r="V85" s="78">
        <f t="shared" si="5"/>
        <v>3.4802911886525387</v>
      </c>
      <c r="W85" s="48">
        <f t="shared" si="6"/>
        <v>0.61237243569579458</v>
      </c>
      <c r="X85" s="77">
        <f t="shared" si="12"/>
        <v>0.17595436775302881</v>
      </c>
    </row>
    <row r="86" spans="1:25" x14ac:dyDescent="0.35">
      <c r="A86" s="43">
        <v>83</v>
      </c>
      <c r="B86" s="43">
        <v>20.100000000000001</v>
      </c>
      <c r="C86" s="43" t="s">
        <v>20</v>
      </c>
      <c r="D86" s="43">
        <v>-1</v>
      </c>
      <c r="E86" s="43" t="s">
        <v>87</v>
      </c>
      <c r="F86" s="43"/>
      <c r="G86" s="43">
        <v>0.7</v>
      </c>
      <c r="H86" s="48">
        <v>1</v>
      </c>
      <c r="I86" s="48">
        <v>0.7</v>
      </c>
      <c r="J86" s="49">
        <v>1800</v>
      </c>
      <c r="K86" s="48">
        <v>-1.7</v>
      </c>
      <c r="L86" s="48">
        <v>17.5</v>
      </c>
      <c r="M86" s="48">
        <f t="shared" si="8"/>
        <v>25.5</v>
      </c>
      <c r="N86" s="48">
        <f t="shared" si="9"/>
        <v>5.11979106840211</v>
      </c>
      <c r="O86" s="19">
        <v>1984</v>
      </c>
      <c r="P86" s="19">
        <v>2022</v>
      </c>
      <c r="Q86" s="19">
        <f t="shared" si="10"/>
        <v>38</v>
      </c>
      <c r="R86" s="52">
        <v>80</v>
      </c>
      <c r="S86" s="48">
        <f t="shared" si="11"/>
        <v>12.977713690461004</v>
      </c>
      <c r="U86" s="48">
        <f t="shared" si="7"/>
        <v>17.5</v>
      </c>
      <c r="V86" s="78">
        <f t="shared" si="5"/>
        <v>5.11979106840211</v>
      </c>
      <c r="W86" s="48">
        <f t="shared" si="6"/>
        <v>12.977713690461004</v>
      </c>
      <c r="X86" s="77">
        <f t="shared" si="12"/>
        <v>2.5348131431682339</v>
      </c>
    </row>
    <row r="87" spans="1:25" x14ac:dyDescent="0.35">
      <c r="A87" s="43">
        <v>84</v>
      </c>
      <c r="B87" s="43">
        <v>20.2</v>
      </c>
      <c r="C87" s="43" t="s">
        <v>23</v>
      </c>
      <c r="D87" s="43">
        <v>0</v>
      </c>
      <c r="E87" s="43" t="s">
        <v>91</v>
      </c>
      <c r="F87" s="43"/>
      <c r="G87" s="43">
        <v>0.7</v>
      </c>
      <c r="H87" s="48">
        <v>1</v>
      </c>
      <c r="I87" s="48">
        <v>0.7</v>
      </c>
      <c r="J87" s="49">
        <v>1800</v>
      </c>
      <c r="K87" s="48">
        <v>-1.7</v>
      </c>
      <c r="L87" s="48">
        <v>17.5</v>
      </c>
      <c r="M87" s="48">
        <f t="shared" si="8"/>
        <v>25.5</v>
      </c>
      <c r="N87" s="48">
        <f t="shared" si="9"/>
        <v>5.11979106840211</v>
      </c>
      <c r="O87" s="19">
        <v>1984</v>
      </c>
      <c r="P87" s="19">
        <v>2022</v>
      </c>
      <c r="Q87" s="19">
        <f t="shared" si="10"/>
        <v>38</v>
      </c>
      <c r="R87" s="52">
        <v>18</v>
      </c>
      <c r="S87" s="48">
        <f t="shared" si="11"/>
        <v>2.919985580353726</v>
      </c>
      <c r="U87" s="48">
        <f t="shared" si="7"/>
        <v>17.5</v>
      </c>
      <c r="V87" s="78">
        <f t="shared" si="5"/>
        <v>5.11979106840211</v>
      </c>
      <c r="W87" s="48">
        <f t="shared" si="6"/>
        <v>2.919985580353726</v>
      </c>
      <c r="X87" s="77">
        <f t="shared" si="12"/>
        <v>0.57033295721285271</v>
      </c>
    </row>
    <row r="88" spans="1:25" ht="15.45" x14ac:dyDescent="0.4">
      <c r="A88" s="15"/>
      <c r="B88" s="15"/>
      <c r="C88" s="15"/>
      <c r="D88" s="15"/>
      <c r="E88" s="15"/>
      <c r="F88" s="15"/>
      <c r="G88" s="15"/>
      <c r="H88" s="13"/>
      <c r="I88" s="13"/>
      <c r="J88" s="20"/>
      <c r="K88" s="13"/>
      <c r="L88" s="13"/>
      <c r="M88" s="13"/>
      <c r="N88" s="13"/>
      <c r="O88" s="16"/>
      <c r="P88" s="16"/>
      <c r="Q88" s="16"/>
      <c r="R88" s="27"/>
      <c r="S88" s="13"/>
      <c r="U88" s="13"/>
      <c r="V88" s="16"/>
      <c r="W88" s="13"/>
      <c r="X88" s="79"/>
    </row>
    <row r="89" spans="1:25" ht="15.45" x14ac:dyDescent="0.4">
      <c r="A89" s="15"/>
      <c r="B89" s="15"/>
      <c r="C89" s="15"/>
      <c r="D89" s="15"/>
      <c r="E89" s="15"/>
      <c r="F89" s="15"/>
      <c r="G89" s="15"/>
      <c r="H89" s="13"/>
      <c r="I89" s="13"/>
      <c r="J89" s="20"/>
      <c r="K89" s="13"/>
      <c r="L89" s="13"/>
      <c r="M89" s="13"/>
      <c r="N89" s="13"/>
      <c r="O89" s="16"/>
      <c r="P89" s="16"/>
      <c r="Q89" s="16"/>
      <c r="R89" s="27"/>
      <c r="S89" s="13"/>
      <c r="U89" s="13"/>
      <c r="V89" s="16"/>
      <c r="W89" s="13"/>
      <c r="X89" s="79"/>
    </row>
    <row r="90" spans="1:25" ht="15.45" x14ac:dyDescent="0.4">
      <c r="A90" s="15"/>
      <c r="B90" s="15"/>
      <c r="C90" s="15"/>
      <c r="D90" s="15"/>
      <c r="E90" s="15"/>
      <c r="F90" s="15"/>
      <c r="G90" s="15"/>
      <c r="H90" s="13"/>
      <c r="I90" s="13"/>
      <c r="J90" s="20"/>
      <c r="K90" s="13"/>
      <c r="L90" s="13"/>
      <c r="M90" s="13"/>
      <c r="N90" s="13"/>
      <c r="O90" s="16"/>
      <c r="P90" s="16"/>
      <c r="Q90" s="16"/>
      <c r="R90" s="27"/>
      <c r="S90" s="13"/>
      <c r="U90" s="13"/>
      <c r="V90" s="16"/>
      <c r="W90" s="13"/>
      <c r="X90" s="79"/>
    </row>
    <row r="91" spans="1:25" ht="15.45" x14ac:dyDescent="0.4">
      <c r="A91" s="15"/>
      <c r="B91" s="15"/>
      <c r="C91" s="15"/>
      <c r="D91" s="15"/>
      <c r="E91" s="15"/>
      <c r="F91" s="15"/>
      <c r="G91" s="15"/>
      <c r="H91" s="13"/>
      <c r="I91" s="13"/>
      <c r="J91" s="20"/>
      <c r="K91" s="13"/>
      <c r="L91" s="13"/>
      <c r="M91" s="13"/>
      <c r="N91" s="13"/>
      <c r="O91" s="16"/>
      <c r="P91" s="16"/>
      <c r="Q91" s="16"/>
      <c r="R91" s="27"/>
      <c r="S91" s="13"/>
      <c r="U91" s="13"/>
      <c r="V91" s="16"/>
      <c r="W91" s="13"/>
      <c r="X91" s="79"/>
    </row>
    <row r="93" spans="1:25" ht="15.45" x14ac:dyDescent="0.4">
      <c r="A93" s="104"/>
      <c r="B93" s="104"/>
      <c r="C93" s="104"/>
      <c r="D93" s="104"/>
      <c r="E93" s="104"/>
      <c r="F93" s="104"/>
      <c r="G93" s="105"/>
      <c r="L93" s="13"/>
      <c r="O93" s="74"/>
      <c r="R93" s="27"/>
    </row>
    <row r="94" spans="1:25" ht="15.45" x14ac:dyDescent="0.4">
      <c r="A94" s="82"/>
      <c r="B94" s="82"/>
      <c r="C94" s="80"/>
      <c r="D94" s="82"/>
      <c r="E94" s="82"/>
      <c r="F94" s="82"/>
      <c r="G94" s="83"/>
      <c r="L94" s="13"/>
      <c r="O94" s="74"/>
      <c r="R94" s="27"/>
    </row>
    <row r="95" spans="1:25" ht="15.45" x14ac:dyDescent="0.4">
      <c r="A95" s="82"/>
      <c r="B95" s="82"/>
      <c r="C95" s="80"/>
      <c r="D95" s="82"/>
      <c r="E95" s="82"/>
      <c r="F95" s="82"/>
      <c r="G95" s="83"/>
      <c r="L95" s="13"/>
      <c r="O95" s="74"/>
      <c r="R95" s="27"/>
    </row>
    <row r="96" spans="1:25" s="18" customFormat="1" ht="15.45" x14ac:dyDescent="0.4">
      <c r="A96" s="15"/>
      <c r="B96" s="15"/>
      <c r="C96" s="15"/>
      <c r="D96" s="15"/>
      <c r="E96" s="15"/>
      <c r="F96" s="15"/>
      <c r="G96" s="15"/>
      <c r="H96" s="16"/>
      <c r="I96" s="16"/>
      <c r="J96" s="84"/>
      <c r="K96" s="16"/>
      <c r="L96" s="13"/>
      <c r="M96" s="16"/>
      <c r="N96" s="15"/>
      <c r="O96" s="74"/>
      <c r="P96" s="16"/>
      <c r="Q96" s="16"/>
      <c r="R96" s="27"/>
      <c r="S96" s="16"/>
      <c r="T96" s="16"/>
      <c r="U96" s="16"/>
      <c r="V96" s="16"/>
      <c r="W96" s="16"/>
      <c r="X96" s="16"/>
      <c r="Y96" s="16"/>
    </row>
    <row r="97" spans="1:25" s="18" customFormat="1" ht="15.45" x14ac:dyDescent="0.4">
      <c r="A97" s="15"/>
      <c r="B97" s="15"/>
      <c r="C97" s="15"/>
      <c r="D97" s="15"/>
      <c r="E97" s="15"/>
      <c r="F97" s="15"/>
      <c r="G97" s="15"/>
      <c r="H97" s="16"/>
      <c r="I97" s="16"/>
      <c r="J97" s="84"/>
      <c r="K97" s="16"/>
      <c r="L97" s="13"/>
      <c r="M97" s="16"/>
      <c r="N97" s="15"/>
      <c r="O97" s="74"/>
      <c r="P97" s="16"/>
      <c r="Q97" s="16"/>
      <c r="R97" s="27"/>
      <c r="S97" s="16"/>
      <c r="T97" s="16"/>
      <c r="U97" s="16"/>
      <c r="V97" s="16"/>
      <c r="W97" s="16"/>
      <c r="X97" s="16"/>
      <c r="Y97" s="16"/>
    </row>
    <row r="98" spans="1:25" s="18" customFormat="1" ht="15.45" x14ac:dyDescent="0.4">
      <c r="A98" s="15"/>
      <c r="B98" s="15"/>
      <c r="C98" s="15"/>
      <c r="D98" s="15"/>
      <c r="E98" s="15"/>
      <c r="F98" s="15"/>
      <c r="G98" s="15"/>
      <c r="H98" s="16"/>
      <c r="I98" s="16"/>
      <c r="J98" s="84"/>
      <c r="K98" s="16"/>
      <c r="L98" s="13"/>
      <c r="M98" s="16"/>
      <c r="N98" s="15"/>
      <c r="O98" s="74"/>
      <c r="P98" s="16"/>
      <c r="Q98" s="16"/>
      <c r="R98" s="27"/>
      <c r="S98" s="16"/>
      <c r="T98" s="16"/>
      <c r="U98" s="16"/>
      <c r="V98" s="16"/>
      <c r="W98" s="16"/>
      <c r="X98" s="16"/>
      <c r="Y98" s="16"/>
    </row>
    <row r="99" spans="1:25" s="18" customFormat="1" ht="15.45" x14ac:dyDescent="0.4">
      <c r="A99" s="15"/>
      <c r="B99" s="15"/>
      <c r="C99" s="15"/>
      <c r="D99" s="15"/>
      <c r="E99" s="15"/>
      <c r="F99" s="15"/>
      <c r="G99" s="15"/>
      <c r="H99" s="16"/>
      <c r="I99" s="16"/>
      <c r="J99" s="84"/>
      <c r="K99" s="16"/>
      <c r="L99" s="13"/>
      <c r="M99" s="16"/>
      <c r="N99" s="15"/>
      <c r="O99" s="74"/>
      <c r="P99" s="16"/>
      <c r="Q99" s="16"/>
      <c r="R99" s="27"/>
      <c r="S99" s="16"/>
      <c r="T99" s="16"/>
      <c r="U99" s="16"/>
      <c r="V99" s="16"/>
      <c r="W99" s="16"/>
      <c r="X99" s="16"/>
      <c r="Y99" s="16"/>
    </row>
    <row r="100" spans="1:25" s="18" customFormat="1" ht="15.45" x14ac:dyDescent="0.4">
      <c r="A100" s="15"/>
      <c r="B100" s="15"/>
      <c r="C100" s="15"/>
      <c r="D100" s="15"/>
      <c r="E100" s="15"/>
      <c r="F100" s="15"/>
      <c r="G100" s="15"/>
      <c r="H100" s="16"/>
      <c r="I100" s="16"/>
      <c r="J100" s="84"/>
      <c r="K100" s="16"/>
      <c r="L100" s="16"/>
      <c r="M100" s="16"/>
      <c r="N100" s="15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</row>
    <row r="101" spans="1:25" s="18" customFormat="1" ht="15.45" x14ac:dyDescent="0.4">
      <c r="A101" s="15"/>
      <c r="B101" s="15"/>
      <c r="C101" s="15"/>
      <c r="D101" s="15"/>
      <c r="E101" s="15"/>
      <c r="F101" s="15"/>
      <c r="G101" s="15"/>
      <c r="H101" s="16"/>
      <c r="I101" s="16"/>
      <c r="J101" s="84"/>
      <c r="K101" s="16"/>
      <c r="L101" s="16"/>
      <c r="M101" s="16"/>
      <c r="N101" s="15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</row>
    <row r="102" spans="1:25" s="18" customFormat="1" ht="15.45" x14ac:dyDescent="0.4">
      <c r="A102" s="15"/>
      <c r="B102" s="15"/>
      <c r="C102" s="15"/>
      <c r="D102" s="15"/>
      <c r="E102" s="15"/>
      <c r="F102" s="15"/>
      <c r="G102" s="15"/>
      <c r="H102" s="16"/>
      <c r="I102" s="16"/>
      <c r="J102" s="84"/>
      <c r="K102" s="16"/>
      <c r="L102" s="16"/>
      <c r="M102" s="16"/>
      <c r="N102" s="15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  <row r="103" spans="1:25" s="18" customFormat="1" ht="15.45" x14ac:dyDescent="0.4">
      <c r="A103" s="15"/>
      <c r="B103" s="15"/>
      <c r="C103" s="15"/>
      <c r="D103" s="15"/>
      <c r="E103" s="15"/>
      <c r="F103" s="15"/>
      <c r="G103" s="15"/>
      <c r="H103" s="16"/>
      <c r="I103" s="16"/>
      <c r="J103" s="84"/>
      <c r="K103" s="16"/>
      <c r="L103" s="16"/>
      <c r="M103" s="16"/>
      <c r="N103" s="15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</row>
    <row r="104" spans="1:25" s="18" customFormat="1" ht="15.45" x14ac:dyDescent="0.4">
      <c r="A104" s="15"/>
      <c r="B104" s="15"/>
      <c r="C104" s="15"/>
      <c r="D104" s="15"/>
      <c r="E104" s="15"/>
      <c r="F104" s="15"/>
      <c r="G104" s="15"/>
      <c r="H104" s="16"/>
      <c r="I104" s="16"/>
      <c r="J104" s="84"/>
      <c r="K104" s="16"/>
      <c r="L104" s="16"/>
      <c r="M104" s="16"/>
      <c r="N104" s="15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</row>
    <row r="105" spans="1:25" s="18" customFormat="1" ht="15.45" x14ac:dyDescent="0.4">
      <c r="A105" s="15"/>
      <c r="B105" s="15"/>
      <c r="C105" s="15"/>
      <c r="D105" s="15"/>
      <c r="E105" s="15"/>
      <c r="F105" s="15"/>
      <c r="G105" s="15"/>
      <c r="H105" s="16"/>
      <c r="I105" s="16"/>
      <c r="J105" s="84"/>
      <c r="K105" s="16"/>
      <c r="L105" s="16"/>
      <c r="M105" s="16"/>
      <c r="N105" s="15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</row>
    <row r="106" spans="1:25" s="18" customFormat="1" ht="15.45" x14ac:dyDescent="0.4">
      <c r="A106" s="15"/>
      <c r="B106" s="15"/>
      <c r="C106" s="15"/>
      <c r="D106" s="15"/>
      <c r="E106" s="15"/>
      <c r="F106" s="15"/>
      <c r="G106" s="15"/>
      <c r="H106" s="16"/>
      <c r="I106" s="16"/>
      <c r="J106" s="84"/>
      <c r="K106" s="16"/>
      <c r="L106" s="16"/>
      <c r="M106" s="16"/>
      <c r="N106" s="15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</row>
    <row r="107" spans="1:25" s="18" customFormat="1" ht="15.45" x14ac:dyDescent="0.4">
      <c r="A107" s="15"/>
      <c r="B107" s="15"/>
      <c r="C107" s="15"/>
      <c r="D107" s="15"/>
      <c r="E107" s="15"/>
      <c r="F107" s="15"/>
      <c r="G107" s="15"/>
      <c r="H107" s="16"/>
      <c r="I107" s="16"/>
      <c r="J107" s="84"/>
      <c r="K107" s="16"/>
      <c r="L107" s="16"/>
      <c r="M107" s="16"/>
      <c r="N107" s="15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</row>
    <row r="108" spans="1:25" s="18" customFormat="1" ht="15.45" x14ac:dyDescent="0.4">
      <c r="A108" s="15"/>
      <c r="B108" s="15"/>
      <c r="C108" s="15"/>
      <c r="D108" s="15"/>
      <c r="E108" s="15"/>
      <c r="F108" s="15"/>
      <c r="G108" s="15"/>
      <c r="H108" s="16"/>
      <c r="I108" s="16"/>
      <c r="J108" s="84"/>
      <c r="K108" s="16"/>
      <c r="L108" s="16"/>
      <c r="M108" s="16"/>
      <c r="N108" s="15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25" s="18" customFormat="1" ht="15.45" x14ac:dyDescent="0.4">
      <c r="A109" s="15"/>
      <c r="B109" s="15"/>
      <c r="C109" s="15"/>
      <c r="D109" s="15"/>
      <c r="E109" s="15"/>
      <c r="F109" s="15"/>
      <c r="G109" s="15"/>
      <c r="H109" s="16"/>
      <c r="I109" s="16"/>
      <c r="J109" s="84"/>
      <c r="K109" s="16"/>
      <c r="L109" s="16"/>
      <c r="M109" s="16"/>
      <c r="N109" s="15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</row>
    <row r="110" spans="1:25" s="18" customFormat="1" ht="15.45" x14ac:dyDescent="0.4">
      <c r="A110" s="15"/>
      <c r="B110" s="15"/>
      <c r="C110" s="15"/>
      <c r="D110" s="15"/>
      <c r="E110" s="15"/>
      <c r="F110" s="15"/>
      <c r="G110" s="15"/>
      <c r="H110" s="16"/>
      <c r="I110" s="16"/>
      <c r="J110" s="84"/>
      <c r="K110" s="16"/>
      <c r="L110" s="16"/>
      <c r="M110" s="16"/>
      <c r="N110" s="15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</row>
    <row r="111" spans="1:25" s="18" customFormat="1" ht="15.45" x14ac:dyDescent="0.4">
      <c r="A111" s="15"/>
      <c r="B111" s="15"/>
      <c r="C111" s="15"/>
      <c r="D111" s="15"/>
      <c r="E111" s="15"/>
      <c r="F111" s="15"/>
      <c r="G111" s="15"/>
      <c r="H111" s="16"/>
      <c r="I111" s="16"/>
      <c r="J111" s="84"/>
      <c r="K111" s="16"/>
      <c r="L111" s="16"/>
      <c r="M111" s="16"/>
      <c r="N111" s="15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25" s="18" customFormat="1" ht="15.45" x14ac:dyDescent="0.4">
      <c r="A112" s="15"/>
      <c r="B112" s="15"/>
      <c r="C112" s="15"/>
      <c r="D112" s="15"/>
      <c r="E112" s="15"/>
      <c r="F112" s="15"/>
      <c r="G112" s="15"/>
      <c r="H112" s="16"/>
      <c r="I112" s="16"/>
      <c r="J112" s="84"/>
      <c r="K112" s="16"/>
      <c r="L112" s="16"/>
      <c r="M112" s="16"/>
      <c r="N112" s="15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</row>
    <row r="113" spans="1:25" s="18" customFormat="1" ht="15.45" x14ac:dyDescent="0.4">
      <c r="A113" s="15"/>
      <c r="B113" s="15"/>
      <c r="C113" s="15"/>
      <c r="D113" s="15"/>
      <c r="E113" s="15"/>
      <c r="F113" s="15"/>
      <c r="G113" s="15"/>
      <c r="H113" s="16"/>
      <c r="I113" s="16"/>
      <c r="J113" s="84"/>
      <c r="K113" s="16"/>
      <c r="L113" s="16"/>
      <c r="M113" s="16"/>
      <c r="N113" s="15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</row>
    <row r="114" spans="1:25" s="18" customFormat="1" ht="15.45" x14ac:dyDescent="0.4">
      <c r="A114" s="15"/>
      <c r="B114" s="15"/>
      <c r="C114" s="15"/>
      <c r="D114" s="15"/>
      <c r="E114" s="15"/>
      <c r="F114" s="15"/>
      <c r="G114" s="15"/>
      <c r="H114" s="16"/>
      <c r="I114" s="16"/>
      <c r="J114" s="84"/>
      <c r="K114" s="16"/>
      <c r="L114" s="16"/>
      <c r="M114" s="16"/>
      <c r="N114" s="15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</row>
    <row r="115" spans="1:25" s="18" customFormat="1" ht="15.45" x14ac:dyDescent="0.4">
      <c r="A115" s="15"/>
      <c r="B115" s="15"/>
      <c r="C115" s="15"/>
      <c r="D115" s="15"/>
      <c r="E115" s="15"/>
      <c r="F115" s="15"/>
      <c r="G115" s="15"/>
      <c r="H115" s="16"/>
      <c r="I115" s="16"/>
      <c r="J115" s="84"/>
      <c r="K115" s="16"/>
      <c r="L115" s="16"/>
      <c r="M115" s="16"/>
      <c r="N115" s="15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</row>
    <row r="116" spans="1:25" s="18" customFormat="1" ht="15.45" x14ac:dyDescent="0.4">
      <c r="A116" s="15"/>
      <c r="B116" s="15"/>
      <c r="C116" s="15"/>
      <c r="D116" s="15"/>
      <c r="E116" s="15"/>
      <c r="F116" s="15"/>
      <c r="G116" s="15"/>
      <c r="H116" s="16"/>
      <c r="I116" s="16"/>
      <c r="J116" s="84"/>
      <c r="K116" s="16"/>
      <c r="L116" s="16"/>
      <c r="M116" s="16"/>
      <c r="N116" s="15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</row>
    <row r="117" spans="1:25" s="18" customFormat="1" ht="15.45" x14ac:dyDescent="0.4">
      <c r="A117" s="15"/>
      <c r="B117" s="15"/>
      <c r="C117" s="15"/>
      <c r="D117" s="15"/>
      <c r="E117" s="15"/>
      <c r="F117" s="15"/>
      <c r="G117" s="15"/>
      <c r="H117" s="16"/>
      <c r="I117" s="16"/>
      <c r="J117" s="84"/>
      <c r="K117" s="16"/>
      <c r="L117" s="16"/>
      <c r="M117" s="16"/>
      <c r="N117" s="15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</row>
    <row r="118" spans="1:25" s="18" customFormat="1" ht="15.45" x14ac:dyDescent="0.4">
      <c r="A118" s="15"/>
      <c r="B118" s="15"/>
      <c r="C118" s="15"/>
      <c r="D118" s="15"/>
      <c r="E118" s="15"/>
      <c r="F118" s="15"/>
      <c r="G118" s="15"/>
      <c r="H118" s="16"/>
      <c r="I118" s="16"/>
      <c r="J118" s="84"/>
      <c r="K118" s="16"/>
      <c r="L118" s="16"/>
      <c r="M118" s="16"/>
      <c r="N118" s="15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s="18" customFormat="1" ht="15.45" x14ac:dyDescent="0.4">
      <c r="A119" s="15"/>
      <c r="B119" s="15"/>
      <c r="C119" s="15"/>
      <c r="D119" s="15"/>
      <c r="E119" s="15"/>
      <c r="F119" s="15"/>
      <c r="G119" s="15"/>
      <c r="H119" s="16"/>
      <c r="I119" s="16"/>
      <c r="J119" s="84"/>
      <c r="K119" s="16"/>
      <c r="L119" s="16"/>
      <c r="M119" s="16"/>
      <c r="N119" s="15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</row>
    <row r="120" spans="1:25" s="18" customFormat="1" ht="15.45" x14ac:dyDescent="0.4">
      <c r="A120" s="15"/>
      <c r="B120" s="15"/>
      <c r="C120" s="15"/>
      <c r="D120" s="15"/>
      <c r="E120" s="15"/>
      <c r="F120" s="15"/>
      <c r="G120" s="15"/>
      <c r="H120" s="16"/>
      <c r="I120" s="16"/>
      <c r="J120" s="84"/>
      <c r="K120" s="16"/>
      <c r="L120" s="16"/>
      <c r="M120" s="16"/>
      <c r="N120" s="15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</row>
    <row r="121" spans="1:25" s="18" customFormat="1" ht="15.45" x14ac:dyDescent="0.4">
      <c r="A121" s="15"/>
      <c r="B121" s="15"/>
      <c r="C121" s="15"/>
      <c r="D121" s="15"/>
      <c r="E121" s="15"/>
      <c r="F121" s="15"/>
      <c r="G121" s="15"/>
      <c r="H121" s="16"/>
      <c r="I121" s="16"/>
      <c r="J121" s="84"/>
      <c r="K121" s="16"/>
      <c r="L121" s="16"/>
      <c r="M121" s="16"/>
      <c r="N121" s="15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</row>
    <row r="122" spans="1:25" ht="15.45" x14ac:dyDescent="0.4">
      <c r="A122" s="15"/>
      <c r="B122" s="15"/>
      <c r="C122" s="15"/>
      <c r="D122" s="15"/>
      <c r="E122" s="15"/>
      <c r="F122" s="15"/>
      <c r="G122" s="15"/>
    </row>
    <row r="123" spans="1:25" ht="15.45" x14ac:dyDescent="0.4">
      <c r="A123" s="15"/>
      <c r="B123" s="15"/>
      <c r="C123" s="15"/>
      <c r="D123" s="15"/>
      <c r="E123" s="15"/>
      <c r="F123" s="15"/>
      <c r="G123" s="15"/>
    </row>
    <row r="124" spans="1:25" ht="15.45" x14ac:dyDescent="0.4">
      <c r="A124" s="15"/>
      <c r="B124" s="15"/>
      <c r="C124" s="15"/>
      <c r="D124" s="15"/>
      <c r="E124" s="15"/>
      <c r="F124" s="15"/>
      <c r="G124" s="15"/>
    </row>
    <row r="125" spans="1:25" ht="15.45" x14ac:dyDescent="0.4">
      <c r="A125" s="15"/>
      <c r="B125" s="15"/>
      <c r="C125" s="15"/>
      <c r="D125" s="15"/>
      <c r="E125" s="15"/>
      <c r="F125" s="15"/>
      <c r="G125" s="15"/>
    </row>
    <row r="126" spans="1:25" ht="15.45" x14ac:dyDescent="0.4">
      <c r="A126" s="15"/>
      <c r="B126" s="15"/>
      <c r="C126" s="15"/>
      <c r="D126" s="15"/>
      <c r="E126" s="15"/>
      <c r="F126" s="15"/>
      <c r="G126" s="15"/>
    </row>
    <row r="127" spans="1:25" ht="15.45" x14ac:dyDescent="0.4">
      <c r="A127" s="15"/>
      <c r="B127" s="15"/>
      <c r="C127" s="15"/>
      <c r="D127" s="15"/>
      <c r="E127" s="15"/>
      <c r="F127" s="15"/>
      <c r="G127" s="15"/>
    </row>
    <row r="128" spans="1:25" ht="15.45" x14ac:dyDescent="0.4">
      <c r="A128" s="15"/>
      <c r="B128" s="15"/>
      <c r="C128" s="15"/>
      <c r="D128" s="15"/>
      <c r="E128" s="15"/>
      <c r="F128" s="15"/>
      <c r="G128" s="15"/>
    </row>
    <row r="129" spans="1:7" ht="15.45" x14ac:dyDescent="0.4">
      <c r="A129" s="15"/>
      <c r="B129" s="15"/>
      <c r="C129" s="15"/>
      <c r="D129" s="15"/>
      <c r="E129" s="15"/>
      <c r="F129" s="15"/>
      <c r="G129" s="15"/>
    </row>
    <row r="130" spans="1:7" ht="15.45" x14ac:dyDescent="0.4">
      <c r="A130" s="15"/>
      <c r="B130" s="15"/>
      <c r="C130" s="15"/>
      <c r="D130" s="15"/>
      <c r="E130" s="15"/>
      <c r="F130" s="15"/>
      <c r="G130" s="15"/>
    </row>
    <row r="131" spans="1:7" ht="15.45" x14ac:dyDescent="0.4">
      <c r="A131" s="15"/>
      <c r="B131" s="15"/>
      <c r="C131" s="15"/>
      <c r="D131" s="15"/>
      <c r="E131" s="15"/>
      <c r="F131" s="15"/>
      <c r="G131" s="15"/>
    </row>
    <row r="133" spans="1:7" x14ac:dyDescent="0.35">
      <c r="A133" s="85" t="s">
        <v>41</v>
      </c>
      <c r="B133" s="86"/>
      <c r="C133" s="86"/>
      <c r="D133" s="86"/>
      <c r="E133" s="86"/>
      <c r="F133" s="86"/>
      <c r="G133" s="87"/>
    </row>
  </sheetData>
  <mergeCells count="7">
    <mergeCell ref="A133:G133"/>
    <mergeCell ref="A2:E2"/>
    <mergeCell ref="O1:S1"/>
    <mergeCell ref="H2:N2"/>
    <mergeCell ref="O2:Q2"/>
    <mergeCell ref="R2:S2"/>
    <mergeCell ref="A93:G9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0"/>
  <sheetViews>
    <sheetView showGridLines="0" workbookViewId="0"/>
  </sheetViews>
  <sheetFormatPr baseColWidth="10" defaultRowHeight="12.9" x14ac:dyDescent="0.35"/>
  <cols>
    <col min="1" max="1" width="1.1640625" customWidth="1"/>
    <col min="2" max="2" width="64.4140625" customWidth="1"/>
    <col min="3" max="3" width="1.58203125" customWidth="1"/>
    <col min="4" max="4" width="5.58203125" customWidth="1"/>
    <col min="5" max="5" width="16" customWidth="1"/>
  </cols>
  <sheetData>
    <row r="1" spans="2:5" x14ac:dyDescent="0.35">
      <c r="B1" s="1" t="s">
        <v>0</v>
      </c>
      <c r="C1" s="2"/>
      <c r="D1" s="7"/>
      <c r="E1" s="7"/>
    </row>
    <row r="2" spans="2:5" x14ac:dyDescent="0.35">
      <c r="B2" s="1" t="s">
        <v>1</v>
      </c>
      <c r="C2" s="2"/>
      <c r="D2" s="7"/>
      <c r="E2" s="7"/>
    </row>
    <row r="3" spans="2:5" x14ac:dyDescent="0.35">
      <c r="B3" s="3"/>
      <c r="C3" s="3"/>
      <c r="D3" s="8"/>
      <c r="E3" s="8"/>
    </row>
    <row r="4" spans="2:5" ht="38.6" x14ac:dyDescent="0.35">
      <c r="B4" s="4" t="s">
        <v>2</v>
      </c>
      <c r="C4" s="3"/>
      <c r="D4" s="8"/>
      <c r="E4" s="8"/>
    </row>
    <row r="5" spans="2:5" x14ac:dyDescent="0.35">
      <c r="B5" s="3"/>
      <c r="C5" s="3"/>
      <c r="D5" s="8"/>
      <c r="E5" s="8"/>
    </row>
    <row r="6" spans="2:5" x14ac:dyDescent="0.35">
      <c r="B6" s="1" t="s">
        <v>3</v>
      </c>
      <c r="C6" s="2"/>
      <c r="D6" s="7"/>
      <c r="E6" s="9" t="s">
        <v>4</v>
      </c>
    </row>
    <row r="7" spans="2:5" ht="13.3" thickBot="1" x14ac:dyDescent="0.4">
      <c r="B7" s="3"/>
      <c r="C7" s="3"/>
      <c r="D7" s="8"/>
      <c r="E7" s="8"/>
    </row>
    <row r="8" spans="2:5" ht="39" thickBot="1" x14ac:dyDescent="0.4">
      <c r="B8" s="5" t="s">
        <v>5</v>
      </c>
      <c r="C8" s="6"/>
      <c r="D8" s="10"/>
      <c r="E8" s="11">
        <v>41</v>
      </c>
    </row>
    <row r="9" spans="2:5" x14ac:dyDescent="0.35">
      <c r="B9" s="3"/>
      <c r="C9" s="3"/>
      <c r="D9" s="8"/>
      <c r="E9" s="8"/>
    </row>
    <row r="10" spans="2:5" x14ac:dyDescent="0.35">
      <c r="B10" s="3"/>
      <c r="C10" s="3"/>
      <c r="D10" s="8"/>
      <c r="E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DatosSI</vt:lpstr>
      <vt:lpstr>Datos art</vt:lpstr>
      <vt:lpstr>Informe de compatibilidad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Usuario</cp:lastModifiedBy>
  <cp:lastPrinted>2019-01-22T19:04:27Z</cp:lastPrinted>
  <dcterms:created xsi:type="dcterms:W3CDTF">2013-06-12T17:11:26Z</dcterms:created>
  <dcterms:modified xsi:type="dcterms:W3CDTF">2023-05-28T13:18:37Z</dcterms:modified>
</cp:coreProperties>
</file>