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hrenk1/Documents/Beyond the Hype/"/>
    </mc:Choice>
  </mc:AlternateContent>
  <xr:revisionPtr revIDLastSave="0" documentId="13_ncr:1_{08C8E16C-CC6C-D74E-A04A-CA7A4A4A7334}" xr6:coauthVersionLast="47" xr6:coauthVersionMax="47" xr10:uidLastSave="{00000000-0000-0000-0000-000000000000}"/>
  <bookViews>
    <workbookView xWindow="30520" yWindow="1200" windowWidth="28800" windowHeight="15820" xr2:uid="{0B99B6C6-1C86-E943-8547-50DA4C4FB697}"/>
  </bookViews>
  <sheets>
    <sheet name="Gasser" sheetId="6" r:id="rId1"/>
    <sheet name="Palhano-Fontes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9" l="1"/>
  <c r="M4" i="9" l="1"/>
  <c r="K4" i="9"/>
  <c r="E4" i="9"/>
  <c r="F4" i="9" s="1"/>
  <c r="M3" i="9"/>
  <c r="J3" i="9"/>
  <c r="K3" i="9" s="1"/>
  <c r="E3" i="9"/>
  <c r="F3" i="9" s="1"/>
  <c r="M4" i="6"/>
  <c r="M3" i="6"/>
  <c r="K4" i="6"/>
  <c r="J3" i="6"/>
  <c r="K3" i="6" s="1"/>
  <c r="E3" i="6"/>
  <c r="N4" i="9" l="1"/>
  <c r="O4" i="9" s="1"/>
  <c r="P4" i="9" s="1"/>
  <c r="N3" i="9"/>
  <c r="O3" i="9" s="1"/>
  <c r="P3" i="9" s="1"/>
  <c r="F4" i="6"/>
  <c r="N4" i="6" s="1"/>
  <c r="O4" i="6" s="1"/>
  <c r="P4" i="6" s="1"/>
  <c r="F3" i="6"/>
  <c r="N3" i="6" s="1"/>
  <c r="O3" i="6" s="1"/>
  <c r="P3" i="6" s="1"/>
</calcChain>
</file>

<file path=xl/sharedStrings.xml><?xml version="1.0" encoding="utf-8"?>
<sst xmlns="http://schemas.openxmlformats.org/spreadsheetml/2006/main" count="42" uniqueCount="20">
  <si>
    <t>N</t>
  </si>
  <si>
    <t>Palhano-Fontes</t>
  </si>
  <si>
    <t>Gasser</t>
  </si>
  <si>
    <t>Day 1</t>
  </si>
  <si>
    <t>Week 1</t>
  </si>
  <si>
    <t>Experimental</t>
  </si>
  <si>
    <t>Control</t>
  </si>
  <si>
    <t>Mean</t>
  </si>
  <si>
    <t>SD</t>
  </si>
  <si>
    <t>SE</t>
  </si>
  <si>
    <t>S</t>
  </si>
  <si>
    <t>M-M</t>
  </si>
  <si>
    <t>NUM1</t>
  </si>
  <si>
    <t>NUM2</t>
  </si>
  <si>
    <t>SMD</t>
  </si>
  <si>
    <t>Values obtained using webplot digitizer</t>
  </si>
  <si>
    <t>Between-subjects</t>
  </si>
  <si>
    <t>Week 8</t>
  </si>
  <si>
    <t>values obtained from table 2</t>
  </si>
  <si>
    <t>Values obtained using webplot digitizer from Figure 3 MADRS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</si>
</sst>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BD1FB-3DB8-DF45-AB22-0BD96E15B1DB}">
  <dimension ref="A1:R4"/>
  <sheetViews>
    <sheetView tabSelected="1" workbookViewId="0">
      <selection activeCell="O15" sqref="O15"/>
    </sheetView>
  </sheetViews>
  <sheetFormatPr baseColWidth="10" defaultRowHeight="16" x14ac:dyDescent="0.2"/>
  <sheetData>
    <row r="1" spans="1:18" x14ac:dyDescent="0.2">
      <c r="C1" t="s">
        <v>5</v>
      </c>
      <c r="H1" t="s">
        <v>6</v>
      </c>
      <c r="N1" t="s">
        <v>16</v>
      </c>
    </row>
    <row r="2" spans="1:18" x14ac:dyDescent="0.2">
      <c r="A2" t="s">
        <v>2</v>
      </c>
      <c r="C2" t="s">
        <v>7</v>
      </c>
      <c r="D2" t="s">
        <v>9</v>
      </c>
      <c r="E2" t="s">
        <v>8</v>
      </c>
      <c r="F2" t="s">
        <v>10</v>
      </c>
      <c r="G2" t="s">
        <v>0</v>
      </c>
      <c r="H2" t="s">
        <v>7</v>
      </c>
      <c r="I2" t="s">
        <v>9</v>
      </c>
      <c r="J2" t="s">
        <v>8</v>
      </c>
      <c r="K2" t="s">
        <v>10</v>
      </c>
      <c r="L2" t="s">
        <v>0</v>
      </c>
      <c r="M2" t="s">
        <v>11</v>
      </c>
      <c r="N2" t="s">
        <v>12</v>
      </c>
      <c r="O2" t="s">
        <v>13</v>
      </c>
      <c r="P2" t="s">
        <v>14</v>
      </c>
    </row>
    <row r="3" spans="1:18" x14ac:dyDescent="0.2">
      <c r="C3">
        <v>43</v>
      </c>
      <c r="D3">
        <v>14</v>
      </c>
      <c r="E3">
        <f>D3*SQRT(G3)</f>
        <v>39.597979746446661</v>
      </c>
      <c r="F3">
        <f>E3*E3</f>
        <v>1568</v>
      </c>
      <c r="G3">
        <v>8</v>
      </c>
      <c r="H3">
        <v>46</v>
      </c>
      <c r="I3">
        <v>12.7</v>
      </c>
      <c r="J3">
        <f>I3*SQRT(L3)</f>
        <v>21.997045256124739</v>
      </c>
      <c r="K3">
        <f>J3*J3</f>
        <v>483.86999999999989</v>
      </c>
      <c r="L3">
        <v>3</v>
      </c>
      <c r="M3">
        <f>C3-H3</f>
        <v>-3</v>
      </c>
      <c r="N3">
        <f>((G3-1)*F3+(L3-1)*K3)</f>
        <v>11943.74</v>
      </c>
      <c r="O3">
        <f>SQRT(N3/(L3+G3-2))</f>
        <v>36.429139740353769</v>
      </c>
      <c r="P3">
        <f>M3/O3</f>
        <v>-8.2351656431699935E-2</v>
      </c>
      <c r="R3" t="s">
        <v>15</v>
      </c>
    </row>
    <row r="4" spans="1:18" x14ac:dyDescent="0.2">
      <c r="B4" t="s">
        <v>17</v>
      </c>
      <c r="C4">
        <v>41.5</v>
      </c>
      <c r="E4">
        <v>3.2</v>
      </c>
      <c r="F4">
        <f t="shared" ref="F4" si="0">E4*E4</f>
        <v>10.240000000000002</v>
      </c>
      <c r="G4">
        <v>8</v>
      </c>
      <c r="H4">
        <v>51.7</v>
      </c>
      <c r="J4">
        <v>5.3</v>
      </c>
      <c r="K4">
        <f t="shared" ref="K4" si="1">J4*J4</f>
        <v>28.09</v>
      </c>
      <c r="L4">
        <v>3</v>
      </c>
      <c r="M4">
        <f t="shared" ref="M4" si="2">C4-H4</f>
        <v>-10.200000000000003</v>
      </c>
      <c r="N4">
        <f>((G4-1)*F4+(L4-1)*K4)</f>
        <v>127.86000000000001</v>
      </c>
      <c r="O4">
        <f t="shared" ref="O4" si="3">SQRT(N4/(L4+G4-2))</f>
        <v>3.7691732073051072</v>
      </c>
      <c r="P4">
        <f t="shared" ref="P4" si="4">M4/O4</f>
        <v>-2.7061637762443991</v>
      </c>
      <c r="R4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DB098-FFCA-714C-9897-8ED81D6C775B}">
  <dimension ref="A1:R4"/>
  <sheetViews>
    <sheetView workbookViewId="0">
      <selection activeCell="O14" sqref="O14"/>
    </sheetView>
  </sheetViews>
  <sheetFormatPr baseColWidth="10" defaultRowHeight="16" x14ac:dyDescent="0.2"/>
  <sheetData>
    <row r="1" spans="1:18" x14ac:dyDescent="0.2">
      <c r="C1" t="s">
        <v>5</v>
      </c>
      <c r="H1" t="s">
        <v>6</v>
      </c>
      <c r="N1" t="s">
        <v>16</v>
      </c>
    </row>
    <row r="2" spans="1:18" x14ac:dyDescent="0.2">
      <c r="A2" t="s">
        <v>1</v>
      </c>
      <c r="C2" t="s">
        <v>7</v>
      </c>
      <c r="D2" t="s">
        <v>9</v>
      </c>
      <c r="E2" t="s">
        <v>8</v>
      </c>
      <c r="F2" t="s">
        <v>10</v>
      </c>
      <c r="G2" t="s">
        <v>0</v>
      </c>
      <c r="H2" t="s">
        <v>7</v>
      </c>
      <c r="I2" t="s">
        <v>9</v>
      </c>
      <c r="J2" t="s">
        <v>8</v>
      </c>
      <c r="K2" t="s">
        <v>10</v>
      </c>
      <c r="L2" t="s">
        <v>0</v>
      </c>
      <c r="M2" t="s">
        <v>11</v>
      </c>
      <c r="N2" t="s">
        <v>12</v>
      </c>
      <c r="O2" t="s">
        <v>13</v>
      </c>
      <c r="P2" t="s">
        <v>14</v>
      </c>
    </row>
    <row r="3" spans="1:18" hidden="1" x14ac:dyDescent="0.2">
      <c r="B3" t="s">
        <v>3</v>
      </c>
      <c r="C3">
        <v>12</v>
      </c>
      <c r="D3">
        <v>3</v>
      </c>
      <c r="E3">
        <f>D3*SQRT(G3)</f>
        <v>11.224972160321824</v>
      </c>
      <c r="F3">
        <f>E3*E3</f>
        <v>126</v>
      </c>
      <c r="G3">
        <v>14</v>
      </c>
      <c r="H3">
        <v>21</v>
      </c>
      <c r="I3">
        <v>3</v>
      </c>
      <c r="J3">
        <f>I3*SQRT(L3)</f>
        <v>11.618950038622252</v>
      </c>
      <c r="K3">
        <f>J3*J3</f>
        <v>135.00000000000003</v>
      </c>
      <c r="L3">
        <v>15</v>
      </c>
      <c r="M3">
        <f>C3-H3</f>
        <v>-9</v>
      </c>
      <c r="N3">
        <f>((G3-1)*F3+(L3-1)*K3)</f>
        <v>3528.0000000000005</v>
      </c>
      <c r="O3">
        <f>SQRT(N3/(L3+G3-2))</f>
        <v>11.430952132988166</v>
      </c>
      <c r="P3">
        <f>M3/O3</f>
        <v>-0.78733598875173572</v>
      </c>
      <c r="R3" t="s">
        <v>19</v>
      </c>
    </row>
    <row r="4" spans="1:18" x14ac:dyDescent="0.2">
      <c r="B4" t="s">
        <v>4</v>
      </c>
      <c r="C4">
        <v>11.4</v>
      </c>
      <c r="D4">
        <v>2.7</v>
      </c>
      <c r="E4">
        <f>D4*SQRT(G4)</f>
        <v>10.102474944289643</v>
      </c>
      <c r="F4">
        <f>E4*E4</f>
        <v>102.06000000000002</v>
      </c>
      <c r="G4">
        <v>14</v>
      </c>
      <c r="H4">
        <v>26.5</v>
      </c>
      <c r="I4">
        <v>2.7</v>
      </c>
      <c r="J4">
        <f>I4*SQRT(L4)</f>
        <v>10.457055034760026</v>
      </c>
      <c r="K4">
        <f>J4*J4</f>
        <v>109.35000000000002</v>
      </c>
      <c r="L4">
        <v>15</v>
      </c>
      <c r="M4">
        <f>C4-H4</f>
        <v>-15.1</v>
      </c>
      <c r="N4">
        <f>((G4-1)*F4+(L4-1)*K4)</f>
        <v>2857.6800000000003</v>
      </c>
      <c r="O4">
        <f>SQRT(N4/(L4+G4-2))</f>
        <v>10.287856919689348</v>
      </c>
      <c r="P4">
        <f>M4/O4</f>
        <v>-1.4677498061915075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Gasser</vt:lpstr>
      <vt:lpstr>Palhano-Fontes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Rebecca Ehrenkranz</cp:lastModifiedBy>
  <dcterms:created xsi:type="dcterms:W3CDTF">2022-10-12T11:34:33Z</dcterms:created>
  <dcterms:modified xsi:type="dcterms:W3CDTF">2023-12-17T06:01:00Z</dcterms:modified>
</cp:coreProperties>
</file>